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735" yWindow="65521" windowWidth="6420" windowHeight="11640" tabRatio="751" firstSheet="3" activeTab="3"/>
  </bookViews>
  <sheets>
    <sheet name="000000" sheetId="1" state="veryHidden" r:id="rId1"/>
    <sheet name="XXXXXX" sheetId="2" state="veryHidden" r:id="rId2"/>
    <sheet name="XXXXX0" sheetId="3" state="veryHidden" r:id="rId3"/>
    <sheet name="18BS" sheetId="4" r:id="rId4"/>
    <sheet name="18BD" sheetId="5" r:id="rId5"/>
    <sheet name="16BS" sheetId="6" r:id="rId6"/>
    <sheet name="16BD" sheetId="7" r:id="rId7"/>
    <sheet name="18GS" sheetId="8" r:id="rId8"/>
    <sheet name="18GD " sheetId="9" r:id="rId9"/>
    <sheet name="16GS" sheetId="10" r:id="rId10"/>
    <sheet name="16GD " sheetId="11" r:id="rId11"/>
    <sheet name="ﾃﾞｰﾀ18&amp;16" sheetId="12" r:id="rId12"/>
  </sheets>
  <definedNames>
    <definedName name="_xlnm.Print_Area" localSheetId="5">'16BS'!$A$1:$Z$58</definedName>
    <definedName name="_xlnm.Print_Area" localSheetId="9">'16GS'!$A$1:$Z$58</definedName>
    <definedName name="_xlnm.Print_Area" localSheetId="3">'18BS'!$A$1:$Z$76</definedName>
    <definedName name="_xlnm.Print_Area" localSheetId="7">'18GS'!$A$1:$Z$58</definedName>
    <definedName name="_xlnm.Print_Area" localSheetId="11">'ﾃﾞｰﾀ18&amp;16'!$M$1:$P$50</definedName>
  </definedNames>
  <calcPr fullCalcOnLoad="1"/>
</workbook>
</file>

<file path=xl/sharedStrings.xml><?xml version="1.0" encoding="utf-8"?>
<sst xmlns="http://schemas.openxmlformats.org/spreadsheetml/2006/main" count="1812" uniqueCount="1009">
  <si>
    <t>2R</t>
  </si>
  <si>
    <t>U18（BD)</t>
  </si>
  <si>
    <t>U16（BS)</t>
  </si>
  <si>
    <t>U18（BS)</t>
  </si>
  <si>
    <t>シード順位</t>
  </si>
  <si>
    <t>３・４位決定戦</t>
  </si>
  <si>
    <t>姓</t>
  </si>
  <si>
    <t>名</t>
  </si>
  <si>
    <t>( １８才以下女子ダブルス　)</t>
  </si>
  <si>
    <t>補欠順位</t>
  </si>
  <si>
    <t>( １８才以下男子シングルス )</t>
  </si>
  <si>
    <t>( １6才以下男子シングルス )</t>
  </si>
  <si>
    <t>1R</t>
  </si>
  <si>
    <t>QF</t>
  </si>
  <si>
    <t>SF</t>
  </si>
  <si>
    <t>2R</t>
  </si>
  <si>
    <t>( １6才以下女子シングルス )</t>
  </si>
  <si>
    <t>( １8才以下女子シングルス )</t>
  </si>
  <si>
    <t>( １６才以下男子ダブルス　)</t>
  </si>
  <si>
    <t>( １８才以下男子ダブルス　)</t>
  </si>
  <si>
    <t>U18（BD)横並び</t>
  </si>
  <si>
    <t>U16（BD)</t>
  </si>
  <si>
    <t>U16（BD)横並び</t>
  </si>
  <si>
    <t>U18（GS)</t>
  </si>
  <si>
    <t>U16（GS)</t>
  </si>
  <si>
    <t>ドNo</t>
  </si>
  <si>
    <t>所属</t>
  </si>
  <si>
    <t>ドNo</t>
  </si>
  <si>
    <t>U18（GD)横並び</t>
  </si>
  <si>
    <t>U16（GD)</t>
  </si>
  <si>
    <t>U16（GD)横並び</t>
  </si>
  <si>
    <t>1R</t>
  </si>
  <si>
    <t>QF</t>
  </si>
  <si>
    <t>SF</t>
  </si>
  <si>
    <t>2R</t>
  </si>
  <si>
    <t>５・６位決定戦</t>
  </si>
  <si>
    <t/>
  </si>
  <si>
    <t>７・８位決定戦</t>
  </si>
  <si>
    <t>補欠</t>
  </si>
  <si>
    <t>ﾌﾘｶﾞﾅ</t>
  </si>
  <si>
    <t>ドNo</t>
  </si>
  <si>
    <t>U18（GD)</t>
  </si>
  <si>
    <t>1R</t>
  </si>
  <si>
    <t>QF</t>
  </si>
  <si>
    <t>SF</t>
  </si>
  <si>
    <t>2R</t>
  </si>
  <si>
    <t>F</t>
  </si>
  <si>
    <t>(福･柳川高)</t>
  </si>
  <si>
    <t>(沖･陽明高)</t>
  </si>
  <si>
    <t>(福・筑紫女学園高)</t>
  </si>
  <si>
    <t>(福・柳川高）</t>
  </si>
  <si>
    <t>溝口</t>
  </si>
  <si>
    <t>聖子</t>
  </si>
  <si>
    <t>ﾐｿﾞｸﾞﾁ ｻﾄｺ</t>
  </si>
  <si>
    <t>岩坂</t>
  </si>
  <si>
    <t>美希</t>
  </si>
  <si>
    <t>(宮・宮崎商業高）</t>
  </si>
  <si>
    <t>ｲﾜｻｶ ﾐｷ</t>
  </si>
  <si>
    <t>坂田</t>
  </si>
  <si>
    <t>百利恵</t>
  </si>
  <si>
    <t>ｻｶﾀ ﾕﾘｴ</t>
  </si>
  <si>
    <t>尾方</t>
  </si>
  <si>
    <t>晴香</t>
  </si>
  <si>
    <t>ｵｶﾞﾀ ﾊﾙｶ</t>
  </si>
  <si>
    <t>愛理</t>
  </si>
  <si>
    <t>ｻｺﾀﾞ ｱｲﾘ</t>
  </si>
  <si>
    <t>( １６才以下女子ダブルス　)</t>
  </si>
  <si>
    <t>第３４回九州ジュニアテニス選手権大会</t>
  </si>
  <si>
    <r>
      <t>200</t>
    </r>
    <r>
      <rPr>
        <sz val="11"/>
        <rFont val="ＭＳ ゴシック"/>
        <family val="3"/>
      </rPr>
      <t>7</t>
    </r>
    <r>
      <rPr>
        <sz val="11"/>
        <rFont val="ＭＳ ゴシック"/>
        <family val="3"/>
      </rPr>
      <t>/7/2</t>
    </r>
    <r>
      <rPr>
        <sz val="11"/>
        <rFont val="ＭＳ ゴシック"/>
        <family val="3"/>
      </rPr>
      <t>1</t>
    </r>
    <r>
      <rPr>
        <sz val="11"/>
        <rFont val="ＭＳ ゴシック"/>
        <family val="3"/>
      </rPr>
      <t>～7/24</t>
    </r>
  </si>
  <si>
    <t>2007/7/21～7/24</t>
  </si>
  <si>
    <t>生目の杜運動公園</t>
  </si>
  <si>
    <t>生目の杜運動公園</t>
  </si>
  <si>
    <t>伊藤　潤</t>
  </si>
  <si>
    <t>廣田　耕作</t>
  </si>
  <si>
    <t>横山　良輔</t>
  </si>
  <si>
    <t>楠田　悠介</t>
  </si>
  <si>
    <t>石井　靖晃</t>
  </si>
  <si>
    <t>西　　優馬</t>
  </si>
  <si>
    <t>片谷　祥吾</t>
  </si>
  <si>
    <t>金城　充</t>
  </si>
  <si>
    <t>近藤　翔英</t>
  </si>
  <si>
    <t>首藤　知宏</t>
  </si>
  <si>
    <t>重藤　真知子</t>
  </si>
  <si>
    <t>末次　真由子</t>
  </si>
  <si>
    <t>酒井　優理子</t>
  </si>
  <si>
    <t>大島　沙紀</t>
  </si>
  <si>
    <t>伊波　佳苗</t>
  </si>
  <si>
    <t>吉本　彩夏</t>
  </si>
  <si>
    <t>大石加奈子</t>
  </si>
  <si>
    <t>浜田　美輝</t>
  </si>
  <si>
    <t>大田尾陽子</t>
  </si>
  <si>
    <t>大原かのこ</t>
  </si>
  <si>
    <t>柳瀬　洋子</t>
  </si>
  <si>
    <t>牧　　仁美</t>
  </si>
  <si>
    <t>多治見幸亮</t>
  </si>
  <si>
    <t>小石　圭佑</t>
  </si>
  <si>
    <t>大塚拳之助</t>
  </si>
  <si>
    <t>石野　祐希</t>
  </si>
  <si>
    <t>長谷川茉美</t>
  </si>
  <si>
    <t>中村真由美</t>
  </si>
  <si>
    <t>重藤</t>
  </si>
  <si>
    <t>真知子</t>
  </si>
  <si>
    <t>(福・筑陽学園高）</t>
  </si>
  <si>
    <t>ｼｹﾞﾌｼﾞ ﾏﾁｺ</t>
  </si>
  <si>
    <t>齋藤</t>
  </si>
  <si>
    <t>志緒美</t>
  </si>
  <si>
    <t>ｻｲﾄｳ ｼｵﾐ</t>
  </si>
  <si>
    <t>後藤</t>
  </si>
  <si>
    <t>杏里</t>
  </si>
  <si>
    <t>(福･九州国際大附高)</t>
  </si>
  <si>
    <t>ｺﾞﾄｳ ｱﾝﾘ</t>
  </si>
  <si>
    <t>藤川</t>
  </si>
  <si>
    <t>遥</t>
  </si>
  <si>
    <t>(佐・致遠館高）</t>
  </si>
  <si>
    <t>ﾌｼﾞｶﾜ ﾊﾙｶ</t>
  </si>
  <si>
    <t>日野</t>
  </si>
  <si>
    <t>梨絵子</t>
  </si>
  <si>
    <t>(大・別府青山高）</t>
  </si>
  <si>
    <t>ﾋﾉ ﾘｴｺ</t>
  </si>
  <si>
    <t>永田</t>
  </si>
  <si>
    <t>千華</t>
  </si>
  <si>
    <t>(福･柳川高)</t>
  </si>
  <si>
    <t>ﾅｶﾞﾀ ﾁｶ</t>
  </si>
  <si>
    <t>川原</t>
  </si>
  <si>
    <t>諒子</t>
  </si>
  <si>
    <t>(福･筑紫女学園高)</t>
  </si>
  <si>
    <t>ｶﾜﾊﾗ ﾘｮｳｺ</t>
  </si>
  <si>
    <t>池田</t>
  </si>
  <si>
    <t>法子</t>
  </si>
  <si>
    <t>(鹿・加治木高）</t>
  </si>
  <si>
    <t>ｲｹﾀﾞ ﾉﾘｺ</t>
  </si>
  <si>
    <t>大島</t>
  </si>
  <si>
    <t>沙紀</t>
  </si>
  <si>
    <t>ｵｵｼﾏ ｻｷ</t>
  </si>
  <si>
    <t>中村</t>
  </si>
  <si>
    <t>晴日</t>
  </si>
  <si>
    <t>(佐・佐賀東高）</t>
  </si>
  <si>
    <t>ﾅｶﾑﾗ ﾊﾙﾋ</t>
  </si>
  <si>
    <t>立入</t>
  </si>
  <si>
    <t>彩夏</t>
  </si>
  <si>
    <t>ﾀﾃｲﾘ ｱﾔｶ</t>
  </si>
  <si>
    <t>前田</t>
  </si>
  <si>
    <t>千夏</t>
  </si>
  <si>
    <t>(福･筑陽学園高)</t>
  </si>
  <si>
    <t>ﾏｴﾀﾞ ﾁﾅﾂ</t>
  </si>
  <si>
    <t>江口</t>
  </si>
  <si>
    <t>舞</t>
  </si>
  <si>
    <t>(佐・佐賀西高）</t>
  </si>
  <si>
    <t>ｴｸﾞﾁ ﾏｲ</t>
  </si>
  <si>
    <t>熊本</t>
  </si>
  <si>
    <t>郁実</t>
  </si>
  <si>
    <t>(鹿・鳳凰高）</t>
  </si>
  <si>
    <t>ｸﾏﾓﾄ ｲｸﾐ</t>
  </si>
  <si>
    <t>長谷川</t>
  </si>
  <si>
    <t>梨紗</t>
  </si>
  <si>
    <t>(熊・長嶺TC)</t>
  </si>
  <si>
    <t>ﾊｾｶﾞﾜ ﾘｻ</t>
  </si>
  <si>
    <t>荒木</t>
  </si>
  <si>
    <t>史織</t>
  </si>
  <si>
    <t>ｱﾗｷ ｼｵﾘ</t>
  </si>
  <si>
    <t>小林</t>
  </si>
  <si>
    <t>磨実</t>
  </si>
  <si>
    <t>ｺﾊﾞﾔｼ ﾏﾐ</t>
  </si>
  <si>
    <t>上村</t>
  </si>
  <si>
    <t>彩</t>
  </si>
  <si>
    <t>ｳｴﾑﾗ ｱﾔ</t>
  </si>
  <si>
    <t>境</t>
  </si>
  <si>
    <t>有紀</t>
  </si>
  <si>
    <t>(鹿･鳳凰高)</t>
  </si>
  <si>
    <t>ｻｶｲ ﾕｷ</t>
  </si>
  <si>
    <t>太田</t>
  </si>
  <si>
    <t>智子</t>
  </si>
  <si>
    <t>(長・長崎北高）</t>
  </si>
  <si>
    <t>ｵｵﾀ ﾄﾓｺ</t>
  </si>
  <si>
    <t>古賀</t>
  </si>
  <si>
    <t>美沙季</t>
  </si>
  <si>
    <t>ｺｶﾞ ﾐｻｷ</t>
  </si>
  <si>
    <t>港川</t>
  </si>
  <si>
    <t>菜津美</t>
  </si>
  <si>
    <t>(沖・沖縄TE）</t>
  </si>
  <si>
    <t>ﾐﾅﾄｶﾞﾜ ﾅﾂﾐ</t>
  </si>
  <si>
    <t>末次</t>
  </si>
  <si>
    <t>真由子</t>
  </si>
  <si>
    <t>ｽｴﾂｸﾞ ﾏﾕｺ</t>
  </si>
  <si>
    <t>中島</t>
  </si>
  <si>
    <t>由佳梨</t>
  </si>
  <si>
    <t>(熊・八代白百合学園高）</t>
  </si>
  <si>
    <t>ﾅｶｼﾏ ﾕｶﾘ</t>
  </si>
  <si>
    <t>平岡</t>
  </si>
  <si>
    <t>唯</t>
  </si>
  <si>
    <t>(大・福徳学院高）</t>
  </si>
  <si>
    <t>ﾋﾗｵｶ ﾕｲ</t>
  </si>
  <si>
    <t>有田</t>
  </si>
  <si>
    <t>奈央</t>
  </si>
  <si>
    <t>(長・長崎北高)</t>
  </si>
  <si>
    <t>ｱﾘﾀ ﾅｵ</t>
  </si>
  <si>
    <t>鐘ヶ江</t>
  </si>
  <si>
    <t>恵</t>
  </si>
  <si>
    <t>(鹿・純心女子高)</t>
  </si>
  <si>
    <t>ｶﾈｶﾞｴ ﾒｸﾞﾐ</t>
  </si>
  <si>
    <t>大城</t>
  </si>
  <si>
    <t>由梨乃</t>
  </si>
  <si>
    <t>(沖･JIN Jｒ TC）</t>
  </si>
  <si>
    <t>ｵｵｼﾛ ﾕﾘﾉ</t>
  </si>
  <si>
    <t>酒井</t>
  </si>
  <si>
    <t>優理子</t>
  </si>
  <si>
    <t>ｻｶｲ ﾕﾘｺ</t>
  </si>
  <si>
    <t>中道</t>
  </si>
  <si>
    <t>紗希</t>
  </si>
  <si>
    <t>大西</t>
  </si>
  <si>
    <t>里沙</t>
  </si>
  <si>
    <t>(福･九州女子高)</t>
  </si>
  <si>
    <t>伊達</t>
  </si>
  <si>
    <t>美友</t>
  </si>
  <si>
    <t>石原</t>
  </si>
  <si>
    <t>(佐･佐賀東高)</t>
  </si>
  <si>
    <t>ﾅｶﾐﾁ ｻｷ</t>
  </si>
  <si>
    <t>ｵｵﾆｼ ﾘｻ</t>
  </si>
  <si>
    <t>ﾀﾞﾃ ﾐﾕ</t>
  </si>
  <si>
    <t>ｲｼﾊﾗ ﾒｸﾞﾐ</t>
  </si>
  <si>
    <t>伊藤</t>
  </si>
  <si>
    <t>潤</t>
  </si>
  <si>
    <t>(佐・龍谷高)</t>
  </si>
  <si>
    <t>ｲﾄｳ ｼﾞｭﾝ</t>
  </si>
  <si>
    <t>宮野</t>
  </si>
  <si>
    <t>恭平</t>
  </si>
  <si>
    <t>(沖・沖縄尚学高）</t>
  </si>
  <si>
    <t>ﾐｬﾉ ｷｮｳﾍｲ</t>
  </si>
  <si>
    <t>黒木</t>
  </si>
  <si>
    <t>信介</t>
  </si>
  <si>
    <t>(宮・佐土原高）</t>
  </si>
  <si>
    <t>ｸﾛｷ ｼﾝｽｹ</t>
  </si>
  <si>
    <t>木賊</t>
  </si>
  <si>
    <t>悠樹</t>
  </si>
  <si>
    <t>(佐･龍谷高)</t>
  </si>
  <si>
    <t>ﾄｸｻ ﾕｳｷ</t>
  </si>
  <si>
    <t>光山</t>
  </si>
  <si>
    <t>高史</t>
  </si>
  <si>
    <t>ｺｳﾔﾏ ﾀｶｼ</t>
  </si>
  <si>
    <t>村下</t>
  </si>
  <si>
    <t>亮</t>
  </si>
  <si>
    <t>(熊･東海大二高)</t>
  </si>
  <si>
    <t>ﾑﾗｼﾀ ﾘｮｳ</t>
  </si>
  <si>
    <t>平川</t>
  </si>
  <si>
    <t>泰久</t>
  </si>
  <si>
    <t>ﾋﾗｶﾜ ﾔｽﾋｻ</t>
  </si>
  <si>
    <t>保原</t>
  </si>
  <si>
    <t>充宏</t>
  </si>
  <si>
    <t>(大・大分舞鶴高）</t>
  </si>
  <si>
    <t>ﾔｽﾊﾗ ﾐﾂﾋﾛ</t>
  </si>
  <si>
    <t>横山</t>
  </si>
  <si>
    <t>良輔</t>
  </si>
  <si>
    <t>(宮･日向学院高)</t>
  </si>
  <si>
    <t>ﾖｺﾔﾏ ﾘｮｳｽｹ</t>
  </si>
  <si>
    <t>山中</t>
  </si>
  <si>
    <t>直人</t>
  </si>
  <si>
    <t>(長・海星高）</t>
  </si>
  <si>
    <t>ﾔﾏﾅｶ ﾅｵﾄ</t>
  </si>
  <si>
    <t>梯</t>
  </si>
  <si>
    <t>隼人</t>
  </si>
  <si>
    <t>(鹿･鳳凰高)</t>
  </si>
  <si>
    <t>ｶｹﾊｼ ﾊﾔﾄ</t>
  </si>
  <si>
    <t>金武川</t>
  </si>
  <si>
    <t>忠司</t>
  </si>
  <si>
    <t>(沖・嘉手納高）</t>
  </si>
  <si>
    <t>ｷﾝｶﾜ ﾀﾀﾞｼ</t>
  </si>
  <si>
    <t>森下</t>
  </si>
  <si>
    <t>優介</t>
  </si>
  <si>
    <t>ﾓﾘｼﾀ ﾕｳｽｹ</t>
  </si>
  <si>
    <t>緒方</t>
  </si>
  <si>
    <t>宗玄</t>
  </si>
  <si>
    <t>(佐・佐賀西高）</t>
  </si>
  <si>
    <t>ｵｶﾞﾀ ﾑﾈｱｷ</t>
  </si>
  <si>
    <t>多嘉良</t>
  </si>
  <si>
    <t>一樹</t>
  </si>
  <si>
    <t>(沖･沖縄尚学高)</t>
  </si>
  <si>
    <t>ﾀｶﾗ ｶｽﾞｷ</t>
  </si>
  <si>
    <t>西</t>
  </si>
  <si>
    <t>優馬</t>
  </si>
  <si>
    <t>ﾆｼ ﾕｳﾏ</t>
  </si>
  <si>
    <t>石井</t>
  </si>
  <si>
    <t>靖晃</t>
  </si>
  <si>
    <t>(佐･龍谷高)</t>
  </si>
  <si>
    <t>ｲｼｲ ﾔｽﾃﾙ</t>
  </si>
  <si>
    <t>竹下</t>
  </si>
  <si>
    <t>明宏</t>
  </si>
  <si>
    <t>ﾀｹｼﾀ ｱｷﾋﾛ</t>
  </si>
  <si>
    <t>江口</t>
  </si>
  <si>
    <t>遼</t>
  </si>
  <si>
    <t>(佐・龍谷高）</t>
  </si>
  <si>
    <t>ｴｸﾞﾁ ﾘｮｳ</t>
  </si>
  <si>
    <t>金</t>
  </si>
  <si>
    <t>浄泰</t>
  </si>
  <si>
    <t>(福・柳川高）</t>
  </si>
  <si>
    <t>ｷﾑ ｼﾞｮﾝﾃ</t>
  </si>
  <si>
    <t>賀川</t>
  </si>
  <si>
    <t>雄太</t>
  </si>
  <si>
    <t>(鹿･鳳凰高）</t>
  </si>
  <si>
    <t>ｶｶﾞﾜ ﾕｳﾀ</t>
  </si>
  <si>
    <t>清水</t>
  </si>
  <si>
    <t>陽一</t>
  </si>
  <si>
    <t>(宮･佐土原高)</t>
  </si>
  <si>
    <t>ｼﾐｽﾞ ﾖｳｲﾁ</t>
  </si>
  <si>
    <t>高木</t>
  </si>
  <si>
    <t>祐輔</t>
  </si>
  <si>
    <t>ﾀｶｷﾞ ﾕｳｽｹ</t>
  </si>
  <si>
    <t>楠田</t>
  </si>
  <si>
    <t>悠介</t>
  </si>
  <si>
    <t>(福･福岡ﾊﾟｼﾌｨｯｸ)</t>
  </si>
  <si>
    <t>ｸｽﾀﾞ ﾕｳｽｹ</t>
  </si>
  <si>
    <t>塩田</t>
  </si>
  <si>
    <t>裕司</t>
  </si>
  <si>
    <t>ｼｵﾀﾞ ﾕｳｼﾞ</t>
  </si>
  <si>
    <t>小椋</t>
  </si>
  <si>
    <t>祥平</t>
  </si>
  <si>
    <t>(熊･熊本ﾏﾘｽﾄ学園高)</t>
  </si>
  <si>
    <t>ｺﾑｸ ｼｮｳﾍｲ</t>
  </si>
  <si>
    <t>山口</t>
  </si>
  <si>
    <t>大輝</t>
  </si>
  <si>
    <t>(長・海星高）</t>
  </si>
  <si>
    <t>ﾔﾏｸﾞﾁ ﾀﾞｲｷ</t>
  </si>
  <si>
    <t>田村</t>
  </si>
  <si>
    <t>賢人</t>
  </si>
  <si>
    <t>ﾀﾑﾗ ｹﾝﾄ</t>
  </si>
  <si>
    <t>石川</t>
  </si>
  <si>
    <t>温貴</t>
  </si>
  <si>
    <t>(沖・沖縄尚学高）</t>
  </si>
  <si>
    <t>ｲｼｶﾜ ｱﾂｷ</t>
  </si>
  <si>
    <t>三浦</t>
  </si>
  <si>
    <t>智己</t>
  </si>
  <si>
    <t>(福・東筑高）</t>
  </si>
  <si>
    <t>ﾐｳﾗ ﾄﾓｷ</t>
  </si>
  <si>
    <t>竜人</t>
  </si>
  <si>
    <t>ﾋﾉ ﾘｭｳﾄ</t>
  </si>
  <si>
    <t>廣田</t>
  </si>
  <si>
    <t>耕作</t>
  </si>
  <si>
    <t>ﾋﾛﾀ ｺｳｻｸ</t>
  </si>
  <si>
    <t>遠藤</t>
  </si>
  <si>
    <t>修平</t>
  </si>
  <si>
    <t>ｴﾝﾄﾞｳ ｼｭｳﾍｲ</t>
  </si>
  <si>
    <t>高瀬</t>
  </si>
  <si>
    <t>啓介</t>
  </si>
  <si>
    <t>ﾀｶｾ ｹｲｽｹ</t>
  </si>
  <si>
    <t>松沼</t>
  </si>
  <si>
    <t>豊人</t>
  </si>
  <si>
    <t>(福・柳川高)</t>
  </si>
  <si>
    <t>ﾏﾂﾇﾏ ﾄﾖﾄ</t>
  </si>
  <si>
    <t>吉原</t>
  </si>
  <si>
    <t>圭祐</t>
  </si>
  <si>
    <t>(佐・佐賀西高）</t>
  </si>
  <si>
    <t>ﾖｼﾊﾗ ｹｲｽｹ</t>
  </si>
  <si>
    <t>片谷</t>
  </si>
  <si>
    <t>祥吾</t>
  </si>
  <si>
    <t>ｶﾀﾀﾆ ｼｮｳｺﾞ</t>
  </si>
  <si>
    <t>島尻</t>
  </si>
  <si>
    <t>哲至</t>
  </si>
  <si>
    <t>(沖･沖縄尚学高)</t>
  </si>
  <si>
    <t>ｼﾏｼﾞﾘ ﾃﾂｼ</t>
  </si>
  <si>
    <t>姫田</t>
  </si>
  <si>
    <t>晃</t>
  </si>
  <si>
    <t>(宮･日向学院中)</t>
  </si>
  <si>
    <t>ﾋﾒﾀﾞ ｱｷﾗ</t>
  </si>
  <si>
    <t>晃信</t>
  </si>
  <si>
    <t>ﾋﾗｵｶ ｱｷﾉﾌﾞ</t>
  </si>
  <si>
    <t>石野</t>
  </si>
  <si>
    <t>祐希</t>
  </si>
  <si>
    <t>(熊･RKKﾙｰﾃﾞﾝｽTC)</t>
  </si>
  <si>
    <t>ｲｼﾉ ﾕｳｷ</t>
  </si>
  <si>
    <t>岩見</t>
  </si>
  <si>
    <t>直哉</t>
  </si>
  <si>
    <t>ｲﾜﾐ ﾅｵﾔ</t>
  </si>
  <si>
    <t>森口</t>
  </si>
  <si>
    <t>誠也</t>
  </si>
  <si>
    <t>ﾓﾘｸﾞﾁ ﾏｻﾔ</t>
  </si>
  <si>
    <t>安藤</t>
  </si>
  <si>
    <t>穣</t>
  </si>
  <si>
    <t>(福・吉田TS）</t>
  </si>
  <si>
    <t>ｱﾝﾄﾞｳ ﾕﾀｶ</t>
  </si>
  <si>
    <t>近藤</t>
  </si>
  <si>
    <t>翔英</t>
  </si>
  <si>
    <t>ｺﾝﾄﾞｳ ｼｮｳｴｲ</t>
  </si>
  <si>
    <t>坂口</t>
  </si>
  <si>
    <t>雄大</t>
  </si>
  <si>
    <t>ｻｶｸﾞﾁ ﾕｳﾀ</t>
  </si>
  <si>
    <t>慎一</t>
  </si>
  <si>
    <t>(佐・唐津西高）</t>
  </si>
  <si>
    <t>ｲｹﾀﾞ ｼﾝｲﾁ</t>
  </si>
  <si>
    <t>尾方</t>
  </si>
  <si>
    <t>祐太</t>
  </si>
  <si>
    <t>ｵｶﾞﾀ ﾕｳﾀ</t>
  </si>
  <si>
    <t>權藤</t>
  </si>
  <si>
    <t>丞</t>
  </si>
  <si>
    <t>ｺﾞﾝﾄﾞｳ ｼｮｳ</t>
  </si>
  <si>
    <t>前田</t>
  </si>
  <si>
    <t>義明</t>
  </si>
  <si>
    <t>ﾏｴﾀﾞ ﾖｼｱｷ</t>
  </si>
  <si>
    <t>福本</t>
  </si>
  <si>
    <t>達也</t>
  </si>
  <si>
    <t>ﾌｸﾓﾄ ﾀﾂﾔ</t>
  </si>
  <si>
    <t>永易</t>
  </si>
  <si>
    <t>恭之介</t>
  </si>
  <si>
    <t>(宮・佐土原高)</t>
  </si>
  <si>
    <t>ﾅｶﾞﾔｽ ｷｮｳﾉｽｹ</t>
  </si>
  <si>
    <t>西ノ村</t>
  </si>
  <si>
    <t>祐太</t>
  </si>
  <si>
    <t>ﾆｼﾉﾑﾗ ﾕｳﾀ</t>
  </si>
  <si>
    <t>坂本</t>
  </si>
  <si>
    <t>祥一</t>
  </si>
  <si>
    <t>ｻｶﾓﾄ ｼｮｳｲﾁ</t>
  </si>
  <si>
    <t>将志</t>
  </si>
  <si>
    <t>(宮･ﾁｰﾑ村雲)</t>
  </si>
  <si>
    <t>ﾏｴﾀﾞ ﾏｻｼ</t>
  </si>
  <si>
    <t>大塚</t>
  </si>
  <si>
    <t>拳之助</t>
  </si>
  <si>
    <t>ｵｵﾂｶ ｹﾝﾉｽｹ</t>
  </si>
  <si>
    <t>山路</t>
  </si>
  <si>
    <t>紘徳</t>
  </si>
  <si>
    <t>(宮･宮崎西高)</t>
  </si>
  <si>
    <t>ﾔﾏｼﾞ ﾋﾛﾉﾘ</t>
  </si>
  <si>
    <t>大串</t>
  </si>
  <si>
    <t>光太郎</t>
  </si>
  <si>
    <t>ｵｵｸﾞｼ ｺｳﾀﾛｳ</t>
  </si>
  <si>
    <t>中島</t>
  </si>
  <si>
    <t>啓</t>
  </si>
  <si>
    <t>ﾅｶｼﾏ ﾊｼﾞﾒ</t>
  </si>
  <si>
    <t>首藤</t>
  </si>
  <si>
    <t>知宏</t>
  </si>
  <si>
    <t>(大・別府青山高）</t>
  </si>
  <si>
    <t>ｼｭﾄｳ ﾄﾓﾋﾛ</t>
  </si>
  <si>
    <t>鈴木</t>
  </si>
  <si>
    <t>翔</t>
  </si>
  <si>
    <t>ｽｽﾞｷ ｼｮｳ</t>
  </si>
  <si>
    <t>佐伯</t>
  </si>
  <si>
    <t>卓郎</t>
  </si>
  <si>
    <t>ｻｲｷ ﾀｸﾛｳ</t>
  </si>
  <si>
    <t>荒谷</t>
  </si>
  <si>
    <t>和宏</t>
  </si>
  <si>
    <t>ｱﾗﾀﾆ ｶｽﾞﾋﾛ</t>
  </si>
  <si>
    <t>小村</t>
  </si>
  <si>
    <t>尚弘</t>
  </si>
  <si>
    <t>(宮・ｻｻﾞﾝﾌｨｰﾙﾄﾞ）</t>
  </si>
  <si>
    <t>ｺﾑﾗ ﾀｶﾋﾛ</t>
  </si>
  <si>
    <t>向井</t>
  </si>
  <si>
    <t>涼介</t>
  </si>
  <si>
    <t>ﾑｶｲ ﾘｮｳｽｹ</t>
  </si>
  <si>
    <t>高山</t>
  </si>
  <si>
    <t>和也</t>
  </si>
  <si>
    <t>(福･春日西TC)</t>
  </si>
  <si>
    <t>ﾀｶﾔﾏ ｶｽﾞﾔ</t>
  </si>
  <si>
    <t>比嘉</t>
  </si>
  <si>
    <t>諒</t>
  </si>
  <si>
    <t>(沖･沖縄東中）</t>
  </si>
  <si>
    <t>ﾋｶﾞ ﾘｮｳ</t>
  </si>
  <si>
    <t>金城</t>
  </si>
  <si>
    <t>充</t>
  </si>
  <si>
    <t>ｷﾝｼﾞｮｳ ﾐﾁﾙ</t>
  </si>
  <si>
    <t>清一朗</t>
  </si>
  <si>
    <t>(宮・ｼｰｶﾞｲｱTC）</t>
  </si>
  <si>
    <t>ｻｶﾓﾄ ｾｲｲﾁﾛｳ</t>
  </si>
  <si>
    <t>大山</t>
  </si>
  <si>
    <t>雄大</t>
  </si>
  <si>
    <t>ｵｵﾔﾏ ﾕｳﾀﾞｲ</t>
  </si>
  <si>
    <t>渡邊</t>
  </si>
  <si>
    <t>智紀</t>
  </si>
  <si>
    <t>(長・早岐中)</t>
  </si>
  <si>
    <t>ﾜﾀﾅﾍﾞ ﾄﾓｷ</t>
  </si>
  <si>
    <t>成松</t>
  </si>
  <si>
    <t>貴大</t>
  </si>
  <si>
    <t>ﾅﾘﾏﾂ ﾀｶﾋﾛ</t>
  </si>
  <si>
    <t>伊波</t>
  </si>
  <si>
    <t>佳苗</t>
  </si>
  <si>
    <t>(沖･沖縄TE)</t>
  </si>
  <si>
    <t>ｲﾊ ｶﾅｴ</t>
  </si>
  <si>
    <t>廣岡</t>
  </si>
  <si>
    <t>(大・ﾌｧｰｽﾄTC）</t>
  </si>
  <si>
    <t>ﾋﾛｵｶ ｱｲﾘ</t>
  </si>
  <si>
    <t>阿部</t>
  </si>
  <si>
    <t>真麻</t>
  </si>
  <si>
    <t>(福・I.S.P）</t>
  </si>
  <si>
    <t>ｱﾍﾞ ﾏｱｻ</t>
  </si>
  <si>
    <t>可奈子</t>
  </si>
  <si>
    <t>(宮・宮崎商業高）</t>
  </si>
  <si>
    <t>ｵｵﾂｶ ｶﾅｺ</t>
  </si>
  <si>
    <t>長谷川</t>
  </si>
  <si>
    <t>茉美</t>
  </si>
  <si>
    <t>(熊・ﾙｰﾃﾙ学院）</t>
  </si>
  <si>
    <t>ﾊｾｶﾞﾜ ﾏﾐ</t>
  </si>
  <si>
    <t>志保</t>
  </si>
  <si>
    <t>(福･吉田TS)</t>
  </si>
  <si>
    <t>ｶｶﾞﾜ ｼﾎ</t>
  </si>
  <si>
    <t>清伎</t>
  </si>
  <si>
    <t>(熊・熊本庭球塾）</t>
  </si>
  <si>
    <t>ﾏｴﾀﾞ ｻﾔｷ</t>
  </si>
  <si>
    <t>牧</t>
  </si>
  <si>
    <t>仁美</t>
  </si>
  <si>
    <t>(大・大分Jr）</t>
  </si>
  <si>
    <t>ﾏｷ ﾋﾄﾐ</t>
  </si>
  <si>
    <t>浜田</t>
  </si>
  <si>
    <t>美輝</t>
  </si>
  <si>
    <t>(福・柳川高）</t>
  </si>
  <si>
    <t>ﾊﾏﾀﾞ ﾐｷ</t>
  </si>
  <si>
    <t>道下</t>
  </si>
  <si>
    <t>香純</t>
  </si>
  <si>
    <t>(長･佐世保LTC)</t>
  </si>
  <si>
    <t>ﾐﾁｼﾀ ｶｽﾐ</t>
  </si>
  <si>
    <t>日笠山</t>
  </si>
  <si>
    <t>由貴</t>
  </si>
  <si>
    <t>(鹿・純心女子高）</t>
  </si>
  <si>
    <t>ﾋｶﾞｻﾔﾏ ﾕｷ</t>
  </si>
  <si>
    <t>下田</t>
  </si>
  <si>
    <t>悠里</t>
  </si>
  <si>
    <t>(大・ｵﾘｵﾝTS）</t>
  </si>
  <si>
    <t>ｼﾓﾀﾞ ﾕｳﾘ</t>
  </si>
  <si>
    <t>江口</t>
  </si>
  <si>
    <t>実沙</t>
  </si>
  <si>
    <t>ｴｸﾞﾁ ﾐｻ</t>
  </si>
  <si>
    <t>禮紗</t>
  </si>
  <si>
    <t>(佐・ｳｨﾝﾌﾞﾙﾄﾞﾝ九州）</t>
  </si>
  <si>
    <t>ｵｶﾞﾀ ﾗｲｻ</t>
  </si>
  <si>
    <t>佐々木</t>
  </si>
  <si>
    <t>綾</t>
  </si>
  <si>
    <t>ｻｻｷ ｱﾔ</t>
  </si>
  <si>
    <t>大田尾</t>
  </si>
  <si>
    <t>陽子</t>
  </si>
  <si>
    <t>(佐・致遠館高）</t>
  </si>
  <si>
    <t>ｵｵﾀｵ ﾖｳｺ</t>
  </si>
  <si>
    <t>柳瀬</t>
  </si>
  <si>
    <t>洋子</t>
  </si>
  <si>
    <t>ﾔﾅｾ ﾖｳｺ</t>
  </si>
  <si>
    <t>中村</t>
  </si>
  <si>
    <t>真由美</t>
  </si>
  <si>
    <t>ﾅｶﾑﾗ ﾏﾕﾐ</t>
  </si>
  <si>
    <t>久貝</t>
  </si>
  <si>
    <t>美瑠希</t>
  </si>
  <si>
    <t>(沖・JIN.Jr）</t>
  </si>
  <si>
    <t>ｸｶﾞｲ ﾐﾙｷ</t>
  </si>
  <si>
    <t>鐘江</t>
  </si>
  <si>
    <t>真央</t>
  </si>
  <si>
    <t>ｶﾈｶﾞｴ ﾏｵ</t>
  </si>
  <si>
    <t>豊田</t>
  </si>
  <si>
    <t>知代</t>
  </si>
  <si>
    <t>(宮・宮崎商業高）</t>
  </si>
  <si>
    <t>ﾄﾖﾀ ﾄﾓﾖ</t>
  </si>
  <si>
    <t>長嶺</t>
  </si>
  <si>
    <t>(沖･ﾋｰﾛｰTS)</t>
  </si>
  <si>
    <t>ﾅｶﾞﾐﾈ ｻｷ</t>
  </si>
  <si>
    <t>平原</t>
  </si>
  <si>
    <t>しおり</t>
  </si>
  <si>
    <t>ﾋﾗﾊﾗ ｼｵﾘ</t>
  </si>
  <si>
    <t>吉本</t>
  </si>
  <si>
    <t>彩夏</t>
  </si>
  <si>
    <t>ﾖｼﾓﾄ ｱﾔｶ</t>
  </si>
  <si>
    <t>大原</t>
  </si>
  <si>
    <t>かのこ</t>
  </si>
  <si>
    <t>ｵｵﾊﾗ ｶﾉｺ</t>
  </si>
  <si>
    <t>村上</t>
  </si>
  <si>
    <t>加奈</t>
  </si>
  <si>
    <t>(佐・致遠館高）</t>
  </si>
  <si>
    <t>ﾑﾗｶﾐ ｶﾅ</t>
  </si>
  <si>
    <t>神之浦</t>
  </si>
  <si>
    <t>佳那</t>
  </si>
  <si>
    <t>(長・ﾄﾚﾃﾞｨｱTC）</t>
  </si>
  <si>
    <t>ｺｳﾉｳﾗ ｶﾅ</t>
  </si>
  <si>
    <t>鶴岡</t>
  </si>
  <si>
    <t>真奈</t>
  </si>
  <si>
    <t>(福・春日西TC）</t>
  </si>
  <si>
    <t>ﾂﾙｵｶ ﾏﾅ</t>
  </si>
  <si>
    <t>齊藤</t>
  </si>
  <si>
    <t>杏奈</t>
  </si>
  <si>
    <t>ｻｲﾄｳ ｱﾝﾅ</t>
  </si>
  <si>
    <t>杉原</t>
  </si>
  <si>
    <t>里沙子</t>
  </si>
  <si>
    <t>ｽｷﾞﾊﾗ ﾘｻｺ</t>
  </si>
  <si>
    <t>菅村</t>
  </si>
  <si>
    <t>恵里香</t>
  </si>
  <si>
    <t>ｽｶﾞﾑﾗ ｴﾘｶ</t>
  </si>
  <si>
    <t>大石</t>
  </si>
  <si>
    <t>加奈子</t>
  </si>
  <si>
    <t>ｵｵｲｼ ｶﾅｺ</t>
  </si>
  <si>
    <t>重山</t>
  </si>
  <si>
    <t>奈穂</t>
  </si>
  <si>
    <t>（宮・ﾁｰﾑ村雲)</t>
  </si>
  <si>
    <t>ｼｹﾞﾔﾏ ﾅﾎ</t>
  </si>
  <si>
    <t>千葉</t>
  </si>
  <si>
    <t>彩沙</t>
  </si>
  <si>
    <t>ﾁﾊﾞ ｱﾔｻ</t>
  </si>
  <si>
    <t>平良</t>
  </si>
  <si>
    <t>真波</t>
  </si>
  <si>
    <t>(沖･ＪＩＮ　Ｊｒ)</t>
  </si>
  <si>
    <t>ﾀｲﾗ ﾏﾅﾐ</t>
  </si>
  <si>
    <t>森戸</t>
  </si>
  <si>
    <t>陽子</t>
  </si>
  <si>
    <t>ﾓﾘﾄ ﾖｳｺ</t>
  </si>
  <si>
    <t>重藤</t>
  </si>
  <si>
    <t>(福・筑陽学園高)</t>
  </si>
  <si>
    <t>千夏</t>
  </si>
  <si>
    <t>小泉</t>
  </si>
  <si>
    <t>嬉子</t>
  </si>
  <si>
    <t>(宮･宮崎商業高)</t>
  </si>
  <si>
    <t>ｺｲｽﾞﾐ ﾖｼｺ</t>
  </si>
  <si>
    <t>大谷</t>
  </si>
  <si>
    <t>亜香梨</t>
  </si>
  <si>
    <t>ｵｵﾀﾆ ｱｶﾘ</t>
  </si>
  <si>
    <t>松下</t>
  </si>
  <si>
    <t>桃子</t>
  </si>
  <si>
    <t>ﾏﾂｼﾀ ﾓﾓｺ</t>
  </si>
  <si>
    <t>叶</t>
  </si>
  <si>
    <t>愛香</t>
  </si>
  <si>
    <t>(熊・ﾙﾈｻﾝｽ熊本）</t>
  </si>
  <si>
    <t>ｶﾉｳ ｱｲｺ</t>
  </si>
  <si>
    <t>岩元</t>
  </si>
  <si>
    <t>菜穂子</t>
  </si>
  <si>
    <t>(鹿・純心女子高）</t>
  </si>
  <si>
    <t>ｲﾜﾓﾄ ﾅｵｺ</t>
  </si>
  <si>
    <t>堀口</t>
  </si>
  <si>
    <t>明香</t>
  </si>
  <si>
    <t>ﾎﾘｸﾞﾁ ｱｽｶ</t>
  </si>
  <si>
    <t>園田</t>
  </si>
  <si>
    <t>尚子</t>
  </si>
  <si>
    <t>(佐･致遠館高)</t>
  </si>
  <si>
    <t>ｿﾉﾀﾞ　ﾅｵｺ</t>
  </si>
  <si>
    <t>荒谷</t>
  </si>
  <si>
    <t>祐佳</t>
  </si>
  <si>
    <t>ｱﾗﾀﾆ ﾕｶ</t>
  </si>
  <si>
    <t>田崎</t>
  </si>
  <si>
    <t>千茶</t>
  </si>
  <si>
    <t>ﾀｻｷ ﾁｻ</t>
  </si>
  <si>
    <t>中園</t>
  </si>
  <si>
    <t>貴絵</t>
  </si>
  <si>
    <t>ﾅｶｿﾞﾉ ｷｴ</t>
  </si>
  <si>
    <t>田上</t>
  </si>
  <si>
    <t>詞慎</t>
  </si>
  <si>
    <t>(大･福徳学院高)</t>
  </si>
  <si>
    <t>ﾀﾉｳｴ ﾉﾘﾐ</t>
  </si>
  <si>
    <t>江藤</t>
  </si>
  <si>
    <t>朋美</t>
  </si>
  <si>
    <t>ｴﾄｳ ﾄﾓﾐ</t>
  </si>
  <si>
    <t>大島</t>
  </si>
  <si>
    <t>泥谷</t>
  </si>
  <si>
    <t>由華</t>
  </si>
  <si>
    <t>ﾋｼﾞﾔ ﾕｶ</t>
  </si>
  <si>
    <t>徳田</t>
  </si>
  <si>
    <t>亜美</t>
  </si>
  <si>
    <t>ﾄｸﾀﾞ ｱﾐ</t>
  </si>
  <si>
    <t>知奈美</t>
  </si>
  <si>
    <t>(長･長崎北高)</t>
  </si>
  <si>
    <t>ﾅｶｼﾏ ﾁﾅﾐ</t>
  </si>
  <si>
    <t>早川</t>
  </si>
  <si>
    <t>由姫</t>
  </si>
  <si>
    <t>ﾊﾔｶﾜ ﾕｷ</t>
  </si>
  <si>
    <t>安藤</t>
  </si>
  <si>
    <t>美里</t>
  </si>
  <si>
    <t>ｱﾝﾄﾞｳ ﾐﾘ</t>
  </si>
  <si>
    <t>はるな</t>
  </si>
  <si>
    <t>ｱﾝﾄﾞｳ ﾊﾙﾅ</t>
  </si>
  <si>
    <t>晴日</t>
  </si>
  <si>
    <t>石原</t>
  </si>
  <si>
    <t>恵</t>
  </si>
  <si>
    <t>(佐・佐賀東高）</t>
  </si>
  <si>
    <t>迫田</t>
  </si>
  <si>
    <t>志緒美</t>
  </si>
  <si>
    <t>東</t>
  </si>
  <si>
    <t>彩帆</t>
  </si>
  <si>
    <t>(熊･学園大附高)</t>
  </si>
  <si>
    <t>ﾋｶﾞｼ ｻﾎ</t>
  </si>
  <si>
    <t>桑原</t>
  </si>
  <si>
    <t>佑果</t>
  </si>
  <si>
    <t>ｸﾜﾊﾗ ﾕｶ</t>
  </si>
  <si>
    <t>中道</t>
  </si>
  <si>
    <t>仲村</t>
  </si>
  <si>
    <t>利沙</t>
  </si>
  <si>
    <t>ﾅｶﾑﾗ ﾘｻ</t>
  </si>
  <si>
    <t>伊集</t>
  </si>
  <si>
    <t>ｲｼｭｳ ﾁﾅﾂ</t>
  </si>
  <si>
    <t>大城</t>
  </si>
  <si>
    <t>由梨乃</t>
  </si>
  <si>
    <t>(沖･首里高)</t>
  </si>
  <si>
    <t>兼次</t>
  </si>
  <si>
    <t>奈々</t>
  </si>
  <si>
    <t>(沖･那覇高)</t>
  </si>
  <si>
    <t>ｶﾈｼ ﾅﾅ</t>
  </si>
  <si>
    <t>有田</t>
  </si>
  <si>
    <t>奈央</t>
  </si>
  <si>
    <t>(長・長崎北高)</t>
  </si>
  <si>
    <t>太田</t>
  </si>
  <si>
    <t>酒井</t>
  </si>
  <si>
    <t>ゆう子</t>
  </si>
  <si>
    <t>ｺﾊﾞﾔｼ ﾕｳｺ</t>
  </si>
  <si>
    <t>東恩納</t>
  </si>
  <si>
    <t>茜</t>
  </si>
  <si>
    <t>ﾋｶﾞｼｵﾝﾅ ｱｶﾈ</t>
  </si>
  <si>
    <t>儀間</t>
  </si>
  <si>
    <t>彩</t>
  </si>
  <si>
    <t>ｷﾞﾏ ｱﾔ</t>
  </si>
  <si>
    <t>重藤真知子</t>
  </si>
  <si>
    <t>前田　千夏</t>
  </si>
  <si>
    <t>酒井優理子</t>
  </si>
  <si>
    <t>末次真由子</t>
  </si>
  <si>
    <t>境　　有紀</t>
  </si>
  <si>
    <t>中道　紗希</t>
  </si>
  <si>
    <t>中島由佳梨</t>
  </si>
  <si>
    <t>田崎　千茶</t>
  </si>
  <si>
    <t>諸見里</t>
  </si>
  <si>
    <t>真利</t>
  </si>
  <si>
    <t>(沖･沖縄工業高)</t>
  </si>
  <si>
    <t>ﾓﾛﾐｻﾞﾄ ﾏｻﾄｼ</t>
  </si>
  <si>
    <t>健太</t>
  </si>
  <si>
    <t>ﾀｲﾗ ｹﾝﾀ</t>
  </si>
  <si>
    <t>柳</t>
  </si>
  <si>
    <t>和貴</t>
  </si>
  <si>
    <t>(長・北陽台高)</t>
  </si>
  <si>
    <t>ﾔﾅｷﾞ ﾏｻﾖｼ</t>
  </si>
  <si>
    <t>瀧川</t>
  </si>
  <si>
    <t>馨亮</t>
  </si>
  <si>
    <t>ﾀｷｶﾞﾜ　ｹｲｽｹ</t>
  </si>
  <si>
    <t>濱野</t>
  </si>
  <si>
    <t>亮</t>
  </si>
  <si>
    <t>ﾊﾏﾉ ﾘｮｳ</t>
  </si>
  <si>
    <t>池元</t>
  </si>
  <si>
    <t>駿也</t>
  </si>
  <si>
    <t>(宮・日向学院高）</t>
  </si>
  <si>
    <t>ｲｹﾓﾄ ｼｭﾝﾔ</t>
  </si>
  <si>
    <t>田沢</t>
  </si>
  <si>
    <t>省吾</t>
  </si>
  <si>
    <t>ﾀｻﾞﾜ ｼｮｳｺﾞ</t>
  </si>
  <si>
    <t>宮野</t>
  </si>
  <si>
    <t>恭平</t>
  </si>
  <si>
    <t>(沖・沖縄尚学高）</t>
  </si>
  <si>
    <t>ﾐﾔﾉ ｷｮｳﾍｲ</t>
  </si>
  <si>
    <t>石川</t>
  </si>
  <si>
    <t>温貴</t>
  </si>
  <si>
    <t>(沖・沖縄尚学高)</t>
  </si>
  <si>
    <t>石井</t>
  </si>
  <si>
    <t>靖晃</t>
  </si>
  <si>
    <t>清水</t>
  </si>
  <si>
    <t>陽一</t>
  </si>
  <si>
    <t>(宮・佐土原高）</t>
  </si>
  <si>
    <t>梶尾</t>
  </si>
  <si>
    <t>幸希</t>
  </si>
  <si>
    <t>(熊・熊本学園大附属高）</t>
  </si>
  <si>
    <t>ｶｼﾞｵ ｺｳｷ</t>
  </si>
  <si>
    <t>小椋</t>
  </si>
  <si>
    <t>祥平</t>
  </si>
  <si>
    <t>(熊・ﾏﾘｽﾄ学園高）</t>
  </si>
  <si>
    <t>小吹</t>
  </si>
  <si>
    <t>学</t>
  </si>
  <si>
    <t>(鹿・鹿児島工業高）</t>
  </si>
  <si>
    <t>ｺﾌﾞｷ ｶﾞｸ</t>
  </si>
  <si>
    <t>英</t>
  </si>
  <si>
    <t>ｺﾌﾞｷ ﾋｶﾙ</t>
  </si>
  <si>
    <t>立石</t>
  </si>
  <si>
    <t>星士</t>
  </si>
  <si>
    <t>(熊･熊本工業高)</t>
  </si>
  <si>
    <t>ﾀﾃｲｼ ｾｲｼﾞ</t>
  </si>
  <si>
    <t>野口</t>
  </si>
  <si>
    <t>将哉</t>
  </si>
  <si>
    <t>ﾉｸﾞﾁ ﾏｻﾔ</t>
  </si>
  <si>
    <t>ｺｳﾔﾏ ﾀｶﾋﾄ</t>
  </si>
  <si>
    <t>高橋</t>
  </si>
  <si>
    <t>幸輝</t>
  </si>
  <si>
    <t>(福･九国大付高)</t>
  </si>
  <si>
    <t>ﾀｶﾊｼ ｺｳｷ</t>
  </si>
  <si>
    <t>田中</t>
  </si>
  <si>
    <t>豊李</t>
  </si>
  <si>
    <t>(福・九国大付高)</t>
  </si>
  <si>
    <t>ﾀﾅｶ ﾚｲﾘ</t>
  </si>
  <si>
    <t>結城</t>
  </si>
  <si>
    <t>健太</t>
  </si>
  <si>
    <t>(大･別府青山高)</t>
  </si>
  <si>
    <t>ﾕｳｷ ｹﾝﾀ</t>
  </si>
  <si>
    <t>加治</t>
  </si>
  <si>
    <t>源二郎</t>
  </si>
  <si>
    <t>(大･別府青山高)</t>
  </si>
  <si>
    <t>ｶｼﾞ ｹﾞﾝｼﾞﾛｳ</t>
  </si>
  <si>
    <t>中田</t>
  </si>
  <si>
    <t>聖也</t>
  </si>
  <si>
    <t>ﾅｶﾀ ｾｲﾔ</t>
  </si>
  <si>
    <t>金田</t>
  </si>
  <si>
    <t>祐季</t>
  </si>
  <si>
    <t>ｶﾈﾀﾞ ﾕｳｷ</t>
  </si>
  <si>
    <t>横山</t>
  </si>
  <si>
    <t>良輔</t>
  </si>
  <si>
    <t>(宮･日向学院高)</t>
  </si>
  <si>
    <t>荒木</t>
  </si>
  <si>
    <t>啓太</t>
  </si>
  <si>
    <t>ｱﾗｷ ｹｲﾀ</t>
  </si>
  <si>
    <t>小中</t>
  </si>
  <si>
    <t>勇生</t>
  </si>
  <si>
    <t>ｺﾅｶ ﾕｳｷ</t>
  </si>
  <si>
    <t>(大･大分舞鶴高)</t>
  </si>
  <si>
    <t>兼子</t>
  </si>
  <si>
    <t>周大</t>
  </si>
  <si>
    <t>ｶﾈｺ ｼｭｳﾀ</t>
  </si>
  <si>
    <t>志喜屋</t>
  </si>
  <si>
    <t>光大</t>
  </si>
  <si>
    <t>(沖･普天間高)</t>
  </si>
  <si>
    <t>ｼｷﾔ ｺｳﾀﾞｲ</t>
  </si>
  <si>
    <t>川畑</t>
  </si>
  <si>
    <t>将明</t>
  </si>
  <si>
    <t>ｶﾜﾊﾞﾀ ﾏｻｱｷ</t>
  </si>
  <si>
    <t>福本</t>
  </si>
  <si>
    <t>龍馬</t>
  </si>
  <si>
    <t>ﾌｸﾓﾄ ﾘｮｳﾏ</t>
  </si>
  <si>
    <t>前田</t>
  </si>
  <si>
    <t>浩貴</t>
  </si>
  <si>
    <t>(熊･鹿本高)</t>
  </si>
  <si>
    <t>ﾏｴﾀﾞ ﾋﾛｷ</t>
  </si>
  <si>
    <t>徳永</t>
  </si>
  <si>
    <t>将大</t>
  </si>
  <si>
    <t>ﾄｸﾅｶﾞ ﾏｻﾋﾛ</t>
  </si>
  <si>
    <t>(熊・ﾙｰﾃﾙ学院高）</t>
  </si>
  <si>
    <t>若松</t>
  </si>
  <si>
    <t>侑里</t>
  </si>
  <si>
    <t>(鹿･純心女子高）</t>
  </si>
  <si>
    <t>ﾜｶﾏﾂ ﾕﾘ</t>
  </si>
  <si>
    <t>塚本</t>
  </si>
  <si>
    <t>佳織</t>
  </si>
  <si>
    <t>ﾂｶﾓﾄ ｶｵﾘ</t>
  </si>
  <si>
    <t>三根</t>
  </si>
  <si>
    <t>明日香</t>
  </si>
  <si>
    <t>ﾐﾈ ｱｽｶ</t>
  </si>
  <si>
    <t>津村</t>
  </si>
  <si>
    <t>眞知</t>
  </si>
  <si>
    <t>(長・西陵高）</t>
  </si>
  <si>
    <t>ﾂﾑﾗ ﾏﾁ</t>
  </si>
  <si>
    <t>大石</t>
  </si>
  <si>
    <t>浜田</t>
  </si>
  <si>
    <t>ｵｵﾊﾗ　ｶﾉｺ</t>
  </si>
  <si>
    <t>瑠璃</t>
  </si>
  <si>
    <t>(鹿・帖佐TC）</t>
  </si>
  <si>
    <t>ｱﾝﾄﾞｳ ﾙﾘ</t>
  </si>
  <si>
    <t>福留</t>
  </si>
  <si>
    <t>莉子</t>
  </si>
  <si>
    <t>ﾌｸﾄﾞﾒ ﾘｺ</t>
  </si>
  <si>
    <t>(熊･八代白百合学園高)</t>
  </si>
  <si>
    <t>麻衣</t>
  </si>
  <si>
    <t>ｻｴｷ ﾏｲ</t>
  </si>
  <si>
    <t>(佐・致遠館高)</t>
  </si>
  <si>
    <t>成富</t>
  </si>
  <si>
    <t>紫織</t>
  </si>
  <si>
    <t>ﾅﾘﾄﾞﾐ ｼｵﾘ</t>
  </si>
  <si>
    <t>淵村</t>
  </si>
  <si>
    <t>佳奈</t>
  </si>
  <si>
    <t>(鹿・鹿児島中央高）</t>
  </si>
  <si>
    <t>ﾌﾁﾑﾗ ｶﾅ</t>
  </si>
  <si>
    <t>植村</t>
  </si>
  <si>
    <t>夏美</t>
  </si>
  <si>
    <t>ｳｴﾑﾗ ﾅﾂﾐ</t>
  </si>
  <si>
    <t>柏田</t>
  </si>
  <si>
    <t>彩圭</t>
  </si>
  <si>
    <t>(熊･ﾌｧｰﾚTS 戸島)</t>
  </si>
  <si>
    <t>ｶｼﾜﾀﾞ ｱﾔｶ</t>
  </si>
  <si>
    <t>竹山</t>
  </si>
  <si>
    <t>葵</t>
  </si>
  <si>
    <t>ﾀｹﾔﾏ ｱｵｲ</t>
  </si>
  <si>
    <t>宮野</t>
  </si>
  <si>
    <t>瑞己</t>
  </si>
  <si>
    <t>ﾐﾔﾉ ﾐｽﾞｷ</t>
  </si>
  <si>
    <t>田中</t>
  </si>
  <si>
    <t>さおり</t>
  </si>
  <si>
    <t>(熊･熊本商業高)</t>
  </si>
  <si>
    <t>ﾀﾅｶ ｻｵﾘ</t>
  </si>
  <si>
    <t>中原</t>
  </si>
  <si>
    <t>綾香</t>
  </si>
  <si>
    <t>ﾅｶﾊﾗ ｱﾔｶ</t>
  </si>
  <si>
    <t>知念</t>
  </si>
  <si>
    <t>美南子</t>
  </si>
  <si>
    <t>(沖・ｺｻﾞ高）</t>
  </si>
  <si>
    <t>ﾁﾈﾝ ﾐﾅｺ</t>
  </si>
  <si>
    <t>杉原</t>
  </si>
  <si>
    <t>椎葉</t>
  </si>
  <si>
    <t>真衣</t>
  </si>
  <si>
    <t>(長･早岐中)</t>
  </si>
  <si>
    <t>ｼｲﾊﾞ ﾏｲ</t>
  </si>
  <si>
    <t>下田</t>
  </si>
  <si>
    <t>悠里</t>
  </si>
  <si>
    <t>(大・ｵﾘｵﾝTS)</t>
  </si>
  <si>
    <t>真奈美</t>
  </si>
  <si>
    <t>ﾏｷ ﾏﾅﾐ</t>
  </si>
  <si>
    <t>中津</t>
  </si>
  <si>
    <t>文</t>
  </si>
  <si>
    <t>(福･I.S.P)</t>
  </si>
  <si>
    <t>ﾅｶﾂ ｱﾔ</t>
  </si>
  <si>
    <t>佐藤</t>
  </si>
  <si>
    <t>楓</t>
  </si>
  <si>
    <t>ｻﾄｳ ｶｴﾃﾞ</t>
  </si>
  <si>
    <t>久貝</t>
  </si>
  <si>
    <t>(沖・JIN Jr）</t>
  </si>
  <si>
    <t>吉本</t>
  </si>
  <si>
    <t>(福･吉田 TS)</t>
  </si>
  <si>
    <t>牛尾</t>
  </si>
  <si>
    <t>友理香</t>
  </si>
  <si>
    <t>ｳｼｵ ﾕﾘｶ</t>
  </si>
  <si>
    <t>高橋</t>
  </si>
  <si>
    <t>早紀</t>
  </si>
  <si>
    <t>(福･北九州ｳｴｽﾄ)</t>
  </si>
  <si>
    <t>ﾀｶﾊｼ ｻｷ</t>
  </si>
  <si>
    <t>優臣</t>
  </si>
  <si>
    <t>(宮･都城泉ヶ丘高)</t>
  </si>
  <si>
    <t>ﾅｶﾑﾗ ﾕｳｼﾝ</t>
  </si>
  <si>
    <t>甲斐</t>
  </si>
  <si>
    <t>亮平</t>
  </si>
  <si>
    <t>ｶｲ ﾘｮｳﾍｲ</t>
  </si>
  <si>
    <t>權藤</t>
  </si>
  <si>
    <t>井口</t>
  </si>
  <si>
    <t>裕大</t>
  </si>
  <si>
    <t>(長・海星高）</t>
  </si>
  <si>
    <t>ｲｸﾞﾁ ﾕｳﾀﾞｲ</t>
  </si>
  <si>
    <t>比嘉</t>
  </si>
  <si>
    <t>(沖･沖縄東中)</t>
  </si>
  <si>
    <t>(熊・RKKﾙｰﾃﾞﾝｽTC）</t>
  </si>
  <si>
    <t>白石</t>
  </si>
  <si>
    <t>誠人</t>
  </si>
  <si>
    <t>ｼﾗｲｼ ﾏｻﾄ</t>
  </si>
  <si>
    <t>山岸</t>
  </si>
  <si>
    <t>和功</t>
  </si>
  <si>
    <t>ﾔﾏｷﾞｼ ｶｽﾞﾅﾘ</t>
  </si>
  <si>
    <t>卓郎</t>
  </si>
  <si>
    <t>上原</t>
  </si>
  <si>
    <t>玄輝</t>
  </si>
  <si>
    <t>(沖・沖縄尚学高）</t>
  </si>
  <si>
    <t>ｳｴﾊﾗ ｹﾞﾝｷ</t>
  </si>
  <si>
    <t>兼島</t>
  </si>
  <si>
    <t>政志</t>
  </si>
  <si>
    <t>ｶﾈｼﾏ ﾏｻｼ</t>
  </si>
  <si>
    <t>義明</t>
  </si>
  <si>
    <t>開治</t>
  </si>
  <si>
    <t>ﾋﾗｶﾜ ｶｲﾁ</t>
  </si>
  <si>
    <t>田口</t>
  </si>
  <si>
    <t>将伍</t>
  </si>
  <si>
    <t>(宮・ｻﾝﾀﾊｳｽ）</t>
  </si>
  <si>
    <t>ﾀｸﾞﾁ ｼｮｳｺﾞ</t>
  </si>
  <si>
    <t>矢野</t>
  </si>
  <si>
    <t>雄祐</t>
  </si>
  <si>
    <t>ﾔﾉ ﾕｳｽｹ</t>
  </si>
  <si>
    <t>貴弘</t>
  </si>
  <si>
    <t>ﾋﾉ ﾀｶﾋﾛ</t>
  </si>
  <si>
    <t>中島</t>
  </si>
  <si>
    <t>啓</t>
  </si>
  <si>
    <t>(佐・龍谷高）</t>
  </si>
  <si>
    <t>大竹</t>
  </si>
  <si>
    <t>英次</t>
  </si>
  <si>
    <t>ｵｵﾀｹ ｴｲｼﾞ</t>
  </si>
  <si>
    <t>(福･柳川高）</t>
  </si>
  <si>
    <t>川崎</t>
  </si>
  <si>
    <t>真斗</t>
  </si>
  <si>
    <t>ｶﾜｻｷ ﾏﾅﾄ</t>
  </si>
  <si>
    <t>西浦</t>
  </si>
  <si>
    <t>巧人</t>
  </si>
  <si>
    <t>(熊・熊本工業高）</t>
  </si>
  <si>
    <t>ﾆｼｳﾗ ﾀｸﾄ</t>
  </si>
  <si>
    <t>礼人</t>
  </si>
  <si>
    <t>ﾅｶﾊﾗ ｱﾔﾄ</t>
  </si>
  <si>
    <t>的場</t>
  </si>
  <si>
    <t>翔平</t>
  </si>
  <si>
    <t>(福・ﾌｧｲﾝﾋﾙｽﾞTC）</t>
  </si>
  <si>
    <t>ﾏﾄﾊﾞ ｼｮｳﾍｲ</t>
  </si>
  <si>
    <t>岡本</t>
  </si>
  <si>
    <t>祐貴</t>
  </si>
  <si>
    <t>ｵｶﾓﾄ ﾕｳｷ</t>
  </si>
  <si>
    <t>首藤</t>
  </si>
  <si>
    <t>知宏</t>
  </si>
  <si>
    <t>多治見</t>
  </si>
  <si>
    <t>幸亮</t>
  </si>
  <si>
    <t>(熊・ﾏﾘｽﾄ学園高）</t>
  </si>
  <si>
    <t>ﾀｼﾞﾐ ｺｳｽｹ</t>
  </si>
  <si>
    <t>小石</t>
  </si>
  <si>
    <t>圭佑</t>
  </si>
  <si>
    <t>ｺｲｼ ｹｲｽｹ</t>
  </si>
  <si>
    <t>飯守</t>
  </si>
  <si>
    <t>直樹</t>
  </si>
  <si>
    <t>(佐･致遠館高)</t>
  </si>
  <si>
    <t>ｲｲﾓﾘ ﾅｵｷ</t>
  </si>
  <si>
    <t>松枝</t>
  </si>
  <si>
    <t>望</t>
  </si>
  <si>
    <t>ﾏﾂｴﾀﾞ ﾉｿﾞﾑ</t>
  </si>
  <si>
    <t>崎原</t>
  </si>
  <si>
    <t>友明</t>
  </si>
  <si>
    <t>(沖･STS)</t>
  </si>
  <si>
    <t>ｻｷﾊﾗ ﾄﾓｱｷ</t>
  </si>
  <si>
    <t>芳尚</t>
  </si>
  <si>
    <t>(沖・浦添中）</t>
  </si>
  <si>
    <t>ﾔﾅｾ ﾖｼﾀｶ</t>
  </si>
  <si>
    <t>平岡　晃信</t>
  </si>
  <si>
    <t>坂口</t>
  </si>
  <si>
    <t>雄大</t>
  </si>
  <si>
    <t>(鹿・鳳凰高)</t>
  </si>
  <si>
    <t>(佐・唐津西高)</t>
  </si>
  <si>
    <t>(福･福大大濠高)</t>
  </si>
  <si>
    <t>(福・戸畑高）</t>
  </si>
  <si>
    <t>(熊･済々黌高)</t>
  </si>
  <si>
    <t>９・１０位決定戦</t>
  </si>
  <si>
    <t>98(1)</t>
  </si>
  <si>
    <t>緒方</t>
  </si>
  <si>
    <t>禮紗</t>
  </si>
  <si>
    <t>(佐・ｳｨﾝﾌﾞﾙﾄﾞﾝ九州）</t>
  </si>
  <si>
    <t>荒木　史織</t>
  </si>
  <si>
    <t>98(1)</t>
  </si>
  <si>
    <t>98(6)</t>
  </si>
  <si>
    <t>98(4)</t>
  </si>
  <si>
    <t>98(7)</t>
  </si>
  <si>
    <t>98(2)</t>
  </si>
  <si>
    <t>98(6)</t>
  </si>
  <si>
    <t>98(3)</t>
  </si>
  <si>
    <t>98(8)</t>
  </si>
  <si>
    <t>98(3)</t>
  </si>
  <si>
    <t>98(5)</t>
  </si>
  <si>
    <t>W.O</t>
  </si>
  <si>
    <t>98(3)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</si>
</sst>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0_);[Red]\(0\)"/>
    <numFmt numFmtId="178" formatCode="&quot;\&quot;#,##0_);[Red]\(&quot;\&quot;#,##0\)"/>
    <numFmt numFmtId="179" formatCode="0.0"/>
  </numFmts>
  <fonts count="39">
    <font>
      <sz val="11"/>
      <name val="ＭＳ 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1"/>
      <name val="ＭＳ Ｐゴシック"/>
      <family val="0"/>
    </font>
    <font>
      <sz val="14"/>
      <name val="ＭＳ 明朝"/>
      <family val="1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b/>
      <sz val="11"/>
      <name val="ＭＳ Ｐゴシック"/>
      <family val="0"/>
    </font>
    <font>
      <sz val="9"/>
      <name val="ＭＳ Ｐ明朝"/>
      <family val="1"/>
    </font>
    <font>
      <b/>
      <sz val="10"/>
      <name val="ＭＳ Ｐ明朝"/>
      <family val="1"/>
    </font>
    <font>
      <b/>
      <sz val="14"/>
      <name val="ＭＳ ゴシック"/>
      <family val="3"/>
    </font>
    <font>
      <u val="single"/>
      <sz val="11"/>
      <name val="ＭＳ ゴシック"/>
      <family val="3"/>
    </font>
    <font>
      <sz val="16"/>
      <name val="HGS創英角ﾎﾟｯﾌﾟ体"/>
      <family val="3"/>
    </font>
    <font>
      <b/>
      <u val="single"/>
      <sz val="12"/>
      <name val="ＭＳ ゴシック"/>
      <family val="3"/>
    </font>
    <font>
      <b/>
      <sz val="11"/>
      <name val="ＭＳ ＰＲゴシック"/>
      <family val="3"/>
    </font>
    <font>
      <b/>
      <sz val="9"/>
      <name val="ＭＳ Ｐ明朝"/>
      <family val="1"/>
    </font>
    <font>
      <b/>
      <sz val="11"/>
      <name val="ＭＳ Ｐ明朝"/>
      <family val="1"/>
    </font>
    <font>
      <sz val="11"/>
      <name val="ＭＳ ＰＲゴシック"/>
      <family val="3"/>
    </font>
    <font>
      <b/>
      <sz val="9"/>
      <name val="ＭＳ Ｐゴシック"/>
      <family val="3"/>
    </font>
    <font>
      <sz val="9"/>
      <name val="ＭＳ ゴシック"/>
      <family val="3"/>
    </font>
    <font>
      <u val="single"/>
      <sz val="10"/>
      <name val="ＭＳ ゴシック"/>
      <family val="3"/>
    </font>
    <font>
      <sz val="11"/>
      <name val="ＭＳ Ｐ明朝"/>
      <family val="1"/>
    </font>
    <font>
      <sz val="10"/>
      <name val="ＭＳ Ｐゴシック"/>
      <family val="3"/>
    </font>
    <font>
      <sz val="10"/>
      <name val="ＭＳ ＰＲ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9"/>
      <name val="ＭＳ ゴシック"/>
      <family val="3"/>
    </font>
    <font>
      <sz val="10"/>
      <color indexed="9"/>
      <name val="ＭＳ ゴシック"/>
      <family val="3"/>
    </font>
    <font>
      <sz val="10"/>
      <color indexed="10"/>
      <name val="ＭＳ ゴシック"/>
      <family val="3"/>
    </font>
  </fonts>
  <fills count="7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3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4" fillId="0" borderId="0">
      <alignment/>
      <protection/>
    </xf>
    <xf numFmtId="4" fontId="5" fillId="0" borderId="0">
      <alignment horizontal="right"/>
      <protection/>
    </xf>
    <xf numFmtId="4" fontId="7" fillId="0" borderId="0">
      <alignment horizontal="right"/>
      <protection/>
    </xf>
    <xf numFmtId="0" fontId="8" fillId="0" borderId="0">
      <alignment horizontal="left"/>
      <protection/>
    </xf>
    <xf numFmtId="0" fontId="9" fillId="0" borderId="0">
      <alignment horizontal="center"/>
      <protection/>
    </xf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0" borderId="0">
      <alignment/>
      <protection/>
    </xf>
    <xf numFmtId="0" fontId="10" fillId="0" borderId="0">
      <alignment/>
      <protection/>
    </xf>
    <xf numFmtId="0" fontId="14" fillId="0" borderId="0" applyNumberFormat="0" applyFill="0" applyBorder="0" applyAlignment="0" applyProtection="0"/>
    <xf numFmtId="0" fontId="11" fillId="0" borderId="0">
      <alignment/>
      <protection/>
    </xf>
  </cellStyleXfs>
  <cellXfs count="244">
    <xf numFmtId="0" fontId="0" fillId="0" borderId="0" xfId="0" applyAlignment="1">
      <alignment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0" xfId="0" applyFont="1" applyBorder="1" applyAlignment="1">
      <alignment vertical="center" shrinkToFit="1"/>
    </xf>
    <xf numFmtId="0" fontId="15" fillId="0" borderId="0" xfId="0" applyFont="1" applyBorder="1" applyAlignment="1">
      <alignment shrinkToFi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shrinkToFit="1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0" fillId="0" borderId="0" xfId="0" applyFont="1" applyAlignment="1">
      <alignment horizontal="centerContinuous" vertical="center" shrinkToFit="1"/>
    </xf>
    <xf numFmtId="0" fontId="0" fillId="0" borderId="0" xfId="0" applyFont="1" applyAlignment="1">
      <alignment horizontal="centerContinuous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distributed" vertical="center"/>
    </xf>
    <xf numFmtId="0" fontId="2" fillId="0" borderId="4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 shrinkToFit="1"/>
    </xf>
    <xf numFmtId="0" fontId="22" fillId="0" borderId="0" xfId="0" applyFont="1" applyAlignment="1">
      <alignment vertical="center"/>
    </xf>
    <xf numFmtId="0" fontId="2" fillId="0" borderId="3" xfId="0" applyFont="1" applyFill="1" applyBorder="1" applyAlignment="1">
      <alignment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15" fillId="0" borderId="0" xfId="0" applyFont="1" applyFill="1" applyBorder="1" applyAlignment="1">
      <alignment shrinkToFit="1"/>
    </xf>
    <xf numFmtId="0" fontId="2" fillId="0" borderId="0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 shrinkToFit="1"/>
    </xf>
    <xf numFmtId="0" fontId="2" fillId="0" borderId="8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2" fillId="0" borderId="0" xfId="0" applyFont="1" applyAlignment="1">
      <alignment horizontal="righ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left"/>
    </xf>
    <xf numFmtId="0" fontId="15" fillId="0" borderId="0" xfId="0" applyFont="1" applyBorder="1" applyAlignment="1">
      <alignment/>
    </xf>
    <xf numFmtId="0" fontId="17" fillId="0" borderId="0" xfId="0" applyFont="1" applyBorder="1" applyAlignment="1">
      <alignment horizontal="left" shrinkToFit="1"/>
    </xf>
    <xf numFmtId="0" fontId="17" fillId="0" borderId="0" xfId="0" applyFont="1" applyBorder="1" applyAlignment="1">
      <alignment shrinkToFit="1"/>
    </xf>
    <xf numFmtId="0" fontId="17" fillId="0" borderId="0" xfId="0" applyFont="1" applyBorder="1" applyAlignment="1">
      <alignment horizontal="left" vertical="center" shrinkToFit="1"/>
    </xf>
    <xf numFmtId="0" fontId="16" fillId="2" borderId="0" xfId="31" applyFont="1" applyFill="1" applyBorder="1">
      <alignment/>
      <protection/>
    </xf>
    <xf numFmtId="0" fontId="10" fillId="2" borderId="0" xfId="31" applyFont="1" applyFill="1" applyBorder="1">
      <alignment/>
      <protection/>
    </xf>
    <xf numFmtId="0" fontId="10" fillId="0" borderId="0" xfId="31" applyFont="1" applyBorder="1">
      <alignment/>
      <protection/>
    </xf>
    <xf numFmtId="0" fontId="16" fillId="3" borderId="0" xfId="31" applyFont="1" applyFill="1" applyBorder="1">
      <alignment/>
      <protection/>
    </xf>
    <xf numFmtId="0" fontId="10" fillId="3" borderId="0" xfId="31" applyFont="1" applyFill="1" applyBorder="1" applyAlignment="1">
      <alignment shrinkToFit="1"/>
      <protection/>
    </xf>
    <xf numFmtId="0" fontId="10" fillId="0" borderId="0" xfId="31" applyFont="1" applyBorder="1" applyAlignment="1">
      <alignment shrinkToFit="1"/>
      <protection/>
    </xf>
    <xf numFmtId="0" fontId="10" fillId="3" borderId="0" xfId="31" applyFont="1" applyFill="1" applyBorder="1">
      <alignment/>
      <protection/>
    </xf>
    <xf numFmtId="0" fontId="16" fillId="4" borderId="0" xfId="31" applyFont="1" applyFill="1" applyBorder="1">
      <alignment/>
      <protection/>
    </xf>
    <xf numFmtId="0" fontId="10" fillId="4" borderId="0" xfId="31" applyFont="1" applyFill="1" applyBorder="1">
      <alignment/>
      <protection/>
    </xf>
    <xf numFmtId="0" fontId="10" fillId="0" borderId="0" xfId="31" applyFont="1" applyBorder="1" applyAlignment="1">
      <alignment horizontal="center"/>
      <protection/>
    </xf>
    <xf numFmtId="0" fontId="10" fillId="0" borderId="0" xfId="31" applyFont="1" applyBorder="1" applyAlignment="1">
      <alignment horizontal="center" shrinkToFit="1"/>
      <protection/>
    </xf>
    <xf numFmtId="0" fontId="23" fillId="0" borderId="0" xfId="0" applyNumberFormat="1" applyFont="1" applyFill="1" applyBorder="1" applyAlignment="1">
      <alignment horizontal="right" shrinkToFit="1"/>
    </xf>
    <xf numFmtId="0" fontId="15" fillId="0" borderId="0" xfId="0" applyNumberFormat="1" applyFont="1" applyBorder="1" applyAlignment="1">
      <alignment shrinkToFit="1"/>
    </xf>
    <xf numFmtId="0" fontId="18" fillId="0" borderId="0" xfId="0" applyFont="1" applyFill="1" applyBorder="1" applyAlignment="1">
      <alignment horizontal="right" shrinkToFit="1"/>
    </xf>
    <xf numFmtId="0" fontId="18" fillId="0" borderId="0" xfId="0" applyFont="1" applyBorder="1" applyAlignment="1">
      <alignment horizontal="right" shrinkToFit="1"/>
    </xf>
    <xf numFmtId="0" fontId="26" fillId="0" borderId="0" xfId="0" applyNumberFormat="1" applyFont="1" applyBorder="1" applyAlignment="1">
      <alignment horizontal="right" shrinkToFit="1"/>
    </xf>
    <xf numFmtId="0" fontId="26" fillId="0" borderId="0" xfId="0" applyNumberFormat="1" applyFont="1" applyFill="1" applyBorder="1" applyAlignment="1">
      <alignment horizontal="right" shrinkToFit="1"/>
    </xf>
    <xf numFmtId="0" fontId="15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right" shrinkToFit="1"/>
    </xf>
    <xf numFmtId="0" fontId="25" fillId="0" borderId="0" xfId="0" applyFont="1" applyBorder="1" applyAlignment="1">
      <alignment horizontal="right" shrinkToFit="1"/>
    </xf>
    <xf numFmtId="0" fontId="27" fillId="0" borderId="0" xfId="0" applyNumberFormat="1" applyFont="1" applyBorder="1" applyAlignment="1">
      <alignment/>
    </xf>
    <xf numFmtId="0" fontId="10" fillId="0" borderId="0" xfId="31" applyFont="1" applyFill="1" applyBorder="1">
      <alignment/>
      <protection/>
    </xf>
    <xf numFmtId="0" fontId="16" fillId="0" borderId="0" xfId="31" applyFont="1" applyFill="1" applyBorder="1">
      <alignment/>
      <protection/>
    </xf>
    <xf numFmtId="0" fontId="30" fillId="0" borderId="0" xfId="0" applyFont="1" applyBorder="1" applyAlignment="1">
      <alignment shrinkToFit="1"/>
    </xf>
    <xf numFmtId="0" fontId="17" fillId="0" borderId="10" xfId="0" applyFont="1" applyBorder="1" applyAlignment="1">
      <alignment horizontal="left" shrinkToFit="1"/>
    </xf>
    <xf numFmtId="0" fontId="15" fillId="0" borderId="10" xfId="0" applyFont="1" applyBorder="1" applyAlignment="1">
      <alignment shrinkToFit="1"/>
    </xf>
    <xf numFmtId="0" fontId="17" fillId="0" borderId="10" xfId="0" applyFont="1" applyBorder="1" applyAlignment="1">
      <alignment shrinkToFit="1"/>
    </xf>
    <xf numFmtId="0" fontId="31" fillId="0" borderId="11" xfId="0" applyFont="1" applyBorder="1" applyAlignment="1">
      <alignment/>
    </xf>
    <xf numFmtId="0" fontId="15" fillId="0" borderId="11" xfId="0" applyFont="1" applyBorder="1" applyAlignment="1">
      <alignment shrinkToFit="1"/>
    </xf>
    <xf numFmtId="0" fontId="15" fillId="0" borderId="12" xfId="0" applyFont="1" applyBorder="1" applyAlignment="1">
      <alignment shrinkToFit="1"/>
    </xf>
    <xf numFmtId="0" fontId="15" fillId="0" borderId="11" xfId="0" applyFont="1" applyFill="1" applyBorder="1" applyAlignment="1">
      <alignment/>
    </xf>
    <xf numFmtId="0" fontId="32" fillId="0" borderId="11" xfId="0" applyNumberFormat="1" applyFont="1" applyFill="1" applyBorder="1" applyAlignment="1">
      <alignment horizontal="right" shrinkToFit="1"/>
    </xf>
    <xf numFmtId="0" fontId="15" fillId="0" borderId="11" xfId="0" applyFont="1" applyBorder="1" applyAlignment="1">
      <alignment/>
    </xf>
    <xf numFmtId="0" fontId="17" fillId="0" borderId="10" xfId="0" applyFont="1" applyFill="1" applyBorder="1" applyAlignment="1">
      <alignment shrinkToFit="1"/>
    </xf>
    <xf numFmtId="0" fontId="17" fillId="0" borderId="11" xfId="0" applyFont="1" applyBorder="1" applyAlignment="1">
      <alignment/>
    </xf>
    <xf numFmtId="0" fontId="17" fillId="0" borderId="12" xfId="0" applyFont="1" applyBorder="1" applyAlignment="1">
      <alignment/>
    </xf>
    <xf numFmtId="0" fontId="15" fillId="0" borderId="12" xfId="0" applyFont="1" applyBorder="1" applyAlignment="1">
      <alignment/>
    </xf>
    <xf numFmtId="0" fontId="31" fillId="0" borderId="12" xfId="0" applyFont="1" applyBorder="1" applyAlignment="1">
      <alignment/>
    </xf>
    <xf numFmtId="0" fontId="15" fillId="0" borderId="13" xfId="0" applyFont="1" applyBorder="1" applyAlignment="1">
      <alignment/>
    </xf>
    <xf numFmtId="0" fontId="17" fillId="0" borderId="13" xfId="0" applyFont="1" applyBorder="1" applyAlignment="1">
      <alignment horizontal="left" shrinkToFit="1"/>
    </xf>
    <xf numFmtId="0" fontId="15" fillId="0" borderId="13" xfId="0" applyFont="1" applyBorder="1" applyAlignment="1">
      <alignment shrinkToFit="1"/>
    </xf>
    <xf numFmtId="0" fontId="15" fillId="0" borderId="11" xfId="0" applyNumberFormat="1" applyFont="1" applyBorder="1" applyAlignment="1">
      <alignment shrinkToFit="1"/>
    </xf>
    <xf numFmtId="0" fontId="15" fillId="0" borderId="13" xfId="0" applyNumberFormat="1" applyFont="1" applyBorder="1" applyAlignment="1">
      <alignment shrinkToFit="1"/>
    </xf>
    <xf numFmtId="0" fontId="15" fillId="0" borderId="10" xfId="0" applyNumberFormat="1" applyFont="1" applyBorder="1" applyAlignment="1">
      <alignment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7" xfId="0" applyFont="1" applyBorder="1" applyAlignment="1">
      <alignment vertical="center" shrinkToFit="1"/>
    </xf>
    <xf numFmtId="0" fontId="15" fillId="0" borderId="11" xfId="0" applyFont="1" applyBorder="1" applyAlignment="1">
      <alignment horizontal="left" shrinkToFit="1"/>
    </xf>
    <xf numFmtId="0" fontId="15" fillId="0" borderId="13" xfId="0" applyFont="1" applyBorder="1" applyAlignment="1">
      <alignment horizontal="left" shrinkToFit="1"/>
    </xf>
    <xf numFmtId="0" fontId="15" fillId="0" borderId="10" xfId="0" applyFont="1" applyBorder="1" applyAlignment="1">
      <alignment horizontal="left" shrinkToFit="1"/>
    </xf>
    <xf numFmtId="0" fontId="15" fillId="0" borderId="12" xfId="0" applyNumberFormat="1" applyFont="1" applyBorder="1" applyAlignment="1">
      <alignment shrinkToFit="1"/>
    </xf>
    <xf numFmtId="0" fontId="15" fillId="0" borderId="12" xfId="0" applyFont="1" applyBorder="1" applyAlignment="1">
      <alignment horizontal="left" shrinkToFit="1"/>
    </xf>
    <xf numFmtId="0" fontId="15" fillId="0" borderId="14" xfId="0" applyFont="1" applyFill="1" applyBorder="1" applyAlignment="1">
      <alignment horizontal="right" shrinkToFit="1"/>
    </xf>
    <xf numFmtId="0" fontId="15" fillId="0" borderId="15" xfId="0" applyFont="1" applyFill="1" applyBorder="1" applyAlignment="1">
      <alignment horizontal="right" shrinkToFit="1"/>
    </xf>
    <xf numFmtId="0" fontId="15" fillId="0" borderId="13" xfId="0" applyFont="1" applyFill="1" applyBorder="1" applyAlignment="1">
      <alignment horizontal="right" shrinkToFit="1"/>
    </xf>
    <xf numFmtId="0" fontId="15" fillId="0" borderId="12" xfId="0" applyFont="1" applyFill="1" applyBorder="1" applyAlignment="1">
      <alignment shrinkToFit="1"/>
    </xf>
    <xf numFmtId="0" fontId="15" fillId="0" borderId="10" xfId="0" applyFont="1" applyFill="1" applyBorder="1" applyAlignment="1">
      <alignment shrinkToFit="1"/>
    </xf>
    <xf numFmtId="0" fontId="17" fillId="0" borderId="10" xfId="0" applyFont="1" applyBorder="1" applyAlignment="1">
      <alignment/>
    </xf>
    <xf numFmtId="0" fontId="15" fillId="0" borderId="16" xfId="0" applyFont="1" applyFill="1" applyBorder="1" applyAlignment="1">
      <alignment shrinkToFit="1"/>
    </xf>
    <xf numFmtId="0" fontId="17" fillId="0" borderId="11" xfId="0" applyFont="1" applyBorder="1" applyAlignment="1">
      <alignment shrinkToFit="1"/>
    </xf>
    <xf numFmtId="0" fontId="17" fillId="0" borderId="10" xfId="0" applyFont="1" applyFill="1" applyBorder="1" applyAlignment="1">
      <alignment horizontal="left" shrinkToFit="1"/>
    </xf>
    <xf numFmtId="0" fontId="0" fillId="0" borderId="0" xfId="0" applyFont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6" xfId="0" applyFont="1" applyBorder="1" applyAlignment="1">
      <alignment horizontal="left" vertical="center" shrinkToFit="1"/>
    </xf>
    <xf numFmtId="0" fontId="15" fillId="0" borderId="16" xfId="0" applyFont="1" applyBorder="1" applyAlignment="1">
      <alignment shrinkToFit="1"/>
    </xf>
    <xf numFmtId="0" fontId="17" fillId="0" borderId="17" xfId="0" applyFont="1" applyBorder="1" applyAlignment="1">
      <alignment horizontal="left" shrinkToFit="1"/>
    </xf>
    <xf numFmtId="0" fontId="15" fillId="0" borderId="17" xfId="0" applyFont="1" applyBorder="1" applyAlignment="1">
      <alignment shrinkToFit="1"/>
    </xf>
    <xf numFmtId="0" fontId="15" fillId="0" borderId="16" xfId="0" applyFont="1" applyBorder="1" applyAlignment="1">
      <alignment horizontal="left" shrinkToFit="1"/>
    </xf>
    <xf numFmtId="0" fontId="17" fillId="0" borderId="17" xfId="0" applyFont="1" applyBorder="1" applyAlignment="1">
      <alignment shrinkToFit="1"/>
    </xf>
    <xf numFmtId="0" fontId="15" fillId="0" borderId="17" xfId="0" applyFont="1" applyBorder="1" applyAlignment="1">
      <alignment horizontal="left" shrinkToFit="1"/>
    </xf>
    <xf numFmtId="0" fontId="17" fillId="0" borderId="11" xfId="0" applyFont="1" applyFill="1" applyBorder="1" applyAlignment="1">
      <alignment shrinkToFit="1"/>
    </xf>
    <xf numFmtId="179" fontId="15" fillId="0" borderId="12" xfId="0" applyNumberFormat="1" applyFont="1" applyBorder="1" applyAlignment="1">
      <alignment shrinkToFit="1"/>
    </xf>
    <xf numFmtId="179" fontId="17" fillId="0" borderId="10" xfId="0" applyNumberFormat="1" applyFont="1" applyFill="1" applyBorder="1" applyAlignment="1">
      <alignment shrinkToFit="1"/>
    </xf>
    <xf numFmtId="179" fontId="17" fillId="0" borderId="10" xfId="0" applyNumberFormat="1" applyFont="1" applyBorder="1" applyAlignment="1">
      <alignment shrinkToFit="1"/>
    </xf>
    <xf numFmtId="179" fontId="15" fillId="0" borderId="12" xfId="0" applyNumberFormat="1" applyFont="1" applyFill="1" applyBorder="1" applyAlignment="1">
      <alignment shrinkToFit="1"/>
    </xf>
    <xf numFmtId="0" fontId="15" fillId="0" borderId="13" xfId="0" applyFont="1" applyFill="1" applyBorder="1" applyAlignment="1">
      <alignment shrinkToFit="1"/>
    </xf>
    <xf numFmtId="0" fontId="15" fillId="0" borderId="10" xfId="0" applyFont="1" applyFill="1" applyBorder="1" applyAlignment="1">
      <alignment horizontal="right" shrinkToFit="1"/>
    </xf>
    <xf numFmtId="0" fontId="15" fillId="0" borderId="17" xfId="0" applyFont="1" applyFill="1" applyBorder="1" applyAlignment="1">
      <alignment horizontal="right" shrinkToFit="1"/>
    </xf>
    <xf numFmtId="0" fontId="15" fillId="0" borderId="10" xfId="0" applyFont="1" applyBorder="1" applyAlignment="1">
      <alignment/>
    </xf>
    <xf numFmtId="0" fontId="15" fillId="0" borderId="17" xfId="0" applyFont="1" applyFill="1" applyBorder="1" applyAlignment="1">
      <alignment shrinkToFit="1"/>
    </xf>
    <xf numFmtId="0" fontId="26" fillId="0" borderId="10" xfId="0" applyNumberFormat="1" applyFont="1" applyFill="1" applyBorder="1" applyAlignment="1">
      <alignment horizontal="right" shrinkToFit="1"/>
    </xf>
    <xf numFmtId="0" fontId="10" fillId="0" borderId="10" xfId="0" applyFont="1" applyFill="1" applyBorder="1" applyAlignment="1">
      <alignment/>
    </xf>
    <xf numFmtId="0" fontId="31" fillId="0" borderId="10" xfId="0" applyFont="1" applyFill="1" applyBorder="1" applyAlignment="1">
      <alignment/>
    </xf>
    <xf numFmtId="0" fontId="15" fillId="0" borderId="16" xfId="0" applyFont="1" applyBorder="1" applyAlignment="1">
      <alignment/>
    </xf>
    <xf numFmtId="0" fontId="17" fillId="0" borderId="17" xfId="0" applyFont="1" applyFill="1" applyBorder="1" applyAlignment="1">
      <alignment shrinkToFit="1"/>
    </xf>
    <xf numFmtId="0" fontId="15" fillId="0" borderId="17" xfId="0" applyFont="1" applyBorder="1" applyAlignment="1">
      <alignment/>
    </xf>
    <xf numFmtId="0" fontId="15" fillId="0" borderId="18" xfId="0" applyFont="1" applyFill="1" applyBorder="1" applyAlignment="1">
      <alignment horizontal="right" shrinkToFit="1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 shrinkToFi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2" fillId="0" borderId="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distributed" vertical="center"/>
    </xf>
    <xf numFmtId="0" fontId="2" fillId="0" borderId="5" xfId="0" applyFont="1" applyBorder="1" applyAlignment="1">
      <alignment horizontal="left" vertical="center" shrinkToFit="1"/>
    </xf>
    <xf numFmtId="0" fontId="2" fillId="0" borderId="19" xfId="0" applyFont="1" applyBorder="1" applyAlignment="1">
      <alignment vertical="center" shrinkToFi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left" vertical="center" shrinkToFit="1"/>
    </xf>
    <xf numFmtId="0" fontId="31" fillId="0" borderId="10" xfId="0" applyFont="1" applyFill="1" applyBorder="1" applyAlignment="1">
      <alignment horizontal="right" shrinkToFit="1"/>
    </xf>
    <xf numFmtId="179" fontId="17" fillId="0" borderId="11" xfId="0" applyNumberFormat="1" applyFont="1" applyBorder="1" applyAlignment="1">
      <alignment shrinkToFit="1"/>
    </xf>
    <xf numFmtId="0" fontId="26" fillId="5" borderId="0" xfId="0" applyNumberFormat="1" applyFont="1" applyFill="1" applyBorder="1" applyAlignment="1">
      <alignment horizontal="right" shrinkToFit="1"/>
    </xf>
    <xf numFmtId="0" fontId="35" fillId="5" borderId="0" xfId="0" applyNumberFormat="1" applyFont="1" applyFill="1" applyBorder="1" applyAlignment="1">
      <alignment/>
    </xf>
    <xf numFmtId="0" fontId="26" fillId="6" borderId="0" xfId="0" applyNumberFormat="1" applyFont="1" applyFill="1" applyBorder="1" applyAlignment="1">
      <alignment horizontal="right" shrinkToFit="1"/>
    </xf>
    <xf numFmtId="0" fontId="2" fillId="0" borderId="9" xfId="0" applyFont="1" applyBorder="1" applyAlignment="1">
      <alignment horizontal="left" vertical="center"/>
    </xf>
    <xf numFmtId="0" fontId="33" fillId="0" borderId="0" xfId="30" applyFont="1">
      <alignment/>
      <protection/>
    </xf>
    <xf numFmtId="0" fontId="35" fillId="0" borderId="0" xfId="0" applyNumberFormat="1" applyFont="1" applyBorder="1" applyAlignment="1">
      <alignment/>
    </xf>
    <xf numFmtId="0" fontId="31" fillId="0" borderId="0" xfId="0" applyFont="1" applyFill="1" applyBorder="1" applyAlignment="1">
      <alignment/>
    </xf>
    <xf numFmtId="0" fontId="31" fillId="0" borderId="0" xfId="31" applyFont="1" applyBorder="1">
      <alignment/>
      <protection/>
    </xf>
    <xf numFmtId="0" fontId="10" fillId="6" borderId="0" xfId="31" applyFont="1" applyFill="1" applyBorder="1">
      <alignment/>
      <protection/>
    </xf>
    <xf numFmtId="0" fontId="10" fillId="5" borderId="0" xfId="31" applyFont="1" applyFill="1" applyBorder="1">
      <alignment/>
      <protection/>
    </xf>
    <xf numFmtId="0" fontId="15" fillId="5" borderId="0" xfId="0" applyFont="1" applyFill="1" applyBorder="1" applyAlignment="1">
      <alignment shrinkToFit="1"/>
    </xf>
    <xf numFmtId="0" fontId="17" fillId="0" borderId="13" xfId="0" applyFont="1" applyBorder="1" applyAlignment="1">
      <alignment shrinkToFit="1"/>
    </xf>
    <xf numFmtId="0" fontId="2" fillId="0" borderId="9" xfId="0" applyFont="1" applyBorder="1" applyAlignment="1">
      <alignment horizontal="center" vertical="center"/>
    </xf>
    <xf numFmtId="0" fontId="26" fillId="0" borderId="10" xfId="0" applyNumberFormat="1" applyFont="1" applyBorder="1" applyAlignment="1">
      <alignment horizontal="right" shrinkToFit="1"/>
    </xf>
    <xf numFmtId="0" fontId="15" fillId="0" borderId="10" xfId="0" applyFont="1" applyFill="1" applyBorder="1" applyAlignment="1">
      <alignment horizontal="right"/>
    </xf>
    <xf numFmtId="0" fontId="2" fillId="0" borderId="0" xfId="0" applyFont="1" applyBorder="1" applyAlignment="1">
      <alignment horizontal="right" vertical="center" shrinkToFit="1"/>
    </xf>
    <xf numFmtId="0" fontId="29" fillId="0" borderId="0" xfId="0" applyFont="1" applyAlignment="1">
      <alignment horizontal="centerContinuous" vertical="center" shrinkToFit="1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 horizontal="right" vertical="center"/>
    </xf>
    <xf numFmtId="0" fontId="37" fillId="0" borderId="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7" fillId="0" borderId="0" xfId="0" applyFont="1" applyBorder="1" applyAlignment="1">
      <alignment vertical="center"/>
    </xf>
    <xf numFmtId="0" fontId="2" fillId="0" borderId="0" xfId="30" applyFont="1">
      <alignment/>
      <protection/>
    </xf>
    <xf numFmtId="0" fontId="38" fillId="0" borderId="0" xfId="0" applyFont="1" applyAlignment="1">
      <alignment horizontal="left" vertical="center" shrinkToFit="1"/>
    </xf>
    <xf numFmtId="0" fontId="2" fillId="0" borderId="9" xfId="0" applyFont="1" applyBorder="1" applyAlignment="1">
      <alignment horizontal="left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2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Border="1" applyAlignment="1">
      <alignment horizontal="distributed" vertical="center" shrinkToFit="1"/>
    </xf>
    <xf numFmtId="0" fontId="0" fillId="0" borderId="0" xfId="0" applyFont="1" applyAlignment="1">
      <alignment horizontal="distributed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0" xfId="0" applyFont="1" applyAlignment="1">
      <alignment horizontal="distributed" vertical="center"/>
    </xf>
    <xf numFmtId="0" fontId="2" fillId="0" borderId="0" xfId="0" applyFont="1" applyAlignment="1">
      <alignment horizontal="center" vertical="center" shrinkToFit="1"/>
    </xf>
    <xf numFmtId="0" fontId="21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/>
    </xf>
    <xf numFmtId="0" fontId="0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 shrinkToFit="1"/>
    </xf>
    <xf numFmtId="0" fontId="2" fillId="0" borderId="3" xfId="0" applyFont="1" applyBorder="1" applyAlignment="1">
      <alignment vertical="center" shrinkToFit="1"/>
    </xf>
    <xf numFmtId="0" fontId="2" fillId="0" borderId="0" xfId="0" applyFont="1" applyBorder="1" applyAlignment="1">
      <alignment horizontal="right" vertical="center" shrinkToFit="1"/>
    </xf>
    <xf numFmtId="0" fontId="3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7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0" xfId="0" applyFont="1" applyBorder="1" applyAlignment="1">
      <alignment horizontal="right" vertical="center" shrinkToFit="1"/>
    </xf>
    <xf numFmtId="0" fontId="36" fillId="0" borderId="0" xfId="0" applyFont="1" applyAlignment="1">
      <alignment horizontal="center" vertical="center"/>
    </xf>
  </cellXfs>
  <cellStyles count="20">
    <cellStyle name="Normal" xfId="0"/>
    <cellStyle name="Calc Currency (0)" xfId="15"/>
    <cellStyle name="entry" xfId="16"/>
    <cellStyle name="Header1" xfId="17"/>
    <cellStyle name="Header2" xfId="18"/>
    <cellStyle name="Normal_#18-Internet" xfId="19"/>
    <cellStyle name="price" xfId="20"/>
    <cellStyle name="revised" xfId="21"/>
    <cellStyle name="section" xfId="22"/>
    <cellStyle name="title" xfId="23"/>
    <cellStyle name="Percent" xfId="24"/>
    <cellStyle name="Hyperlink" xfId="25"/>
    <cellStyle name="Comma [0]" xfId="26"/>
    <cellStyle name="Comma" xfId="27"/>
    <cellStyle name="Currency [0]" xfId="28"/>
    <cellStyle name="Currency" xfId="29"/>
    <cellStyle name="標準_Sheet1" xfId="30"/>
    <cellStyle name="標準_九州Jr県予選申込一覧（男）" xfId="31"/>
    <cellStyle name="Followed Hyperlink" xfId="32"/>
    <cellStyle name="未定義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33</xdr:row>
      <xdr:rowOff>104775</xdr:rowOff>
    </xdr:from>
    <xdr:to>
      <xdr:col>3</xdr:col>
      <xdr:colOff>1314450</xdr:colOff>
      <xdr:row>33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247650" y="5667375"/>
          <a:ext cx="2295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70" workbookViewId="0" topLeftCell="B2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C68"/>
  <sheetViews>
    <sheetView showZeros="0" workbookViewId="0" topLeftCell="A1">
      <selection activeCell="B33" sqref="B33:C3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198" customWidth="1"/>
    <col min="24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70</v>
      </c>
    </row>
    <row r="5" ht="18.75" customHeight="1"/>
    <row r="6" spans="1:26" ht="13.5">
      <c r="A6" s="18"/>
      <c r="D6" s="18"/>
      <c r="E6" s="18" t="s">
        <v>12</v>
      </c>
      <c r="F6" s="55"/>
      <c r="G6" s="59" t="s">
        <v>0</v>
      </c>
      <c r="H6" s="55"/>
      <c r="I6" s="59" t="s">
        <v>13</v>
      </c>
      <c r="J6" s="55"/>
      <c r="K6" s="59" t="s">
        <v>14</v>
      </c>
      <c r="L6" s="55"/>
      <c r="M6" s="18"/>
      <c r="N6" s="18" t="s">
        <v>46</v>
      </c>
      <c r="O6" s="18"/>
      <c r="P6" s="18" t="s">
        <v>14</v>
      </c>
      <c r="Q6" s="18"/>
      <c r="R6" s="18" t="s">
        <v>13</v>
      </c>
      <c r="S6" s="55"/>
      <c r="T6" s="18" t="s">
        <v>15</v>
      </c>
      <c r="U6" s="55"/>
      <c r="V6" s="18" t="s">
        <v>12</v>
      </c>
      <c r="X6" s="18"/>
      <c r="Y6" s="18"/>
      <c r="Z6" s="18"/>
    </row>
    <row r="7" spans="1:26" ht="12" customHeight="1">
      <c r="A7" s="215">
        <v>1</v>
      </c>
      <c r="B7" s="216" t="str">
        <f>IF(A7="","",VLOOKUP('16GS'!A7,'ﾃﾞｰﾀ18&amp;16'!$AV$3:$AY$66,2,FALSE))</f>
        <v>伊波</v>
      </c>
      <c r="C7" s="216" t="str">
        <f>IF(A7="","",VLOOKUP('16GS'!A7,'ﾃﾞｰﾀ18&amp;16'!$AV$3:$AY$66,3,FALSE))</f>
        <v>佳苗</v>
      </c>
      <c r="D7" s="216" t="str">
        <f>IF(A7="","",VLOOKUP('16GS'!A7,'ﾃﾞｰﾀ18&amp;16'!$AV$3:$AY$66,4,FALSE))</f>
        <v>(沖･沖縄TE)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16" t="str">
        <f>IF(Z7="","",VLOOKUP('16GS'!Z7,'ﾃﾞｰﾀ18&amp;16'!$AV$3:$AY$66,2,FALSE))</f>
        <v>柳瀬</v>
      </c>
      <c r="X7" s="216" t="str">
        <f>IF(Z7="","",VLOOKUP('16GS'!Z7,'ﾃﾞｰﾀ18&amp;16'!$AV$3:$AY$66,3,FALSE))</f>
        <v>洋子</v>
      </c>
      <c r="Y7" s="216" t="str">
        <f>IF(Z7="","",VLOOKUP('16GS'!Z7,'ﾃﾞｰﾀ18&amp;16'!$AV$3:$AY$66,4,FALSE))</f>
        <v>(福･柳川高)</v>
      </c>
      <c r="Z7" s="218">
        <v>17</v>
      </c>
    </row>
    <row r="8" spans="1:26" ht="12" customHeight="1">
      <c r="A8" s="215"/>
      <c r="B8" s="216"/>
      <c r="C8" s="216"/>
      <c r="D8" s="216"/>
      <c r="E8" s="6"/>
      <c r="F8" s="9">
        <v>1</v>
      </c>
      <c r="G8" s="30" t="str">
        <f>IF(F8="","",VLOOKUP('16GS'!F8,'ﾃﾞｰﾀ18&amp;16'!$AV$3:$AY$66,2,FALSE))</f>
        <v>伊波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tr">
        <f>IF(T8="","",VLOOKUP('16GS'!T8,'ﾃﾞｰﾀ18&amp;16'!$AV$3:$AY$66,2,FALSE))</f>
        <v>柳瀬</v>
      </c>
      <c r="V8" s="7"/>
      <c r="W8" s="216"/>
      <c r="X8" s="216"/>
      <c r="Y8" s="216"/>
      <c r="Z8" s="218"/>
    </row>
    <row r="9" spans="1:26" ht="12" customHeight="1">
      <c r="A9" s="215">
        <v>2</v>
      </c>
      <c r="B9" s="216" t="str">
        <f>IF(A9="","",VLOOKUP('16GS'!A9,'ﾃﾞｰﾀ18&amp;16'!$AV$3:$AY$66,2,FALSE))</f>
        <v>廣岡</v>
      </c>
      <c r="C9" s="216" t="str">
        <f>IF(A9="","",VLOOKUP('16GS'!A9,'ﾃﾞｰﾀ18&amp;16'!$AV$3:$AY$66,3,FALSE))</f>
        <v>愛理</v>
      </c>
      <c r="D9" s="216" t="str">
        <f>IF(A9="","",VLOOKUP('16GS'!A9,'ﾃﾞｰﾀ18&amp;16'!$AV$3:$AY$66,4,FALSE))</f>
        <v>(大・ﾌｧｰｽﾄTC）</v>
      </c>
      <c r="E9" s="8"/>
      <c r="F9" s="213">
        <v>80</v>
      </c>
      <c r="G9" s="217"/>
      <c r="H9" s="28"/>
      <c r="I9" s="3"/>
      <c r="J9" s="28"/>
      <c r="K9" s="3"/>
      <c r="L9" s="28"/>
      <c r="M9" s="194">
        <v>13</v>
      </c>
      <c r="N9" s="226" t="str">
        <f>IF(M9="","",VLOOKUP('16GS'!M9,'ﾃﾞｰﾀ18&amp;16'!$AV$3:$AY$66,2,FALSE))</f>
        <v>江口</v>
      </c>
      <c r="O9" s="226"/>
      <c r="P9" s="3"/>
      <c r="Q9" s="3"/>
      <c r="R9" s="3"/>
      <c r="S9" s="28"/>
      <c r="T9" s="213">
        <v>97</v>
      </c>
      <c r="U9" s="217"/>
      <c r="V9" s="9"/>
      <c r="W9" s="216" t="str">
        <f>IF(Z9="","",VLOOKUP('16GS'!Z9,'ﾃﾞｰﾀ18&amp;16'!$AV$3:$AY$66,2,FALSE))</f>
        <v>中村</v>
      </c>
      <c r="X9" s="216" t="str">
        <f>IF(Z9="","",VLOOKUP('16GS'!Z9,'ﾃﾞｰﾀ18&amp;16'!$AV$3:$AY$66,3,FALSE))</f>
        <v>真由美</v>
      </c>
      <c r="Y9" s="216" t="str">
        <f>IF(Z9="","",VLOOKUP('16GS'!Z9,'ﾃﾞｰﾀ18&amp;16'!$AV$3:$AY$66,4,FALSE))</f>
        <v>(熊・ﾙｰﾃﾙ学院）</v>
      </c>
      <c r="Z9" s="218">
        <v>18</v>
      </c>
    </row>
    <row r="10" spans="1:26" ht="12" customHeight="1">
      <c r="A10" s="215"/>
      <c r="B10" s="216"/>
      <c r="C10" s="216"/>
      <c r="D10" s="216"/>
      <c r="E10" s="10"/>
      <c r="F10" s="10"/>
      <c r="G10" s="33"/>
      <c r="H10" s="35">
        <v>1</v>
      </c>
      <c r="I10" s="30" t="str">
        <f>IF(H10="","",VLOOKUP('16GS'!H10,'ﾃﾞｰﾀ18&amp;16'!$AV$3:$AY$66,2,FALSE))</f>
        <v>伊波</v>
      </c>
      <c r="J10" s="28"/>
      <c r="K10" s="3"/>
      <c r="L10" s="28"/>
      <c r="M10" s="3"/>
      <c r="N10" s="216">
        <v>83</v>
      </c>
      <c r="O10" s="216"/>
      <c r="P10" s="3"/>
      <c r="Q10" s="3"/>
      <c r="R10" s="30">
        <v>17</v>
      </c>
      <c r="S10" s="30" t="str">
        <f>IF(R10="","",VLOOKUP('16GS'!R10,'ﾃﾞｰﾀ18&amp;16'!$AV$3:$AY$66,2,FALSE))</f>
        <v>柳瀬</v>
      </c>
      <c r="T10" s="34"/>
      <c r="U10" s="28"/>
      <c r="V10" s="5"/>
      <c r="W10" s="216"/>
      <c r="X10" s="216"/>
      <c r="Y10" s="216"/>
      <c r="Z10" s="218"/>
    </row>
    <row r="11" spans="1:26" ht="12" customHeight="1">
      <c r="A11" s="215">
        <v>3</v>
      </c>
      <c r="B11" s="216" t="str">
        <f>IF(A11="","",VLOOKUP('16GS'!A11,'ﾃﾞｰﾀ18&amp;16'!$AV$3:$AY$66,2,FALSE))</f>
        <v>阿部</v>
      </c>
      <c r="C11" s="216" t="str">
        <f>IF(A11="","",VLOOKUP('16GS'!A11,'ﾃﾞｰﾀ18&amp;16'!$AV$3:$AY$66,3,FALSE))</f>
        <v>真麻</v>
      </c>
      <c r="D11" s="216" t="str">
        <f>IF(A11="","",VLOOKUP('16GS'!A11,'ﾃﾞｰﾀ18&amp;16'!$AV$3:$AY$66,4,FALSE))</f>
        <v>(福・I.S.P）</v>
      </c>
      <c r="E11" s="4"/>
      <c r="F11" s="10"/>
      <c r="G11" s="33"/>
      <c r="H11" s="213">
        <v>82</v>
      </c>
      <c r="I11" s="217"/>
      <c r="J11" s="28"/>
      <c r="K11" s="3"/>
      <c r="L11" s="28"/>
      <c r="M11" s="3"/>
      <c r="N11" s="34"/>
      <c r="O11" s="28"/>
      <c r="P11" s="3"/>
      <c r="Q11" s="3"/>
      <c r="R11" s="213">
        <v>85</v>
      </c>
      <c r="S11" s="217"/>
      <c r="T11" s="34"/>
      <c r="U11" s="28"/>
      <c r="V11" s="4"/>
      <c r="W11" s="216" t="str">
        <f>IF(Z11="","",VLOOKUP('16GS'!Z11,'ﾃﾞｰﾀ18&amp;16'!$AV$3:$AY$66,2,FALSE))</f>
        <v>久貝</v>
      </c>
      <c r="X11" s="216" t="str">
        <f>IF(Z11="","",VLOOKUP('16GS'!Z11,'ﾃﾞｰﾀ18&amp;16'!$AV$3:$AY$66,3,FALSE))</f>
        <v>美瑠希</v>
      </c>
      <c r="Y11" s="216" t="str">
        <f>IF(Z11="","",VLOOKUP('16GS'!Z11,'ﾃﾞｰﾀ18&amp;16'!$AV$3:$AY$66,4,FALSE))</f>
        <v>(沖・JIN.Jr）</v>
      </c>
      <c r="Z11" s="218">
        <v>19</v>
      </c>
    </row>
    <row r="12" spans="1:26" ht="12" customHeight="1">
      <c r="A12" s="215"/>
      <c r="B12" s="216"/>
      <c r="C12" s="216"/>
      <c r="D12" s="216"/>
      <c r="E12" s="6"/>
      <c r="F12" s="9">
        <v>3</v>
      </c>
      <c r="G12" s="31" t="str">
        <f>IF(F12="","",VLOOKUP('16GS'!F12,'ﾃﾞｰﾀ18&amp;16'!$AV$3:$AY$66,2,FALSE))</f>
        <v>阿部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19</v>
      </c>
      <c r="U12" s="30" t="str">
        <f>IF(T12="","",VLOOKUP('16GS'!T12,'ﾃﾞｰﾀ18&amp;16'!$AV$3:$AY$66,2,FALSE))</f>
        <v>久貝</v>
      </c>
      <c r="V12" s="7"/>
      <c r="W12" s="216"/>
      <c r="X12" s="216"/>
      <c r="Y12" s="216"/>
      <c r="Z12" s="218"/>
    </row>
    <row r="13" spans="1:26" ht="12" customHeight="1">
      <c r="A13" s="215">
        <v>4</v>
      </c>
      <c r="B13" s="216" t="str">
        <f>IF(A13="","",VLOOKUP('16GS'!A13,'ﾃﾞｰﾀ18&amp;16'!$AV$3:$AY$66,2,FALSE))</f>
        <v>大塚</v>
      </c>
      <c r="C13" s="216" t="str">
        <f>IF(A13="","",VLOOKUP('16GS'!A13,'ﾃﾞｰﾀ18&amp;16'!$AV$3:$AY$66,3,FALSE))</f>
        <v>可奈子</v>
      </c>
      <c r="D13" s="216" t="str">
        <f>IF(A13="","",VLOOKUP('16GS'!A13,'ﾃﾞｰﾀ18&amp;16'!$AV$3:$AY$66,4,FALSE))</f>
        <v>(宮・宮崎商業高）</v>
      </c>
      <c r="E13" s="8"/>
      <c r="F13" s="213">
        <v>86</v>
      </c>
      <c r="G13" s="214"/>
      <c r="H13" s="28"/>
      <c r="I13" s="33"/>
      <c r="J13" s="28"/>
      <c r="K13" s="3"/>
      <c r="L13" s="28"/>
      <c r="M13" s="3"/>
      <c r="N13" s="34"/>
      <c r="O13" s="3"/>
      <c r="P13" s="3"/>
      <c r="Q13" s="3"/>
      <c r="R13" s="34"/>
      <c r="S13" s="28"/>
      <c r="T13" s="214">
        <v>83</v>
      </c>
      <c r="U13" s="217"/>
      <c r="V13" s="9"/>
      <c r="W13" s="216" t="str">
        <f>IF(Z13="","",VLOOKUP('16GS'!Z13,'ﾃﾞｰﾀ18&amp;16'!$AV$3:$AY$66,2,FALSE))</f>
        <v>鐘江</v>
      </c>
      <c r="X13" s="216" t="str">
        <f>IF(Z13="","",VLOOKUP('16GS'!Z13,'ﾃﾞｰﾀ18&amp;16'!$AV$3:$AY$66,3,FALSE))</f>
        <v>真央</v>
      </c>
      <c r="Y13" s="216" t="str">
        <f>IF(Z13="","",VLOOKUP('16GS'!Z13,'ﾃﾞｰﾀ18&amp;16'!$AV$3:$AY$66,4,FALSE))</f>
        <v>(福･吉田TS)</v>
      </c>
      <c r="Z13" s="218">
        <v>20</v>
      </c>
    </row>
    <row r="14" spans="1:26" ht="12" customHeight="1">
      <c r="A14" s="215"/>
      <c r="B14" s="216"/>
      <c r="C14" s="216"/>
      <c r="D14" s="216"/>
      <c r="E14" s="5"/>
      <c r="F14" s="10"/>
      <c r="G14" s="3"/>
      <c r="H14" s="28"/>
      <c r="I14" s="33"/>
      <c r="J14" s="35">
        <v>1</v>
      </c>
      <c r="K14" s="30" t="str">
        <f>IF(J14="","",VLOOKUP('16GS'!J14,'ﾃﾞｰﾀ18&amp;16'!$AV$3:$AY$66,2,FALSE))</f>
        <v>伊波</v>
      </c>
      <c r="L14" s="28"/>
      <c r="M14" s="28"/>
      <c r="N14" s="34"/>
      <c r="O14" s="28"/>
      <c r="P14" s="30">
        <v>24</v>
      </c>
      <c r="Q14" s="30" t="str">
        <f>IF(P14="","",VLOOKUP('16GS'!P14,'ﾃﾞｰﾀ18&amp;16'!$AV$3:$AY$66,2,FALSE))</f>
        <v>吉本</v>
      </c>
      <c r="R14" s="34"/>
      <c r="S14" s="28"/>
      <c r="T14" s="3"/>
      <c r="U14" s="28"/>
      <c r="V14" s="5"/>
      <c r="W14" s="216"/>
      <c r="X14" s="216"/>
      <c r="Y14" s="216"/>
      <c r="Z14" s="218"/>
    </row>
    <row r="15" spans="1:26" ht="12" customHeight="1">
      <c r="A15" s="215">
        <v>5</v>
      </c>
      <c r="B15" s="216" t="str">
        <f>IF(A15="","",VLOOKUP('16GS'!A15,'ﾃﾞｰﾀ18&amp;16'!$AV$3:$AY$66,2,FALSE))</f>
        <v>長谷川</v>
      </c>
      <c r="C15" s="216" t="str">
        <f>IF(A15="","",VLOOKUP('16GS'!A15,'ﾃﾞｰﾀ18&amp;16'!$AV$3:$AY$66,3,FALSE))</f>
        <v>茉美</v>
      </c>
      <c r="D15" s="216" t="str">
        <f>IF(A15="","",VLOOKUP('16GS'!A15,'ﾃﾞｰﾀ18&amp;16'!$AV$3:$AY$66,4,FALSE))</f>
        <v>(熊・ﾙｰﾃﾙ学院）</v>
      </c>
      <c r="E15" s="4"/>
      <c r="F15" s="10"/>
      <c r="G15" s="3"/>
      <c r="H15" s="28"/>
      <c r="I15" s="33"/>
      <c r="J15" s="213">
        <v>82</v>
      </c>
      <c r="K15" s="217"/>
      <c r="L15" s="28"/>
      <c r="M15" s="28"/>
      <c r="N15" s="34"/>
      <c r="O15" s="28"/>
      <c r="P15" s="213">
        <v>97</v>
      </c>
      <c r="Q15" s="217"/>
      <c r="R15" s="34"/>
      <c r="S15" s="28"/>
      <c r="T15" s="3"/>
      <c r="U15" s="28"/>
      <c r="V15" s="4"/>
      <c r="W15" s="216" t="str">
        <f>IF(Z15="","",VLOOKUP('16GS'!Z15,'ﾃﾞｰﾀ18&amp;16'!$AV$3:$AY$66,2,FALSE))</f>
        <v>豊田</v>
      </c>
      <c r="X15" s="216" t="str">
        <f>IF(Z15="","",VLOOKUP('16GS'!Z15,'ﾃﾞｰﾀ18&amp;16'!$AV$3:$AY$66,3,FALSE))</f>
        <v>知代</v>
      </c>
      <c r="Y15" s="216" t="str">
        <f>IF(Z15="","",VLOOKUP('16GS'!Z15,'ﾃﾞｰﾀ18&amp;16'!$AV$3:$AY$66,4,FALSE))</f>
        <v>(宮・宮崎商業高）</v>
      </c>
      <c r="Z15" s="218">
        <v>21</v>
      </c>
    </row>
    <row r="16" spans="1:26" ht="12" customHeight="1">
      <c r="A16" s="215"/>
      <c r="B16" s="216"/>
      <c r="C16" s="216"/>
      <c r="D16" s="216"/>
      <c r="E16" s="6"/>
      <c r="F16" s="9">
        <v>5</v>
      </c>
      <c r="G16" s="30" t="str">
        <f>IF(F16="","",VLOOKUP('16GS'!F16,'ﾃﾞｰﾀ18&amp;16'!$AV$3:$AY$66,2,FALSE))</f>
        <v>長谷川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21</v>
      </c>
      <c r="U16" s="30" t="str">
        <f>IF(T16="","",VLOOKUP('16GS'!T16,'ﾃﾞｰﾀ18&amp;16'!$AV$3:$AY$66,2,FALSE))</f>
        <v>豊田</v>
      </c>
      <c r="V16" s="7"/>
      <c r="W16" s="216"/>
      <c r="X16" s="216"/>
      <c r="Y16" s="216"/>
      <c r="Z16" s="218"/>
    </row>
    <row r="17" spans="1:26" ht="12" customHeight="1">
      <c r="A17" s="215">
        <v>6</v>
      </c>
      <c r="B17" s="216" t="str">
        <f>IF(A17="","",VLOOKUP('16GS'!A17,'ﾃﾞｰﾀ18&amp;16'!$AV$3:$AY$66,2,FALSE))</f>
        <v>賀川</v>
      </c>
      <c r="C17" s="216" t="str">
        <f>IF(A17="","",VLOOKUP('16GS'!A17,'ﾃﾞｰﾀ18&amp;16'!$AV$3:$AY$66,3,FALSE))</f>
        <v>志保</v>
      </c>
      <c r="D17" s="216" t="str">
        <f>IF(A17="","",VLOOKUP('16GS'!A17,'ﾃﾞｰﾀ18&amp;16'!$AV$3:$AY$66,4,FALSE))</f>
        <v>(福･吉田TS)</v>
      </c>
      <c r="E17" s="8"/>
      <c r="F17" s="213">
        <v>83</v>
      </c>
      <c r="G17" s="217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13">
        <v>83</v>
      </c>
      <c r="U17" s="217"/>
      <c r="V17" s="9"/>
      <c r="W17" s="216" t="str">
        <f>IF(Z17="","",VLOOKUP('16GS'!Z17,'ﾃﾞｰﾀ18&amp;16'!$AV$3:$AY$66,2,FALSE))</f>
        <v>長嶺</v>
      </c>
      <c r="X17" s="216" t="str">
        <f>IF(Z17="","",VLOOKUP('16GS'!Z17,'ﾃﾞｰﾀ18&amp;16'!$AV$3:$AY$66,3,FALSE))</f>
        <v>沙紀</v>
      </c>
      <c r="Y17" s="216" t="str">
        <f>IF(Z17="","",VLOOKUP('16GS'!Z17,'ﾃﾞｰﾀ18&amp;16'!$AV$3:$AY$66,4,FALSE))</f>
        <v>(沖･ﾋｰﾛｰTS)</v>
      </c>
      <c r="Z17" s="218">
        <v>22</v>
      </c>
    </row>
    <row r="18" spans="1:26" ht="12" customHeight="1">
      <c r="A18" s="215"/>
      <c r="B18" s="216"/>
      <c r="C18" s="216"/>
      <c r="D18" s="216"/>
      <c r="E18" s="5"/>
      <c r="F18" s="10"/>
      <c r="G18" s="33"/>
      <c r="H18" s="35">
        <v>5</v>
      </c>
      <c r="I18" s="31" t="str">
        <f>IF(H18="","",VLOOKUP('16GS'!H18,'ﾃﾞｰﾀ18&amp;16'!$AV$3:$AY$66,2,FALSE))</f>
        <v>長谷川</v>
      </c>
      <c r="J18" s="28"/>
      <c r="K18" s="33"/>
      <c r="L18" s="28"/>
      <c r="M18" s="28"/>
      <c r="N18" s="34"/>
      <c r="O18" s="28"/>
      <c r="P18" s="34"/>
      <c r="Q18" s="28"/>
      <c r="R18" s="35">
        <v>24</v>
      </c>
      <c r="S18" s="30" t="str">
        <f>IF(R18="","",VLOOKUP('16GS'!R18,'ﾃﾞｰﾀ18&amp;16'!$AV$3:$AY$66,2,FALSE))</f>
        <v>吉本</v>
      </c>
      <c r="T18" s="34"/>
      <c r="U18" s="28"/>
      <c r="V18" s="5"/>
      <c r="W18" s="216"/>
      <c r="X18" s="216"/>
      <c r="Y18" s="216"/>
      <c r="Z18" s="218"/>
    </row>
    <row r="19" spans="1:26" ht="12" customHeight="1">
      <c r="A19" s="215">
        <v>7</v>
      </c>
      <c r="B19" s="216" t="str">
        <f>IF(A19="","",VLOOKUP('16GS'!A19,'ﾃﾞｰﾀ18&amp;16'!$AV$3:$AY$66,2,FALSE))</f>
        <v>前田</v>
      </c>
      <c r="C19" s="216" t="str">
        <f>IF(A19="","",VLOOKUP('16GS'!A19,'ﾃﾞｰﾀ18&amp;16'!$AV$3:$AY$66,3,FALSE))</f>
        <v>清伎</v>
      </c>
      <c r="D19" s="216" t="str">
        <f>IF(A19="","",VLOOKUP('16GS'!A19,'ﾃﾞｰﾀ18&amp;16'!$AV$3:$AY$66,4,FALSE))</f>
        <v>(熊・熊本庭球塾）</v>
      </c>
      <c r="E19" s="4"/>
      <c r="F19" s="10"/>
      <c r="G19" s="33"/>
      <c r="H19" s="213">
        <v>97</v>
      </c>
      <c r="I19" s="214"/>
      <c r="J19" s="28"/>
      <c r="K19" s="33"/>
      <c r="L19" s="28"/>
      <c r="M19" s="28"/>
      <c r="N19" s="34"/>
      <c r="O19" s="28"/>
      <c r="P19" s="34"/>
      <c r="Q19" s="28"/>
      <c r="R19" s="214">
        <v>83</v>
      </c>
      <c r="S19" s="217"/>
      <c r="T19" s="34"/>
      <c r="U19" s="28"/>
      <c r="V19" s="4"/>
      <c r="W19" s="216" t="str">
        <f>IF(Z19="","",VLOOKUP('16GS'!Z19,'ﾃﾞｰﾀ18&amp;16'!$AV$3:$AY$66,2,FALSE))</f>
        <v>平原</v>
      </c>
      <c r="X19" s="216" t="str">
        <f>IF(Z19="","",VLOOKUP('16GS'!Z19,'ﾃﾞｰﾀ18&amp;16'!$AV$3:$AY$66,3,FALSE))</f>
        <v>しおり</v>
      </c>
      <c r="Y19" s="216" t="str">
        <f>IF(Z19="","",VLOOKUP('16GS'!Z19,'ﾃﾞｰﾀ18&amp;16'!$AV$3:$AY$66,4,FALSE))</f>
        <v>(福・柳川高）</v>
      </c>
      <c r="Z19" s="218">
        <v>23</v>
      </c>
    </row>
    <row r="20" spans="1:26" ht="12" customHeight="1">
      <c r="A20" s="215"/>
      <c r="B20" s="216"/>
      <c r="C20" s="216"/>
      <c r="D20" s="216"/>
      <c r="E20" s="6"/>
      <c r="F20" s="9">
        <v>7</v>
      </c>
      <c r="G20" s="31" t="str">
        <f>IF(F20="","",VLOOKUP('16GS'!F20,'ﾃﾞｰﾀ18&amp;16'!$AV$3:$AY$66,2,FALSE))</f>
        <v>前田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tr">
        <f>IF(T20="","",VLOOKUP('16GS'!T20,'ﾃﾞｰﾀ18&amp;16'!$AV$3:$AY$66,2,FALSE))</f>
        <v>吉本</v>
      </c>
      <c r="V20" s="7"/>
      <c r="W20" s="216"/>
      <c r="X20" s="216"/>
      <c r="Y20" s="216"/>
      <c r="Z20" s="218"/>
    </row>
    <row r="21" spans="1:26" ht="12" customHeight="1">
      <c r="A21" s="215">
        <v>8</v>
      </c>
      <c r="B21" s="216" t="str">
        <f>IF(A21="","",VLOOKUP('16GS'!A21,'ﾃﾞｰﾀ18&amp;16'!$AV$3:$AY$66,2,FALSE))</f>
        <v>牧</v>
      </c>
      <c r="C21" s="216" t="str">
        <f>IF(A21="","",VLOOKUP('16GS'!A21,'ﾃﾞｰﾀ18&amp;16'!$AV$3:$AY$66,3,FALSE))</f>
        <v>仁美</v>
      </c>
      <c r="D21" s="216" t="str">
        <f>IF(A21="","",VLOOKUP('16GS'!A21,'ﾃﾞｰﾀ18&amp;16'!$AV$3:$AY$66,4,FALSE))</f>
        <v>(大・大分Jr）</v>
      </c>
      <c r="E21" s="8"/>
      <c r="F21" s="213">
        <v>82</v>
      </c>
      <c r="G21" s="214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14">
        <v>83</v>
      </c>
      <c r="U21" s="217"/>
      <c r="V21" s="9"/>
      <c r="W21" s="216" t="str">
        <f>IF(Z21="","",VLOOKUP('16GS'!Z21,'ﾃﾞｰﾀ18&amp;16'!$AV$3:$AY$66,2,FALSE))</f>
        <v>吉本</v>
      </c>
      <c r="X21" s="216" t="str">
        <f>IF(Z21="","",VLOOKUP('16GS'!Z21,'ﾃﾞｰﾀ18&amp;16'!$AV$3:$AY$66,3,FALSE))</f>
        <v>彩夏</v>
      </c>
      <c r="Y21" s="216" t="str">
        <f>IF(Z21="","",VLOOKUP('16GS'!Z21,'ﾃﾞｰﾀ18&amp;16'!$AV$3:$AY$66,4,FALSE))</f>
        <v>(鹿･鳳凰高)</v>
      </c>
      <c r="Z21" s="218">
        <v>24</v>
      </c>
    </row>
    <row r="22" spans="1:26" ht="12" customHeight="1">
      <c r="A22" s="215"/>
      <c r="B22" s="216"/>
      <c r="C22" s="216"/>
      <c r="D22" s="216"/>
      <c r="E22" s="5"/>
      <c r="F22" s="10"/>
      <c r="G22" s="3"/>
      <c r="H22" s="28"/>
      <c r="I22" s="3"/>
      <c r="J22" s="28"/>
      <c r="K22" s="33"/>
      <c r="L22" s="35">
        <v>13</v>
      </c>
      <c r="M22" s="30" t="str">
        <f>IF(L22="","",VLOOKUP('16GS'!L22,'ﾃﾞｰﾀ18&amp;16'!$AV$3:$AY$66,2,FALSE))</f>
        <v>江口</v>
      </c>
      <c r="N22" s="35">
        <v>25</v>
      </c>
      <c r="O22" s="30" t="str">
        <f>IF(N22="","",VLOOKUP('16GS'!N22,'ﾃﾞｰﾀ18&amp;16'!$AV$3:$AY$66,2,FALSE))</f>
        <v>大原</v>
      </c>
      <c r="P22" s="34"/>
      <c r="Q22" s="28"/>
      <c r="R22" s="3"/>
      <c r="S22" s="28"/>
      <c r="T22" s="3"/>
      <c r="U22" s="28"/>
      <c r="V22" s="5"/>
      <c r="W22" s="216"/>
      <c r="X22" s="216"/>
      <c r="Y22" s="216"/>
      <c r="Z22" s="218"/>
    </row>
    <row r="23" spans="1:26" ht="12" customHeight="1">
      <c r="A23" s="215">
        <v>9</v>
      </c>
      <c r="B23" s="216" t="str">
        <f>IF(A23="","",VLOOKUP('16GS'!A23,'ﾃﾞｰﾀ18&amp;16'!$AV$3:$AY$66,2,FALSE))</f>
        <v>浜田</v>
      </c>
      <c r="C23" s="216" t="str">
        <f>IF(A23="","",VLOOKUP('16GS'!A23,'ﾃﾞｰﾀ18&amp;16'!$AV$3:$AY$66,3,FALSE))</f>
        <v>美輝</v>
      </c>
      <c r="D23" s="216" t="str">
        <f>IF(A23="","",VLOOKUP('16GS'!A23,'ﾃﾞｰﾀ18&amp;16'!$AV$3:$AY$66,4,FALSE))</f>
        <v>(福・柳川高）</v>
      </c>
      <c r="E23" s="4"/>
      <c r="F23" s="10"/>
      <c r="G23" s="3"/>
      <c r="H23" s="28"/>
      <c r="I23" s="3"/>
      <c r="J23" s="28"/>
      <c r="K23" s="33"/>
      <c r="L23" s="213">
        <v>84</v>
      </c>
      <c r="M23" s="214"/>
      <c r="N23" s="214" t="s">
        <v>1003</v>
      </c>
      <c r="O23" s="214"/>
      <c r="P23" s="34"/>
      <c r="Q23" s="28"/>
      <c r="R23" s="3"/>
      <c r="S23" s="28"/>
      <c r="T23" s="3"/>
      <c r="U23" s="28"/>
      <c r="V23" s="4"/>
      <c r="W23" s="216" t="str">
        <f>IF(Z23="","",VLOOKUP('16GS'!Z23,'ﾃﾞｰﾀ18&amp;16'!$AV$3:$AY$66,2,FALSE))</f>
        <v>大原</v>
      </c>
      <c r="X23" s="216" t="str">
        <f>IF(Z23="","",VLOOKUP('16GS'!Z23,'ﾃﾞｰﾀ18&amp;16'!$AV$3:$AY$66,3,FALSE))</f>
        <v>かのこ</v>
      </c>
      <c r="Y23" s="216" t="str">
        <f>IF(Z23="","",VLOOKUP('16GS'!Z23,'ﾃﾞｰﾀ18&amp;16'!$AV$3:$AY$66,4,FALSE))</f>
        <v>(宮・宮崎商業高）</v>
      </c>
      <c r="Z23" s="218">
        <v>25</v>
      </c>
    </row>
    <row r="24" spans="1:26" ht="12" customHeight="1">
      <c r="A24" s="215"/>
      <c r="B24" s="216"/>
      <c r="C24" s="216"/>
      <c r="D24" s="216"/>
      <c r="E24" s="6"/>
      <c r="F24" s="9">
        <v>9</v>
      </c>
      <c r="G24" s="30" t="str">
        <f>IF(F24="","",VLOOKUP('16GS'!F24,'ﾃﾞｰﾀ18&amp;16'!$AV$3:$AY$66,2,FALSE))</f>
        <v>浜田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tr">
        <f>IF(T24="","",VLOOKUP('16GS'!T24,'ﾃﾞｰﾀ18&amp;16'!$AV$3:$AY$66,2,FALSE))</f>
        <v>大原</v>
      </c>
      <c r="V24" s="7"/>
      <c r="W24" s="216"/>
      <c r="X24" s="216"/>
      <c r="Y24" s="216"/>
      <c r="Z24" s="218"/>
    </row>
    <row r="25" spans="1:26" ht="12" customHeight="1">
      <c r="A25" s="215">
        <v>10</v>
      </c>
      <c r="B25" s="216" t="str">
        <f>IF(A25="","",VLOOKUP('16GS'!A25,'ﾃﾞｰﾀ18&amp;16'!$AV$3:$AY$66,2,FALSE))</f>
        <v>道下</v>
      </c>
      <c r="C25" s="216" t="str">
        <f>IF(A25="","",VLOOKUP('16GS'!A25,'ﾃﾞｰﾀ18&amp;16'!$AV$3:$AY$66,3,FALSE))</f>
        <v>香純</v>
      </c>
      <c r="D25" s="216" t="str">
        <f>IF(A25="","",VLOOKUP('16GS'!A25,'ﾃﾞｰﾀ18&amp;16'!$AV$3:$AY$66,4,FALSE))</f>
        <v>(長･佐世保LTC)</v>
      </c>
      <c r="E25" s="8"/>
      <c r="F25" s="213">
        <v>83</v>
      </c>
      <c r="G25" s="217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13">
        <v>82</v>
      </c>
      <c r="U25" s="217"/>
      <c r="V25" s="9"/>
      <c r="W25" s="216" t="str">
        <f>IF(Z25="","",VLOOKUP('16GS'!Z25,'ﾃﾞｰﾀ18&amp;16'!$AV$3:$AY$66,2,FALSE))</f>
        <v>村上</v>
      </c>
      <c r="X25" s="216" t="str">
        <f>IF(Z25="","",VLOOKUP('16GS'!Z25,'ﾃﾞｰﾀ18&amp;16'!$AV$3:$AY$66,3,FALSE))</f>
        <v>加奈</v>
      </c>
      <c r="Y25" s="216" t="str">
        <f>IF(Z25="","",VLOOKUP('16GS'!Z25,'ﾃﾞｰﾀ18&amp;16'!$AV$3:$AY$66,4,FALSE))</f>
        <v>(佐・致遠館高）</v>
      </c>
      <c r="Z25" s="218">
        <v>26</v>
      </c>
    </row>
    <row r="26" spans="1:26" ht="12" customHeight="1">
      <c r="A26" s="215"/>
      <c r="B26" s="216"/>
      <c r="C26" s="216"/>
      <c r="D26" s="216"/>
      <c r="E26" s="5"/>
      <c r="F26" s="10"/>
      <c r="G26" s="33"/>
      <c r="H26" s="35">
        <v>9</v>
      </c>
      <c r="I26" s="30" t="str">
        <f>IF(H26="","",VLOOKUP('16GS'!H26,'ﾃﾞｰﾀ18&amp;16'!$AV$3:$AY$66,2,FALSE))</f>
        <v>浜田</v>
      </c>
      <c r="J26" s="28"/>
      <c r="K26" s="33"/>
      <c r="L26" s="28"/>
      <c r="M26" s="28"/>
      <c r="N26" s="28"/>
      <c r="O26" s="28"/>
      <c r="P26" s="34"/>
      <c r="Q26" s="28"/>
      <c r="R26" s="30">
        <v>25</v>
      </c>
      <c r="S26" s="30" t="str">
        <f>IF(R26="","",VLOOKUP('16GS'!R26,'ﾃﾞｰﾀ18&amp;16'!$AV$3:$AY$66,2,FALSE))</f>
        <v>大原</v>
      </c>
      <c r="T26" s="34"/>
      <c r="U26" s="28"/>
      <c r="V26" s="5"/>
      <c r="W26" s="216"/>
      <c r="X26" s="216"/>
      <c r="Y26" s="216"/>
      <c r="Z26" s="218"/>
    </row>
    <row r="27" spans="1:26" ht="12" customHeight="1">
      <c r="A27" s="215">
        <v>11</v>
      </c>
      <c r="B27" s="216" t="str">
        <f>IF(A27="","",VLOOKUP('16GS'!A27,'ﾃﾞｰﾀ18&amp;16'!$AV$3:$AY$66,2,FALSE))</f>
        <v>日笠山</v>
      </c>
      <c r="C27" s="216" t="str">
        <f>IF(A27="","",VLOOKUP('16GS'!A27,'ﾃﾞｰﾀ18&amp;16'!$AV$3:$AY$66,3,FALSE))</f>
        <v>由貴</v>
      </c>
      <c r="D27" s="216" t="str">
        <f>IF(A27="","",VLOOKUP('16GS'!A27,'ﾃﾞｰﾀ18&amp;16'!$AV$3:$AY$66,4,FALSE))</f>
        <v>(鹿・純心女子高）</v>
      </c>
      <c r="E27" s="4"/>
      <c r="F27" s="10"/>
      <c r="G27" s="33"/>
      <c r="H27" s="213">
        <v>81</v>
      </c>
      <c r="I27" s="217"/>
      <c r="J27" s="28"/>
      <c r="K27" s="33"/>
      <c r="L27" s="28"/>
      <c r="M27" s="28"/>
      <c r="N27" s="28"/>
      <c r="O27" s="28"/>
      <c r="P27" s="34"/>
      <c r="Q27" s="28"/>
      <c r="R27" s="213">
        <v>83</v>
      </c>
      <c r="S27" s="217"/>
      <c r="T27" s="34"/>
      <c r="U27" s="28"/>
      <c r="V27" s="4"/>
      <c r="W27" s="216" t="str">
        <f>IF(Z27="","",VLOOKUP('16GS'!Z27,'ﾃﾞｰﾀ18&amp;16'!$AV$3:$AY$66,2,FALSE))</f>
        <v>神之浦</v>
      </c>
      <c r="X27" s="216" t="str">
        <f>IF(Z27="","",VLOOKUP('16GS'!Z27,'ﾃﾞｰﾀ18&amp;16'!$AV$3:$AY$66,3,FALSE))</f>
        <v>佳那</v>
      </c>
      <c r="Y27" s="216" t="str">
        <f>IF(Z27="","",VLOOKUP('16GS'!Z27,'ﾃﾞｰﾀ18&amp;16'!$AV$3:$AY$66,4,FALSE))</f>
        <v>(長・ﾄﾚﾃﾞｨｱTC）</v>
      </c>
      <c r="Z27" s="218">
        <v>27</v>
      </c>
    </row>
    <row r="28" spans="1:26" ht="12" customHeight="1">
      <c r="A28" s="215"/>
      <c r="B28" s="216"/>
      <c r="C28" s="216"/>
      <c r="D28" s="216"/>
      <c r="E28" s="6"/>
      <c r="F28" s="9">
        <v>11</v>
      </c>
      <c r="G28" s="31" t="str">
        <f>IF(F28="","",VLOOKUP('16GS'!F28,'ﾃﾞｰﾀ18&amp;16'!$AV$3:$AY$66,2,FALSE))</f>
        <v>日笠山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28</v>
      </c>
      <c r="U28" s="30" t="str">
        <f>IF(T28="","",VLOOKUP('16GS'!T28,'ﾃﾞｰﾀ18&amp;16'!$AV$3:$AY$66,2,FALSE))</f>
        <v>鶴岡</v>
      </c>
      <c r="V28" s="7"/>
      <c r="W28" s="216"/>
      <c r="X28" s="216"/>
      <c r="Y28" s="216"/>
      <c r="Z28" s="218"/>
    </row>
    <row r="29" spans="1:26" ht="12" customHeight="1">
      <c r="A29" s="215">
        <v>12</v>
      </c>
      <c r="B29" s="216" t="str">
        <f>IF(A29="","",VLOOKUP('16GS'!A29,'ﾃﾞｰﾀ18&amp;16'!$AV$3:$AY$66,2,FALSE))</f>
        <v>下田</v>
      </c>
      <c r="C29" s="216" t="str">
        <f>IF(A29="","",VLOOKUP('16GS'!A29,'ﾃﾞｰﾀ18&amp;16'!$AV$3:$AY$66,3,FALSE))</f>
        <v>悠里</v>
      </c>
      <c r="D29" s="216" t="str">
        <f>IF(A29="","",VLOOKUP('16GS'!A29,'ﾃﾞｰﾀ18&amp;16'!$AV$3:$AY$66,4,FALSE))</f>
        <v>(大・ｵﾘｵﾝTS）</v>
      </c>
      <c r="E29" s="8"/>
      <c r="F29" s="213">
        <v>97</v>
      </c>
      <c r="G29" s="214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14">
        <v>84</v>
      </c>
      <c r="U29" s="217"/>
      <c r="V29" s="9"/>
      <c r="W29" s="216" t="str">
        <f>IF(Z29="","",VLOOKUP('16GS'!Z29,'ﾃﾞｰﾀ18&amp;16'!$AV$3:$AY$66,2,FALSE))</f>
        <v>鶴岡</v>
      </c>
      <c r="X29" s="216" t="str">
        <f>IF(Z29="","",VLOOKUP('16GS'!Z29,'ﾃﾞｰﾀ18&amp;16'!$AV$3:$AY$66,3,FALSE))</f>
        <v>真奈</v>
      </c>
      <c r="Y29" s="216" t="str">
        <f>IF(Z29="","",VLOOKUP('16GS'!Z29,'ﾃﾞｰﾀ18&amp;16'!$AV$3:$AY$66,4,FALSE))</f>
        <v>(福・春日西TC）</v>
      </c>
      <c r="Z29" s="218">
        <v>28</v>
      </c>
    </row>
    <row r="30" spans="1:26" ht="12" customHeight="1">
      <c r="A30" s="215"/>
      <c r="B30" s="216"/>
      <c r="C30" s="216"/>
      <c r="D30" s="216"/>
      <c r="E30" s="5"/>
      <c r="F30" s="10"/>
      <c r="G30" s="3"/>
      <c r="H30" s="28"/>
      <c r="I30" s="33"/>
      <c r="J30" s="35">
        <v>13</v>
      </c>
      <c r="K30" s="31" t="str">
        <f>IF(J30="","",VLOOKUP('16GS'!J30,'ﾃﾞｰﾀ18&amp;16'!$AV$3:$AY$66,2,FALSE))</f>
        <v>江口</v>
      </c>
      <c r="L30" s="28"/>
      <c r="M30" s="28"/>
      <c r="N30" s="28"/>
      <c r="O30" s="28"/>
      <c r="P30" s="35">
        <v>25</v>
      </c>
      <c r="Q30" s="30" t="str">
        <f>IF(P30="","",VLOOKUP('16GS'!P30,'ﾃﾞｰﾀ18&amp;16'!$AV$3:$AY$66,2,FALSE))</f>
        <v>大原</v>
      </c>
      <c r="R30" s="34"/>
      <c r="S30" s="28"/>
      <c r="T30" s="3"/>
      <c r="U30" s="28"/>
      <c r="V30" s="5"/>
      <c r="W30" s="216"/>
      <c r="X30" s="216"/>
      <c r="Y30" s="216"/>
      <c r="Z30" s="218"/>
    </row>
    <row r="31" spans="1:26" ht="12" customHeight="1">
      <c r="A31" s="215">
        <v>13</v>
      </c>
      <c r="B31" s="216" t="str">
        <f>IF(A31="","",VLOOKUP('16GS'!A31,'ﾃﾞｰﾀ18&amp;16'!$AV$3:$AY$66,2,FALSE))</f>
        <v>江口</v>
      </c>
      <c r="C31" s="216" t="str">
        <f>IF(A31="","",VLOOKUP('16GS'!A31,'ﾃﾞｰﾀ18&amp;16'!$AV$3:$AY$66,3,FALSE))</f>
        <v>実沙</v>
      </c>
      <c r="D31" s="216" t="str">
        <f>IF(A31="","",VLOOKUP('16GS'!A31,'ﾃﾞｰﾀ18&amp;16'!$AV$3:$AY$66,4,FALSE))</f>
        <v>(福･福岡ﾊﾟｼﾌｨｯｸ)</v>
      </c>
      <c r="E31" s="4"/>
      <c r="F31" s="10"/>
      <c r="G31" s="3"/>
      <c r="H31" s="28"/>
      <c r="I31" s="33"/>
      <c r="J31" s="213">
        <v>86</v>
      </c>
      <c r="K31" s="214"/>
      <c r="L31" s="28"/>
      <c r="M31" s="28"/>
      <c r="N31" s="28"/>
      <c r="O31" s="28"/>
      <c r="P31" s="214">
        <v>85</v>
      </c>
      <c r="Q31" s="217"/>
      <c r="R31" s="34"/>
      <c r="S31" s="28"/>
      <c r="T31" s="3"/>
      <c r="U31" s="28"/>
      <c r="V31" s="4"/>
      <c r="W31" s="216" t="str">
        <f>IF(Z31="","",VLOOKUP('16GS'!Z31,'ﾃﾞｰﾀ18&amp;16'!$AV$3:$AY$66,2,FALSE))</f>
        <v>齊藤</v>
      </c>
      <c r="X31" s="216" t="str">
        <f>IF(Z31="","",VLOOKUP('16GS'!Z31,'ﾃﾞｰﾀ18&amp;16'!$AV$3:$AY$66,3,FALSE))</f>
        <v>杏奈</v>
      </c>
      <c r="Y31" s="216" t="str">
        <f>IF(Z31="","",VLOOKUP('16GS'!Z31,'ﾃﾞｰﾀ18&amp;16'!$AV$3:$AY$66,4,FALSE))</f>
        <v>(宮・宮崎商業高）</v>
      </c>
      <c r="Z31" s="218">
        <v>29</v>
      </c>
    </row>
    <row r="32" spans="1:26" ht="12" customHeight="1">
      <c r="A32" s="215"/>
      <c r="B32" s="216"/>
      <c r="C32" s="216"/>
      <c r="D32" s="216"/>
      <c r="E32" s="6"/>
      <c r="F32" s="9">
        <v>13</v>
      </c>
      <c r="G32" s="30" t="str">
        <f>IF(F32="","",VLOOKUP('16GS'!F32,'ﾃﾞｰﾀ18&amp;16'!$AV$3:$AY$66,2,FALSE))</f>
        <v>江口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30</v>
      </c>
      <c r="U32" s="30" t="str">
        <f>IF(T32="","",VLOOKUP('16GS'!T32,'ﾃﾞｰﾀ18&amp;16'!$AV$3:$AY$66,2,FALSE))</f>
        <v>杉原</v>
      </c>
      <c r="V32" s="7"/>
      <c r="W32" s="216"/>
      <c r="X32" s="216"/>
      <c r="Y32" s="216"/>
      <c r="Z32" s="218"/>
    </row>
    <row r="33" spans="1:26" ht="12" customHeight="1">
      <c r="A33" s="215">
        <v>14</v>
      </c>
      <c r="B33" s="206" t="str">
        <f>IF(A33="","",VLOOKUP('16GS'!A33,'ﾃﾞｰﾀ18&amp;16'!$AV$3:$AY$66,2,FALSE))</f>
        <v>千葉</v>
      </c>
      <c r="C33" s="206" t="str">
        <f>IF(A33="","",VLOOKUP('16GS'!A33,'ﾃﾞｰﾀ18&amp;16'!$AV$3:$AY$66,3,FALSE))</f>
        <v>彩沙</v>
      </c>
      <c r="D33" s="206" t="str">
        <f>IF(A33="","",VLOOKUP('16GS'!A33,'ﾃﾞｰﾀ18&amp;16'!$AV$3:$AY$66,4,FALSE))</f>
        <v>(福・柳川高）</v>
      </c>
      <c r="E33" s="8"/>
      <c r="F33" s="213">
        <v>82</v>
      </c>
      <c r="G33" s="217"/>
      <c r="H33" s="28"/>
      <c r="I33" s="33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13">
        <v>83</v>
      </c>
      <c r="U33" s="217"/>
      <c r="V33" s="9"/>
      <c r="W33" s="216" t="str">
        <f>IF(Z33="","",VLOOKUP('16GS'!Z33,'ﾃﾞｰﾀ18&amp;16'!$AV$3:$AY$66,2,FALSE))</f>
        <v>杉原</v>
      </c>
      <c r="X33" s="216" t="str">
        <f>IF(Z33="","",VLOOKUP('16GS'!Z33,'ﾃﾞｰﾀ18&amp;16'!$AV$3:$AY$66,3,FALSE))</f>
        <v>里沙子</v>
      </c>
      <c r="Y33" s="216" t="str">
        <f>IF(Z33="","",VLOOKUP('16GS'!Z33,'ﾃﾞｰﾀ18&amp;16'!$AV$3:$AY$66,4,FALSE))</f>
        <v>(福･筑陽学園高)</v>
      </c>
      <c r="Z33" s="218">
        <v>30</v>
      </c>
    </row>
    <row r="34" spans="1:26" ht="12" customHeight="1">
      <c r="A34" s="215"/>
      <c r="B34" s="14" t="s">
        <v>993</v>
      </c>
      <c r="C34" s="14" t="s">
        <v>994</v>
      </c>
      <c r="D34" s="14" t="s">
        <v>995</v>
      </c>
      <c r="E34" s="5"/>
      <c r="F34" s="10"/>
      <c r="G34" s="33"/>
      <c r="H34" s="35">
        <v>13</v>
      </c>
      <c r="I34" s="31" t="str">
        <f>IF(H34="","",VLOOKUP('16GS'!H34,'ﾃﾞｰﾀ18&amp;16'!$AV$3:$AY$66,2,FALSE))</f>
        <v>江口</v>
      </c>
      <c r="J34" s="28"/>
      <c r="K34" s="3"/>
      <c r="L34" s="28"/>
      <c r="M34" s="28"/>
      <c r="N34" s="28"/>
      <c r="O34" s="28"/>
      <c r="P34" s="3"/>
      <c r="Q34" s="3"/>
      <c r="R34" s="35">
        <v>31</v>
      </c>
      <c r="S34" s="30" t="str">
        <f>IF(R34="","",VLOOKUP('16GS'!R34,'ﾃﾞｰﾀ18&amp;16'!$AV$3:$AY$66,2,FALSE))</f>
        <v>菅村</v>
      </c>
      <c r="T34" s="34"/>
      <c r="U34" s="28"/>
      <c r="V34" s="5"/>
      <c r="W34" s="216"/>
      <c r="X34" s="216"/>
      <c r="Y34" s="216"/>
      <c r="Z34" s="218"/>
    </row>
    <row r="35" spans="1:26" ht="12" customHeight="1">
      <c r="A35" s="215">
        <v>15</v>
      </c>
      <c r="B35" s="216" t="str">
        <f>IF(A35="","",VLOOKUP('16GS'!A35,'ﾃﾞｰﾀ18&amp;16'!$AV$3:$AY$66,2,FALSE))</f>
        <v>佐々木</v>
      </c>
      <c r="C35" s="216" t="str">
        <f>IF(A35="","",VLOOKUP('16GS'!A35,'ﾃﾞｰﾀ18&amp;16'!$AV$3:$AY$66,3,FALSE))</f>
        <v>綾</v>
      </c>
      <c r="D35" s="216" t="str">
        <f>IF(A35="","",VLOOKUP('16GS'!A35,'ﾃﾞｰﾀ18&amp;16'!$AV$3:$AY$66,4,FALSE))</f>
        <v>(鹿・鳳凰高）</v>
      </c>
      <c r="E35" s="4"/>
      <c r="F35" s="10"/>
      <c r="G35" s="33"/>
      <c r="H35" s="213">
        <v>83</v>
      </c>
      <c r="I35" s="214"/>
      <c r="J35" s="28"/>
      <c r="K35" s="3"/>
      <c r="L35" s="28"/>
      <c r="M35" s="28"/>
      <c r="N35" s="28"/>
      <c r="O35" s="28"/>
      <c r="P35" s="3"/>
      <c r="Q35" s="3"/>
      <c r="R35" s="214">
        <v>85</v>
      </c>
      <c r="S35" s="217"/>
      <c r="T35" s="34"/>
      <c r="U35" s="28"/>
      <c r="V35" s="4"/>
      <c r="W35" s="216" t="str">
        <f>IF(Z35="","",VLOOKUP('16GS'!Z35,'ﾃﾞｰﾀ18&amp;16'!$AV$3:$AY$66,2,FALSE))</f>
        <v>菅村</v>
      </c>
      <c r="X35" s="216" t="str">
        <f>IF(Z35="","",VLOOKUP('16GS'!Z35,'ﾃﾞｰﾀ18&amp;16'!$AV$3:$AY$66,3,FALSE))</f>
        <v>恵里香</v>
      </c>
      <c r="Y35" s="216" t="str">
        <f>IF(Z35="","",VLOOKUP('16GS'!Z35,'ﾃﾞｰﾀ18&amp;16'!$AV$3:$AY$66,4,FALSE))</f>
        <v>(熊･RKKﾙｰﾃﾞﾝｽTC)</v>
      </c>
      <c r="Z35" s="218">
        <v>31</v>
      </c>
    </row>
    <row r="36" spans="1:26" ht="12" customHeight="1">
      <c r="A36" s="215"/>
      <c r="B36" s="216"/>
      <c r="C36" s="216"/>
      <c r="D36" s="216"/>
      <c r="E36" s="6"/>
      <c r="F36" s="9">
        <v>15</v>
      </c>
      <c r="G36" s="31" t="str">
        <f>IF(F36="","",VLOOKUP('16GS'!F36,'ﾃﾞｰﾀ18&amp;16'!$AV$3:$AY$66,2,FALSE))</f>
        <v>佐々木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8"/>
      <c r="T36" s="35">
        <v>31</v>
      </c>
      <c r="U36" s="30" t="str">
        <f>IF(T36="","",VLOOKUP('16GS'!T36,'ﾃﾞｰﾀ18&amp;16'!$AV$3:$AY$66,2,FALSE))</f>
        <v>菅村</v>
      </c>
      <c r="V36" s="7"/>
      <c r="W36" s="216"/>
      <c r="X36" s="216"/>
      <c r="Y36" s="216"/>
      <c r="Z36" s="218"/>
    </row>
    <row r="37" spans="1:26" ht="12" customHeight="1">
      <c r="A37" s="215">
        <v>16</v>
      </c>
      <c r="B37" s="216" t="str">
        <f>IF(A37="","",VLOOKUP('16GS'!A37,'ﾃﾞｰﾀ18&amp;16'!$AV$3:$AY$66,2,FALSE))</f>
        <v>大田尾</v>
      </c>
      <c r="C37" s="216" t="str">
        <f>IF(A37="","",VLOOKUP('16GS'!A37,'ﾃﾞｰﾀ18&amp;16'!$AV$3:$AY$66,3,FALSE))</f>
        <v>陽子</v>
      </c>
      <c r="D37" s="216" t="str">
        <f>IF(A37="","",VLOOKUP('16GS'!A37,'ﾃﾞｰﾀ18&amp;16'!$AV$3:$AY$66,4,FALSE))</f>
        <v>(佐・致遠館高）</v>
      </c>
      <c r="E37" s="8"/>
      <c r="F37" s="213">
        <v>85</v>
      </c>
      <c r="G37" s="214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8"/>
      <c r="T37" s="214">
        <v>85</v>
      </c>
      <c r="U37" s="217"/>
      <c r="V37" s="9"/>
      <c r="W37" s="216" t="str">
        <f>IF(Z37="","",VLOOKUP('16GS'!Z37,'ﾃﾞｰﾀ18&amp;16'!$AV$3:$AY$66,2,FALSE))</f>
        <v>大石</v>
      </c>
      <c r="X37" s="216" t="str">
        <f>IF(Z37="","",VLOOKUP('16GS'!Z37,'ﾃﾞｰﾀ18&amp;16'!$AV$3:$AY$66,3,FALSE))</f>
        <v>加奈子</v>
      </c>
      <c r="Y37" s="216" t="str">
        <f>IF(Z37="","",VLOOKUP('16GS'!Z37,'ﾃﾞｰﾀ18&amp;16'!$AV$3:$AY$66,4,FALSE))</f>
        <v>(福・柳川高）</v>
      </c>
      <c r="Z37" s="218">
        <v>32</v>
      </c>
    </row>
    <row r="38" spans="1:26" ht="12" customHeight="1">
      <c r="A38" s="215"/>
      <c r="B38" s="216"/>
      <c r="C38" s="216"/>
      <c r="D38" s="216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16"/>
      <c r="X38" s="216"/>
      <c r="Y38" s="216"/>
      <c r="Z38" s="218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3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3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3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4</v>
      </c>
      <c r="L42" s="5"/>
      <c r="N42" s="5"/>
      <c r="O42" s="10"/>
      <c r="R42" s="40" t="s">
        <v>9</v>
      </c>
      <c r="S42" s="5"/>
      <c r="T42" s="10"/>
      <c r="U42" s="5"/>
      <c r="V42" s="10"/>
      <c r="W42" s="14"/>
      <c r="X42" s="39"/>
      <c r="Y42" s="39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57" t="s">
        <v>86</v>
      </c>
      <c r="J43" s="46"/>
      <c r="K43" s="46"/>
      <c r="L43" s="201">
        <v>5</v>
      </c>
      <c r="M43" s="202" t="s">
        <v>91</v>
      </c>
      <c r="Q43" s="56">
        <v>1</v>
      </c>
      <c r="R43" s="57" t="str">
        <f>IF(Q43="","",VLOOKUP(Q43,'ﾃﾞｰﾀ18&amp;16'!$AV$70:$AX$75,2,FALSE))&amp;" "&amp;IF(Q43="","",VLOOKUP(Q43,'ﾃﾞｰﾀ18&amp;16'!$AV$70:$AX$75,3,FALSE))</f>
        <v>重山 奈穂</v>
      </c>
      <c r="S43" s="56"/>
      <c r="T43" s="17"/>
      <c r="U43" s="16"/>
      <c r="V43" s="17"/>
      <c r="X43" s="18"/>
      <c r="Y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57" t="s">
        <v>88</v>
      </c>
      <c r="J44" s="12"/>
      <c r="K44" s="12"/>
      <c r="L44" s="201">
        <v>6</v>
      </c>
      <c r="M44" s="203" t="s">
        <v>90</v>
      </c>
      <c r="Q44" s="56">
        <v>2</v>
      </c>
      <c r="R44" s="57" t="str">
        <f>IF(Q44="","",VLOOKUP(Q44,'ﾃﾞｰﾀ18&amp;16'!$AV$70:$AX$75,2,FALSE))&amp;" "&amp;IF(Q44="","",VLOOKUP(Q44,'ﾃﾞｰﾀ18&amp;16'!$AV$70:$AX$75,3,FALSE))</f>
        <v>千葉 彩沙</v>
      </c>
      <c r="S44" s="56"/>
      <c r="T44" s="17"/>
      <c r="U44" s="16"/>
      <c r="V44" s="17"/>
      <c r="X44" s="18"/>
      <c r="Y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57" t="s">
        <v>89</v>
      </c>
      <c r="J45" s="12"/>
      <c r="K45" s="12"/>
      <c r="L45" s="201">
        <v>7</v>
      </c>
      <c r="M45" s="203" t="s">
        <v>92</v>
      </c>
      <c r="Q45" s="56">
        <v>3</v>
      </c>
      <c r="R45" s="57" t="str">
        <f>IF(Q45="","",VLOOKUP(Q45,'ﾃﾞｰﾀ18&amp;16'!$AV$70:$AX$75,2,FALSE))&amp;" "&amp;IF(Q45="","",VLOOKUP(Q45,'ﾃﾞｰﾀ18&amp;16'!$AV$70:$AX$75,3,FALSE))</f>
        <v>平良 真波</v>
      </c>
      <c r="S45" s="56"/>
      <c r="T45" s="17"/>
      <c r="U45" s="16"/>
      <c r="V45" s="17"/>
      <c r="X45" s="18"/>
      <c r="Y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15">
        <v>4</v>
      </c>
      <c r="I46" s="57" t="s">
        <v>87</v>
      </c>
      <c r="J46" s="46"/>
      <c r="K46" s="46"/>
      <c r="L46" s="204">
        <v>8</v>
      </c>
      <c r="M46" s="204" t="s">
        <v>93</v>
      </c>
      <c r="N46" s="1"/>
      <c r="O46" s="15"/>
      <c r="Q46" s="56">
        <v>4</v>
      </c>
      <c r="R46" s="57" t="str">
        <f>IF(Q46="","",VLOOKUP(Q46,'ﾃﾞｰﾀ18&amp;16'!$AV$70:$AX$75,2,FALSE))&amp;" "&amp;IF(Q46="","",VLOOKUP(Q46,'ﾃﾞｰﾀ18&amp;16'!$AV$70:$AX$75,3,FALSE))</f>
        <v>森戸 陽子</v>
      </c>
      <c r="S46" s="56"/>
      <c r="T46" s="17"/>
      <c r="U46" s="16"/>
      <c r="V46" s="17"/>
      <c r="X46" s="18"/>
      <c r="Y46" s="18"/>
      <c r="Z46" s="18"/>
      <c r="AA46" s="16"/>
    </row>
    <row r="47" spans="1:25" ht="15.75" customHeight="1">
      <c r="A47" s="25"/>
      <c r="B47" s="24"/>
      <c r="C47" s="24"/>
      <c r="D47" s="25"/>
      <c r="G47" s="18"/>
      <c r="H47" s="16"/>
      <c r="X47" s="18"/>
      <c r="Y47" s="18"/>
    </row>
    <row r="48" spans="1:23" s="21" customFormat="1" ht="12" customHeight="1">
      <c r="A48" s="25"/>
      <c r="B48" s="195" t="s">
        <v>5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196" t="s">
        <v>35</v>
      </c>
      <c r="T48" s="19"/>
      <c r="U48" s="19"/>
      <c r="V48" s="19"/>
      <c r="W48" s="199"/>
    </row>
    <row r="49" spans="1:26" ht="12" customHeight="1">
      <c r="A49" s="215">
        <f>IF(L22="","",IF(L22=J14,J30,IF(L22=J30,J14)))</f>
        <v>1</v>
      </c>
      <c r="B49" s="216" t="str">
        <f>IF(A49="","",VLOOKUP('16GS'!A49,'ﾃﾞｰﾀ18&amp;16'!$AV$3:$AY$66,2,FALSE))</f>
        <v>伊波</v>
      </c>
      <c r="C49" s="216" t="str">
        <f>IF(A49="","",VLOOKUP('16GS'!A49,'ﾃﾞｰﾀ18&amp;16'!$AV$3:$AY$66,3,FALSE))</f>
        <v>佳苗</v>
      </c>
      <c r="D49" s="216" t="str">
        <f>IF(A49="","",VLOOKUP('16GS'!A49,'ﾃﾞｰﾀ18&amp;16'!$AV$3:$AY$66,4,FALSE))</f>
        <v>(沖･沖縄TE)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16" t="str">
        <f>IF(Z49="","",VLOOKUP('16GS'!Z49,'ﾃﾞｰﾀ18&amp;16'!$AV$3:$AY$66,2,FALSE))</f>
        <v>浜田</v>
      </c>
      <c r="X49" s="216" t="str">
        <f>IF(Z49="","",VLOOKUP('16GS'!Z49,'ﾃﾞｰﾀ18&amp;16'!$AV$3:$AY$66,3,FALSE))</f>
        <v>美輝</v>
      </c>
      <c r="Y49" s="216" t="str">
        <f>IF(Z49="","",VLOOKUP('16GS'!Z49,'ﾃﾞｰﾀ18&amp;16'!$AV$3:$AY$66,4,FALSE))</f>
        <v>(福・柳川高）</v>
      </c>
      <c r="Z49" s="218">
        <v>9</v>
      </c>
    </row>
    <row r="50" spans="1:26" ht="12" customHeight="1">
      <c r="A50" s="215"/>
      <c r="B50" s="216"/>
      <c r="C50" s="216"/>
      <c r="D50" s="216"/>
      <c r="E50" s="37"/>
      <c r="F50" s="30">
        <v>24</v>
      </c>
      <c r="G50" s="30" t="str">
        <f>IF(F50="","",VLOOKUP('16GS'!F50,'ﾃﾞｰﾀ18&amp;16'!$AV$3:$AY$66,2,FALSE))</f>
        <v>吉本</v>
      </c>
      <c r="H50" s="28"/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5</v>
      </c>
      <c r="U50" s="30" t="str">
        <f>IF(T50="","",VLOOKUP('16GS'!T50,'ﾃﾞｰﾀ18&amp;16'!$AV$3:$AY$66,2,FALSE))</f>
        <v>長谷川</v>
      </c>
      <c r="V50" s="7"/>
      <c r="W50" s="216"/>
      <c r="X50" s="216"/>
      <c r="Y50" s="216"/>
      <c r="Z50" s="218"/>
    </row>
    <row r="51" spans="1:26" ht="12" customHeight="1">
      <c r="A51" s="215">
        <f>IF(N22="","",IF(N22=P14,P30,IF(N22=P30,P14)))</f>
        <v>24</v>
      </c>
      <c r="B51" s="216" t="str">
        <f>IF(A51="","",VLOOKUP('16GS'!A51,'ﾃﾞｰﾀ18&amp;16'!$AV$3:$AY$66,2,FALSE))</f>
        <v>吉本</v>
      </c>
      <c r="C51" s="216" t="str">
        <f>IF(A51="","",VLOOKUP('16GS'!A51,'ﾃﾞｰﾀ18&amp;16'!$AV$3:$AY$66,3,FALSE))</f>
        <v>彩夏</v>
      </c>
      <c r="D51" s="216" t="str">
        <f>IF(A51="","",VLOOKUP('16GS'!A51,'ﾃﾞｰﾀ18&amp;16'!$AV$3:$AY$66,4,FALSE))</f>
        <v>(鹿･鳳凰高)</v>
      </c>
      <c r="E51" s="38"/>
      <c r="F51" s="222">
        <v>85</v>
      </c>
      <c r="G51" s="223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13">
        <v>82</v>
      </c>
      <c r="U51" s="217"/>
      <c r="V51" s="9"/>
      <c r="W51" s="216" t="str">
        <f>IF(Z51="","",VLOOKUP('16GS'!Z51,'ﾃﾞｰﾀ18&amp;16'!$AV$3:$AY$66,2,FALSE))</f>
        <v>長谷川</v>
      </c>
      <c r="X51" s="216" t="str">
        <f>IF(Z51="","",VLOOKUP('16GS'!Z51,'ﾃﾞｰﾀ18&amp;16'!$AV$3:$AY$66,3,FALSE))</f>
        <v>茉美</v>
      </c>
      <c r="Y51" s="216" t="str">
        <f>IF(Z51="","",VLOOKUP('16GS'!Z51,'ﾃﾞｰﾀ18&amp;16'!$AV$3:$AY$66,4,FALSE))</f>
        <v>(熊・ﾙｰﾃﾙ学院）</v>
      </c>
      <c r="Z51" s="218">
        <v>5</v>
      </c>
    </row>
    <row r="52" spans="1:26" ht="12" customHeight="1">
      <c r="A52" s="215"/>
      <c r="B52" s="216"/>
      <c r="C52" s="216"/>
      <c r="D52" s="216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5</v>
      </c>
      <c r="S52" s="31" t="str">
        <f>IF(R52="","",VLOOKUP('16GS'!R52,'ﾃﾞｰﾀ18&amp;16'!$AV$3:$AY$66,2,FALSE))</f>
        <v>長谷川</v>
      </c>
      <c r="T52" s="34"/>
      <c r="U52" s="28"/>
      <c r="V52" s="5"/>
      <c r="W52" s="216"/>
      <c r="X52" s="216"/>
      <c r="Y52" s="216"/>
      <c r="Z52" s="218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24">
        <v>81</v>
      </c>
      <c r="S53" s="225"/>
      <c r="T53" s="34"/>
      <c r="U53" s="28"/>
      <c r="V53" s="4"/>
      <c r="W53" s="216" t="str">
        <f>IF(Z53="","",VLOOKUP('16GS'!Z53,'ﾃﾞｰﾀ18&amp;16'!$AV$3:$AY$66,2,FALSE))</f>
        <v>柳瀬</v>
      </c>
      <c r="X53" s="216" t="str">
        <f>IF(Z53="","",VLOOKUP('16GS'!Z53,'ﾃﾞｰﾀ18&amp;16'!$AV$3:$AY$66,3,FALSE))</f>
        <v>洋子</v>
      </c>
      <c r="Y53" s="216" t="str">
        <f>IF(Z53="","",VLOOKUP('16GS'!Z53,'ﾃﾞｰﾀ18&amp;16'!$AV$3:$AY$66,4,FALSE))</f>
        <v>(福･柳川高)</v>
      </c>
      <c r="Z53" s="218">
        <v>17</v>
      </c>
    </row>
    <row r="54" spans="1:26" ht="12" customHeight="1">
      <c r="A54" s="54"/>
      <c r="B54" s="18"/>
      <c r="C54" s="197" t="s">
        <v>37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17</v>
      </c>
      <c r="U54" s="30" t="str">
        <f>IF(T54="","",VLOOKUP('16GS'!T54,'ﾃﾞｰﾀ18&amp;16'!$AV$3:$AY$66,2,FALSE))</f>
        <v>柳瀬</v>
      </c>
      <c r="V54" s="7"/>
      <c r="W54" s="216"/>
      <c r="X54" s="216"/>
      <c r="Y54" s="216"/>
      <c r="Z54" s="218"/>
    </row>
    <row r="55" spans="1:26" ht="12" customHeight="1">
      <c r="A55" s="215">
        <f>IF(T50="","",IF(T50=Z49,Z51,Z49))</f>
        <v>9</v>
      </c>
      <c r="B55" s="216" t="str">
        <f>IF(A55="","",VLOOKUP('16GS'!A55,'ﾃﾞｰﾀ18&amp;16'!$AV$3:$AY$66,2,FALSE))</f>
        <v>浜田</v>
      </c>
      <c r="C55" s="216" t="str">
        <f>IF(A55="","",VLOOKUP('16GS'!A55,'ﾃﾞｰﾀ18&amp;16'!$AV$3:$AY$66,3,FALSE))</f>
        <v>美輝</v>
      </c>
      <c r="D55" s="216" t="str">
        <f>IF(A55="","",VLOOKUP('16GS'!A55,'ﾃﾞｰﾀ18&amp;16'!$AV$3:$AY$66,4,FALSE))</f>
        <v>(福・柳川高）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14">
        <v>85</v>
      </c>
      <c r="U55" s="217"/>
      <c r="V55" s="9"/>
      <c r="W55" s="216" t="str">
        <f>IF(Z55="","",VLOOKUP('16GS'!Z55,'ﾃﾞｰﾀ18&amp;16'!$AV$3:$AY$66,2,FALSE))</f>
        <v>菅村</v>
      </c>
      <c r="X55" s="216" t="str">
        <f>IF(Z55="","",VLOOKUP('16GS'!Z55,'ﾃﾞｰﾀ18&amp;16'!$AV$3:$AY$66,3,FALSE))</f>
        <v>恵里香</v>
      </c>
      <c r="Y55" s="216" t="str">
        <f>IF(Z55="","",VLOOKUP('16GS'!Z55,'ﾃﾞｰﾀ18&amp;16'!$AV$3:$AY$66,4,FALSE))</f>
        <v>(熊･RKKﾙｰﾃﾞﾝｽTC)</v>
      </c>
      <c r="Z55" s="218">
        <v>31</v>
      </c>
    </row>
    <row r="56" spans="1:26" ht="12" customHeight="1">
      <c r="A56" s="215"/>
      <c r="B56" s="216"/>
      <c r="C56" s="216"/>
      <c r="D56" s="216"/>
      <c r="E56" s="6"/>
      <c r="F56" s="9">
        <v>31</v>
      </c>
      <c r="G56" s="30" t="str">
        <f>IF(F56="","",VLOOKUP('16GS'!F56,'ﾃﾞｰﾀ18&amp;16'!$AV$3:$AY$66,2,FALSE))</f>
        <v>菅村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16"/>
      <c r="X56" s="216"/>
      <c r="Y56" s="216"/>
      <c r="Z56" s="218"/>
    </row>
    <row r="57" spans="1:29" ht="13.5" customHeight="1">
      <c r="A57" s="215">
        <f>IF(T54="","",IF(T54=Z53,Z55,Z53))</f>
        <v>31</v>
      </c>
      <c r="B57" s="216" t="str">
        <f>IF(A57="","",VLOOKUP('16GS'!A57,'ﾃﾞｰﾀ18&amp;16'!$AV$3:$AY$66,2,FALSE))</f>
        <v>菅村</v>
      </c>
      <c r="C57" s="216" t="str">
        <f>IF(A57="","",VLOOKUP('16GS'!A57,'ﾃﾞｰﾀ18&amp;16'!$AV$3:$AY$66,3,FALSE))</f>
        <v>恵里香</v>
      </c>
      <c r="D57" s="216" t="str">
        <f>IF(A57="","",VLOOKUP('16GS'!A57,'ﾃﾞｰﾀ18&amp;16'!$AV$3:$AY$66,4,FALSE))</f>
        <v>(熊･RKKﾙｰﾃﾞﾝｽTC)</v>
      </c>
      <c r="E57" s="8"/>
      <c r="F57" s="213">
        <v>86</v>
      </c>
      <c r="G57" s="214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3"/>
      <c r="Z57" s="28"/>
      <c r="AA57" s="3"/>
      <c r="AB57" s="2"/>
      <c r="AC57" s="2"/>
    </row>
    <row r="58" spans="1:28" ht="13.5" customHeight="1">
      <c r="A58" s="215"/>
      <c r="B58" s="216"/>
      <c r="C58" s="216"/>
      <c r="D58" s="216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10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28"/>
      <c r="Z59" s="28"/>
      <c r="AA59" s="3"/>
      <c r="AB59" s="2"/>
    </row>
    <row r="60" spans="1:28" ht="13.5" customHeight="1">
      <c r="A60" s="12"/>
      <c r="B60" s="49"/>
      <c r="C60" s="49"/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R60" s="49"/>
      <c r="S60" s="49"/>
      <c r="T60" s="12"/>
      <c r="U60" s="28"/>
      <c r="V60" s="28"/>
      <c r="W60" s="49"/>
      <c r="X60" s="12"/>
      <c r="Y60" s="12"/>
      <c r="Z60" s="12"/>
      <c r="AA60" s="2"/>
      <c r="AB60" s="2"/>
    </row>
    <row r="61" spans="1:29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6"/>
      <c r="P61" s="17"/>
      <c r="Q61" s="17"/>
      <c r="R61" s="17"/>
      <c r="T61" s="17"/>
      <c r="V61" s="17"/>
      <c r="W61" s="46"/>
      <c r="X61" s="15"/>
      <c r="Y61" s="12"/>
      <c r="Z61" s="12"/>
      <c r="AA61" s="2"/>
      <c r="AB61" s="2"/>
      <c r="AC61" s="2"/>
    </row>
    <row r="62" spans="1:29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P62" s="17"/>
      <c r="Q62" s="17"/>
      <c r="R62" s="23"/>
      <c r="S62" s="23"/>
      <c r="T62" s="23"/>
      <c r="U62" s="23"/>
      <c r="V62" s="23"/>
      <c r="W62" s="200"/>
      <c r="X62" s="15"/>
      <c r="Y62" s="12"/>
      <c r="Z62" s="12"/>
      <c r="AA62" s="12"/>
      <c r="AB62" s="2"/>
      <c r="AC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2"/>
      <c r="Z63" s="43"/>
      <c r="AA63" s="43"/>
      <c r="AB63" s="2"/>
    </row>
    <row r="64" spans="1:28" ht="13.5" customHeight="1">
      <c r="A64" s="12"/>
      <c r="B64" s="49"/>
      <c r="C64" s="49"/>
      <c r="D64" s="49"/>
      <c r="E64" s="43"/>
      <c r="F64" s="43"/>
      <c r="G64" s="43"/>
      <c r="H64" s="10"/>
      <c r="I64" s="10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2"/>
      <c r="Z64" s="60"/>
      <c r="AA64" s="43"/>
      <c r="AB64" s="2"/>
    </row>
    <row r="65" spans="1:28" ht="13.5" customHeight="1">
      <c r="A65" s="12"/>
      <c r="B65" s="49"/>
      <c r="C65" s="49"/>
      <c r="D65" s="49"/>
      <c r="E65" s="43"/>
      <c r="F65" s="43"/>
      <c r="G65" s="43"/>
      <c r="H65" s="43"/>
      <c r="I65" s="43"/>
      <c r="J65" s="43"/>
      <c r="K65" s="43"/>
      <c r="L65" s="43"/>
      <c r="M65" s="43"/>
      <c r="N65" s="17"/>
      <c r="O65" s="15"/>
      <c r="P65" s="49"/>
      <c r="Q65" s="49"/>
      <c r="R65" s="49"/>
      <c r="S65" s="49"/>
      <c r="T65" s="12"/>
      <c r="U65" s="28"/>
      <c r="V65" s="28"/>
      <c r="W65" s="49"/>
      <c r="X65" s="12"/>
      <c r="Y65" s="12"/>
      <c r="Z65" s="43"/>
      <c r="AA65" s="43"/>
      <c r="AB65" s="2"/>
    </row>
    <row r="66" spans="1:28" ht="13.5" customHeight="1">
      <c r="A66" s="12"/>
      <c r="B66" s="49"/>
      <c r="C66" s="49"/>
      <c r="D66" s="49"/>
      <c r="E66" s="43"/>
      <c r="F66" s="10"/>
      <c r="G66" s="10"/>
      <c r="H66" s="43"/>
      <c r="I66" s="43"/>
      <c r="J66" s="43"/>
      <c r="K66" s="43"/>
      <c r="L66" s="43"/>
      <c r="M66" s="43"/>
      <c r="N66" s="17"/>
      <c r="O66" s="15"/>
      <c r="P66" s="49"/>
      <c r="Q66" s="49"/>
      <c r="R66" s="49"/>
      <c r="S66" s="49"/>
      <c r="T66" s="12"/>
      <c r="U66" s="28"/>
      <c r="V66" s="28"/>
      <c r="W66" s="49"/>
      <c r="X66" s="12"/>
      <c r="Y66" s="55"/>
      <c r="Z66" s="43"/>
      <c r="AA66" s="43"/>
      <c r="AB66" s="2"/>
    </row>
    <row r="67" spans="1:28" ht="13.5" customHeight="1">
      <c r="A67" s="12"/>
      <c r="B67" s="49"/>
      <c r="C67" s="49"/>
      <c r="D67" s="49"/>
      <c r="E67" s="43"/>
      <c r="F67" s="43"/>
      <c r="G67" s="43"/>
      <c r="H67" s="43"/>
      <c r="I67" s="43"/>
      <c r="J67" s="43"/>
      <c r="K67" s="43"/>
      <c r="L67" s="43"/>
      <c r="M67" s="43"/>
      <c r="N67" s="17"/>
      <c r="O67" s="43"/>
      <c r="P67" s="49"/>
      <c r="Q67" s="49"/>
      <c r="R67" s="49"/>
      <c r="S67" s="49"/>
      <c r="T67" s="12"/>
      <c r="U67" s="28"/>
      <c r="V67" s="28"/>
      <c r="W67" s="49"/>
      <c r="X67" s="12"/>
      <c r="Y67" s="55"/>
      <c r="Z67" s="43"/>
      <c r="AA67" s="43"/>
      <c r="AB67" s="12"/>
    </row>
    <row r="68" spans="1:28" ht="13.5" customHeight="1">
      <c r="A68" s="12"/>
      <c r="B68" s="49"/>
      <c r="C68" s="49"/>
      <c r="D68" s="49"/>
      <c r="E68" s="43"/>
      <c r="F68" s="43"/>
      <c r="G68" s="43"/>
      <c r="H68" s="43"/>
      <c r="I68" s="43"/>
      <c r="J68" s="43"/>
      <c r="K68" s="43"/>
      <c r="L68" s="43"/>
      <c r="M68" s="43"/>
      <c r="N68" s="61"/>
      <c r="O68" s="60"/>
      <c r="P68" s="49"/>
      <c r="Q68" s="49"/>
      <c r="R68" s="49"/>
      <c r="S68" s="49"/>
      <c r="T68" s="12"/>
      <c r="U68" s="60"/>
      <c r="V68" s="60"/>
      <c r="W68" s="49"/>
      <c r="X68" s="12"/>
      <c r="Y68" s="55"/>
      <c r="Z68" s="60"/>
      <c r="AA68" s="43"/>
      <c r="AB68" s="12"/>
    </row>
  </sheetData>
  <mergeCells count="196">
    <mergeCell ref="A51:A52"/>
    <mergeCell ref="A55:A56"/>
    <mergeCell ref="B55:B56"/>
    <mergeCell ref="C55:C56"/>
    <mergeCell ref="B51:B52"/>
    <mergeCell ref="C51:C52"/>
    <mergeCell ref="D55:D56"/>
    <mergeCell ref="A57:A58"/>
    <mergeCell ref="B57:B58"/>
    <mergeCell ref="C57:C58"/>
    <mergeCell ref="D57:D58"/>
    <mergeCell ref="N9:O9"/>
    <mergeCell ref="N10:O10"/>
    <mergeCell ref="F51:G51"/>
    <mergeCell ref="X55:X56"/>
    <mergeCell ref="T51:U51"/>
    <mergeCell ref="W51:W52"/>
    <mergeCell ref="X51:X52"/>
    <mergeCell ref="P31:Q31"/>
    <mergeCell ref="J31:K31"/>
    <mergeCell ref="F37:G37"/>
    <mergeCell ref="W55:W56"/>
    <mergeCell ref="Y55:Y56"/>
    <mergeCell ref="Z55:Z56"/>
    <mergeCell ref="X53:X54"/>
    <mergeCell ref="Y53:Y54"/>
    <mergeCell ref="Z53:Z54"/>
    <mergeCell ref="T33:U33"/>
    <mergeCell ref="H35:I35"/>
    <mergeCell ref="F57:G57"/>
    <mergeCell ref="W31:W32"/>
    <mergeCell ref="T37:U37"/>
    <mergeCell ref="W37:W38"/>
    <mergeCell ref="W49:W50"/>
    <mergeCell ref="R53:S53"/>
    <mergeCell ref="W53:W54"/>
    <mergeCell ref="T55:U55"/>
    <mergeCell ref="F21:G21"/>
    <mergeCell ref="F25:G25"/>
    <mergeCell ref="F29:G29"/>
    <mergeCell ref="T13:U13"/>
    <mergeCell ref="T17:U17"/>
    <mergeCell ref="T21:U21"/>
    <mergeCell ref="F13:G13"/>
    <mergeCell ref="F17:G17"/>
    <mergeCell ref="T25:U25"/>
    <mergeCell ref="T29:U29"/>
    <mergeCell ref="Y7:Y8"/>
    <mergeCell ref="Z7:Z8"/>
    <mergeCell ref="H19:I19"/>
    <mergeCell ref="H27:I27"/>
    <mergeCell ref="P15:Q15"/>
    <mergeCell ref="R19:S19"/>
    <mergeCell ref="R27:S27"/>
    <mergeCell ref="J15:K15"/>
    <mergeCell ref="L23:M23"/>
    <mergeCell ref="N23:O23"/>
    <mergeCell ref="T9:U9"/>
    <mergeCell ref="F9:G9"/>
    <mergeCell ref="A1:Z1"/>
    <mergeCell ref="A2:Z2"/>
    <mergeCell ref="A7:A8"/>
    <mergeCell ref="B7:B8"/>
    <mergeCell ref="C7:C8"/>
    <mergeCell ref="D7:D8"/>
    <mergeCell ref="W7:W8"/>
    <mergeCell ref="X7:X8"/>
    <mergeCell ref="A9:A10"/>
    <mergeCell ref="B9:B10"/>
    <mergeCell ref="C9:C10"/>
    <mergeCell ref="D9:D10"/>
    <mergeCell ref="W9:W10"/>
    <mergeCell ref="X9:X10"/>
    <mergeCell ref="Y9:Y10"/>
    <mergeCell ref="Z9:Z10"/>
    <mergeCell ref="R11:S11"/>
    <mergeCell ref="H11:I11"/>
    <mergeCell ref="A13:A14"/>
    <mergeCell ref="B13:B14"/>
    <mergeCell ref="C13:C14"/>
    <mergeCell ref="D13:D14"/>
    <mergeCell ref="A11:A12"/>
    <mergeCell ref="B11:B12"/>
    <mergeCell ref="C11:C12"/>
    <mergeCell ref="D11:D12"/>
    <mergeCell ref="W13:W14"/>
    <mergeCell ref="X13:X14"/>
    <mergeCell ref="Y13:Y14"/>
    <mergeCell ref="Z11:Z12"/>
    <mergeCell ref="Z13:Z14"/>
    <mergeCell ref="W11:W12"/>
    <mergeCell ref="X11:X12"/>
    <mergeCell ref="Y11:Y12"/>
    <mergeCell ref="W15:W16"/>
    <mergeCell ref="X15:X16"/>
    <mergeCell ref="Y15:Y16"/>
    <mergeCell ref="Z15:Z16"/>
    <mergeCell ref="A17:A18"/>
    <mergeCell ref="B17:B18"/>
    <mergeCell ref="C17:C18"/>
    <mergeCell ref="D17:D18"/>
    <mergeCell ref="A15:A16"/>
    <mergeCell ref="B15:B16"/>
    <mergeCell ref="C15:C16"/>
    <mergeCell ref="D15:D16"/>
    <mergeCell ref="W17:W18"/>
    <mergeCell ref="X17:X18"/>
    <mergeCell ref="Y17:Y18"/>
    <mergeCell ref="Z17:Z18"/>
    <mergeCell ref="A19:A20"/>
    <mergeCell ref="B19:B20"/>
    <mergeCell ref="C19:C20"/>
    <mergeCell ref="D19:D20"/>
    <mergeCell ref="W19:W20"/>
    <mergeCell ref="X19:X20"/>
    <mergeCell ref="Y19:Y20"/>
    <mergeCell ref="Z19:Z20"/>
    <mergeCell ref="W21:W22"/>
    <mergeCell ref="X21:X22"/>
    <mergeCell ref="Y21:Y22"/>
    <mergeCell ref="Z21:Z22"/>
    <mergeCell ref="A23:A24"/>
    <mergeCell ref="B23:B24"/>
    <mergeCell ref="C23:C24"/>
    <mergeCell ref="D23:D24"/>
    <mergeCell ref="A21:A22"/>
    <mergeCell ref="B21:B22"/>
    <mergeCell ref="C21:C22"/>
    <mergeCell ref="D21:D22"/>
    <mergeCell ref="W23:W24"/>
    <mergeCell ref="X23:X24"/>
    <mergeCell ref="Y23:Y24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7:A28"/>
    <mergeCell ref="B27:B28"/>
    <mergeCell ref="C27:C28"/>
    <mergeCell ref="D27:D28"/>
    <mergeCell ref="W27:W28"/>
    <mergeCell ref="X27:X28"/>
    <mergeCell ref="Y27:Y28"/>
    <mergeCell ref="Z27:Z28"/>
    <mergeCell ref="X29:X30"/>
    <mergeCell ref="Y29:Y30"/>
    <mergeCell ref="Z29:Z30"/>
    <mergeCell ref="A29:A30"/>
    <mergeCell ref="B29:B30"/>
    <mergeCell ref="C29:C30"/>
    <mergeCell ref="D29:D30"/>
    <mergeCell ref="B31:B32"/>
    <mergeCell ref="C31:C32"/>
    <mergeCell ref="D31:D32"/>
    <mergeCell ref="W29:W30"/>
    <mergeCell ref="X31:X32"/>
    <mergeCell ref="Y31:Y32"/>
    <mergeCell ref="Z31:Z32"/>
    <mergeCell ref="A33:A34"/>
    <mergeCell ref="W33:W34"/>
    <mergeCell ref="X33:X34"/>
    <mergeCell ref="Y33:Y34"/>
    <mergeCell ref="Z33:Z34"/>
    <mergeCell ref="F33:G33"/>
    <mergeCell ref="A31:A32"/>
    <mergeCell ref="Z35:Z36"/>
    <mergeCell ref="A35:A36"/>
    <mergeCell ref="B35:B36"/>
    <mergeCell ref="C35:C36"/>
    <mergeCell ref="D35:D36"/>
    <mergeCell ref="W35:W36"/>
    <mergeCell ref="X35:X36"/>
    <mergeCell ref="Y35:Y36"/>
    <mergeCell ref="R35:S35"/>
    <mergeCell ref="C37:C38"/>
    <mergeCell ref="D37:D38"/>
    <mergeCell ref="D49:D50"/>
    <mergeCell ref="C49:C50"/>
    <mergeCell ref="A49:A50"/>
    <mergeCell ref="B49:B50"/>
    <mergeCell ref="A37:A38"/>
    <mergeCell ref="B37:B38"/>
    <mergeCell ref="X37:X38"/>
    <mergeCell ref="D51:D52"/>
    <mergeCell ref="Y37:Y38"/>
    <mergeCell ref="Z37:Z38"/>
    <mergeCell ref="Y51:Y52"/>
    <mergeCell ref="X49:X50"/>
    <mergeCell ref="Y49:Y50"/>
    <mergeCell ref="Z49:Z50"/>
    <mergeCell ref="Z51:Z5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31">
      <selection activeCell="B33" sqref="B33:C34"/>
    </sheetView>
  </sheetViews>
  <sheetFormatPr defaultColWidth="8.796875" defaultRowHeight="14.25"/>
  <cols>
    <col min="1" max="1" width="2.5" style="164" customWidth="1"/>
    <col min="2" max="3" width="5.19921875" style="135" customWidth="1"/>
    <col min="4" max="4" width="13.8984375" style="164" customWidth="1"/>
    <col min="5" max="5" width="2" style="164" customWidth="1"/>
    <col min="6" max="6" width="2" style="136" customWidth="1"/>
    <col min="7" max="7" width="4.59765625" style="164" customWidth="1"/>
    <col min="8" max="8" width="2" style="136" customWidth="1"/>
    <col min="9" max="9" width="4.59765625" style="164" customWidth="1"/>
    <col min="10" max="10" width="2" style="136" customWidth="1"/>
    <col min="11" max="11" width="4.59765625" style="164" customWidth="1"/>
    <col min="12" max="12" width="2" style="136" customWidth="1"/>
    <col min="13" max="13" width="4.59765625" style="164" customWidth="1"/>
    <col min="14" max="14" width="2" style="164" customWidth="1"/>
    <col min="15" max="15" width="4.59765625" style="136" customWidth="1"/>
    <col min="16" max="16" width="2" style="164" customWidth="1"/>
    <col min="17" max="17" width="4.59765625" style="164" customWidth="1"/>
    <col min="18" max="18" width="2" style="164" customWidth="1"/>
    <col min="19" max="19" width="4.59765625" style="136" customWidth="1"/>
    <col min="20" max="20" width="2" style="164" customWidth="1"/>
    <col min="21" max="21" width="4.59765625" style="136" customWidth="1"/>
    <col min="22" max="22" width="2" style="164" customWidth="1"/>
    <col min="23" max="24" width="5.19921875" style="164" customWidth="1"/>
    <col min="25" max="25" width="13.8984375" style="164" customWidth="1"/>
    <col min="26" max="26" width="2.5" style="164" customWidth="1"/>
    <col min="27" max="16384" width="2.59765625" style="139" customWidth="1"/>
  </cols>
  <sheetData>
    <row r="1" spans="1:26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66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71</v>
      </c>
    </row>
    <row r="5" ht="18.75" customHeight="1"/>
    <row r="6" spans="1:26" ht="13.5">
      <c r="A6" s="139"/>
      <c r="D6" s="139"/>
      <c r="E6" s="139" t="s">
        <v>31</v>
      </c>
      <c r="F6" s="138"/>
      <c r="G6" s="137" t="s">
        <v>0</v>
      </c>
      <c r="H6" s="138"/>
      <c r="I6" s="137" t="s">
        <v>32</v>
      </c>
      <c r="J6" s="138"/>
      <c r="K6" s="137" t="s">
        <v>33</v>
      </c>
      <c r="L6" s="138"/>
      <c r="M6" s="139"/>
      <c r="N6" s="139" t="s">
        <v>46</v>
      </c>
      <c r="O6" s="139"/>
      <c r="P6" s="139" t="s">
        <v>33</v>
      </c>
      <c r="Q6" s="139"/>
      <c r="R6" s="139" t="s">
        <v>32</v>
      </c>
      <c r="S6" s="138"/>
      <c r="T6" s="139" t="s">
        <v>34</v>
      </c>
      <c r="U6" s="138"/>
      <c r="V6" s="139" t="s">
        <v>31</v>
      </c>
      <c r="W6" s="139"/>
      <c r="X6" s="139"/>
      <c r="Y6" s="139"/>
      <c r="Z6" s="139"/>
    </row>
    <row r="7" spans="1:26" ht="17.25" customHeight="1">
      <c r="A7" s="215">
        <v>1</v>
      </c>
      <c r="B7" s="14" t="str">
        <f>IF($A7="","",VLOOKUP($A7,'ﾃﾞｰﾀ18&amp;16'!$AG$262:$AJ$277,2,FALSE))</f>
        <v>長谷川</v>
      </c>
      <c r="C7" s="14" t="str">
        <f>IF($A7="","",VLOOKUP($A7,'ﾃﾞｰﾀ18&amp;16'!$AG$262:$AJ$277,3,FALSE))</f>
        <v>茉美</v>
      </c>
      <c r="D7" s="14" t="str">
        <f>IF($A7="","",VLOOKUP($A7,'ﾃﾞｰﾀ18&amp;16'!$AG$262:$AJ$277,4,FALSE))</f>
        <v>(熊・ﾙｰﾃﾙ学院高）</v>
      </c>
      <c r="E7" s="41"/>
      <c r="F7" s="41"/>
      <c r="G7" s="42"/>
      <c r="H7" s="224">
        <v>2</v>
      </c>
      <c r="I7" s="14" t="str">
        <f>IF(H7="","",VLOOKUP(H7,'ﾃﾞｰﾀ18&amp;16'!$AG$262:$AJ$285,2,FALSE))</f>
        <v>柳瀬</v>
      </c>
      <c r="J7" s="28"/>
      <c r="K7" s="3"/>
      <c r="L7" s="28"/>
      <c r="M7" s="3"/>
      <c r="N7" s="3"/>
      <c r="O7" s="28"/>
      <c r="P7" s="3"/>
      <c r="Q7" s="3"/>
      <c r="R7" s="219">
        <v>15</v>
      </c>
      <c r="S7" s="49" t="str">
        <f>IF(R7="","",VLOOKUP(R7,'ﾃﾞｰﾀ18&amp;16'!$AG$262:$AJ$285,2,FALSE))</f>
        <v>柏田</v>
      </c>
      <c r="T7" s="30"/>
      <c r="U7" s="30"/>
      <c r="V7" s="4"/>
      <c r="W7" s="14" t="str">
        <f>IF($Z7="","",VLOOKUP($Z7,'ﾃﾞｰﾀ18&amp;16'!$AG$262:$AJ$285,2,FALSE))</f>
        <v>大田尾</v>
      </c>
      <c r="X7" s="14" t="str">
        <f>IF($Z7="","",VLOOKUP($Z7,'ﾃﾞｰﾀ18&amp;16'!$AG$262:$AJ$285,3,FALSE))</f>
        <v>陽子</v>
      </c>
      <c r="Y7" s="14" t="str">
        <f>IF($Z7="","",VLOOKUP($Z7,'ﾃﾞｰﾀ18&amp;16'!$AG$262:$AJ$285,4,FALSE))</f>
        <v>(佐・致遠館高)</v>
      </c>
      <c r="Z7" s="218">
        <v>13</v>
      </c>
    </row>
    <row r="8" spans="1:26" ht="17.25" customHeight="1">
      <c r="A8" s="215"/>
      <c r="B8" s="14" t="str">
        <f>IF($A7="","",VLOOKUP($A7,'ﾃﾞｰﾀ18&amp;16'!$AK$262:$AN$277,2,FALSE))</f>
        <v>中村</v>
      </c>
      <c r="C8" s="14" t="str">
        <f>IF($A7="","",VLOOKUP($A7,'ﾃﾞｰﾀ18&amp;16'!$AK$262:$AN$277,3,FALSE))</f>
        <v>真由美</v>
      </c>
      <c r="D8" s="14" t="str">
        <f>IF($A7="","",VLOOKUP($A7,'ﾃﾞｰﾀ18&amp;16'!$AK$262:$AN$277,4,FALSE))</f>
        <v>(熊・ﾙｰﾃﾙ学院高）</v>
      </c>
      <c r="E8" s="10"/>
      <c r="F8" s="10"/>
      <c r="G8" s="29"/>
      <c r="H8" s="227"/>
      <c r="I8" s="50" t="str">
        <f>IF(H7="","",VLOOKUP(H7,'ﾃﾞｰﾀ18&amp;16'!$AK$262:$AN$285,2,FALSE))</f>
        <v>千葉</v>
      </c>
      <c r="J8" s="28"/>
      <c r="K8" s="3"/>
      <c r="L8" s="28"/>
      <c r="M8" s="235">
        <v>24</v>
      </c>
      <c r="N8" s="226" t="str">
        <f>IF(M8="","",VLOOKUP(M8,'ﾃﾞｰﾀ18&amp;16'!$AG$262:$AJ$285,2,FALSE))</f>
        <v>吉本</v>
      </c>
      <c r="O8" s="226"/>
      <c r="P8" s="3"/>
      <c r="Q8" s="3"/>
      <c r="R8" s="241"/>
      <c r="S8" s="50" t="str">
        <f>IF(R7="","",VLOOKUP(R7,'ﾃﾞｰﾀ18&amp;16'!$AK$262:$AN$285,2,FALSE))</f>
        <v>菅村</v>
      </c>
      <c r="T8" s="32"/>
      <c r="U8" s="28"/>
      <c r="V8" s="10"/>
      <c r="W8" s="14" t="str">
        <f>IF($Z7="","",VLOOKUP($Z7,'ﾃﾞｰﾀ18&amp;16'!$AK$262:$AN$285,2,FALSE))</f>
        <v>緒方</v>
      </c>
      <c r="X8" s="14" t="str">
        <f>IF($Z7="","",VLOOKUP($Z7,'ﾃﾞｰﾀ18&amp;16'!$AK$262:$AN$285,3,FALSE))</f>
        <v>禮紗</v>
      </c>
      <c r="Y8" s="14" t="str">
        <f>IF($Z7="","",VLOOKUP($Z7,'ﾃﾞｰﾀ18&amp;16'!$AK$262:$AN$285,4,FALSE))</f>
        <v>(佐・ｳｨﾝﾌﾞﾙﾄﾞﾝ九州）</v>
      </c>
      <c r="Z8" s="218"/>
    </row>
    <row r="9" spans="1:26" ht="17.25" customHeight="1">
      <c r="A9" s="215">
        <v>2</v>
      </c>
      <c r="B9" s="14" t="str">
        <f>IF($A9="","",VLOOKUP($A9,'ﾃﾞｰﾀ18&amp;16'!$AG$262:$AJ$277,2,FALSE))</f>
        <v>柳瀬</v>
      </c>
      <c r="C9" s="14" t="str">
        <f>IF($A9="","",VLOOKUP($A9,'ﾃﾞｰﾀ18&amp;16'!$AG$262:$AJ$277,3,FALSE))</f>
        <v>洋子</v>
      </c>
      <c r="D9" s="14" t="str">
        <f>IF($A9="","",VLOOKUP($A9,'ﾃﾞｰﾀ18&amp;16'!$AG$262:$AJ$277,4,FALSE))</f>
        <v>(福･柳川高)</v>
      </c>
      <c r="E9" s="4"/>
      <c r="F9" s="224">
        <v>2</v>
      </c>
      <c r="G9" s="51" t="str">
        <f>IF(F9="","",VLOOKUP(F9,'ﾃﾞｰﾀ18&amp;16'!$AG$262:$AJ$285,2,FALSE))</f>
        <v>柳瀬</v>
      </c>
      <c r="H9" s="213">
        <v>97</v>
      </c>
      <c r="I9" s="217"/>
      <c r="J9" s="28"/>
      <c r="K9" s="3"/>
      <c r="L9" s="28"/>
      <c r="M9" s="242"/>
      <c r="N9" s="226" t="str">
        <f>IF(M8="","",VLOOKUP(M8,'ﾃﾞｰﾀ18&amp;16'!$AK$262:$AN$285,2,FALSE))</f>
        <v>佐々木</v>
      </c>
      <c r="O9" s="226"/>
      <c r="P9" s="3"/>
      <c r="Q9" s="3"/>
      <c r="R9" s="213">
        <v>97</v>
      </c>
      <c r="S9" s="217"/>
      <c r="T9" s="228">
        <v>15</v>
      </c>
      <c r="U9" s="49" t="str">
        <f>IF(T9="","",VLOOKUP(T9,'ﾃﾞｰﾀ18&amp;16'!$AG$262:$AJ$285,2,FALSE))</f>
        <v>柏田</v>
      </c>
      <c r="V9" s="4"/>
      <c r="W9" s="14" t="str">
        <f>IF($Z9="","",VLOOKUP($Z9,'ﾃﾞｰﾀ18&amp;16'!$AG$262:$AJ$285,2,FALSE))</f>
        <v>淵村</v>
      </c>
      <c r="X9" s="14" t="str">
        <f>IF($Z9="","",VLOOKUP($Z9,'ﾃﾞｰﾀ18&amp;16'!$AG$262:$AJ$285,3,FALSE))</f>
        <v>佳奈</v>
      </c>
      <c r="Y9" s="14" t="str">
        <f>IF($Z9="","",VLOOKUP($Z9,'ﾃﾞｰﾀ18&amp;16'!$AG$262:$AJ$285,4,FALSE))</f>
        <v>(鹿・鹿児島中央高）</v>
      </c>
      <c r="Z9" s="218">
        <v>14</v>
      </c>
    </row>
    <row r="10" spans="1:26" ht="17.25" customHeight="1">
      <c r="A10" s="215"/>
      <c r="B10" s="14" t="str">
        <f>IF($A9="","",VLOOKUP($A9,'ﾃﾞｰﾀ18&amp;16'!$AK$262:$AN$277,2,FALSE))</f>
        <v>千葉</v>
      </c>
      <c r="C10" s="14" t="str">
        <f>IF($A9="","",VLOOKUP($A9,'ﾃﾞｰﾀ18&amp;16'!$AK$262:$AN$277,3,FALSE))</f>
        <v>彩沙</v>
      </c>
      <c r="D10" s="14" t="str">
        <f>IF($A9="","",VLOOKUP($A9,'ﾃﾞｰﾀ18&amp;16'!$AK$262:$AN$277,4,FALSE))</f>
        <v>(福･柳川高)</v>
      </c>
      <c r="E10" s="6"/>
      <c r="F10" s="227"/>
      <c r="G10" s="52" t="str">
        <f>IF(F9="","",VLOOKUP(F9,'ﾃﾞｰﾀ18&amp;16'!$AK$262:$AN$285,2,FALSE))</f>
        <v>千葉</v>
      </c>
      <c r="H10" s="28"/>
      <c r="I10" s="33"/>
      <c r="J10" s="28"/>
      <c r="K10" s="3"/>
      <c r="L10" s="28"/>
      <c r="M10" s="3"/>
      <c r="N10" s="226">
        <v>80</v>
      </c>
      <c r="O10" s="226"/>
      <c r="P10" s="3"/>
      <c r="Q10" s="3"/>
      <c r="R10" s="34"/>
      <c r="S10" s="28"/>
      <c r="T10" s="240"/>
      <c r="U10" s="50" t="str">
        <f>IF(T9="","",VLOOKUP(T9,'ﾃﾞｰﾀ18&amp;16'!$AK$262:$AN$285,2,FALSE))</f>
        <v>菅村</v>
      </c>
      <c r="V10" s="7"/>
      <c r="W10" s="14" t="str">
        <f>IF($Z9="","",VLOOKUP($Z9,'ﾃﾞｰﾀ18&amp;16'!$AK$262:$AN$285,2,FALSE))</f>
        <v>植村</v>
      </c>
      <c r="X10" s="14" t="str">
        <f>IF($Z9="","",VLOOKUP($Z9,'ﾃﾞｰﾀ18&amp;16'!$AK$262:$AN$285,3,FALSE))</f>
        <v>夏美</v>
      </c>
      <c r="Y10" s="14" t="str">
        <f>IF($Z9="","",VLOOKUP($Z9,'ﾃﾞｰﾀ18&amp;16'!$AK$262:$AN$285,4,FALSE))</f>
        <v>(鹿・鹿児島中央高）</v>
      </c>
      <c r="Z10" s="218"/>
    </row>
    <row r="11" spans="1:26" ht="17.25" customHeight="1">
      <c r="A11" s="215">
        <v>3</v>
      </c>
      <c r="B11" s="14" t="str">
        <f>IF($A11="","",VLOOKUP($A11,'ﾃﾞｰﾀ18&amp;16'!$AG$262:$AJ$277,2,FALSE))</f>
        <v>日笠山</v>
      </c>
      <c r="C11" s="14" t="str">
        <f>IF($A11="","",VLOOKUP($A11,'ﾃﾞｰﾀ18&amp;16'!$AG$262:$AJ$277,3,FALSE))</f>
        <v>由貴</v>
      </c>
      <c r="D11" s="14" t="str">
        <f>IF($A11="","",VLOOKUP($A11,'ﾃﾞｰﾀ18&amp;16'!$AG$262:$AJ$277,4,FALSE))</f>
        <v>(鹿・純心女子高）</v>
      </c>
      <c r="E11" s="8"/>
      <c r="F11" s="213">
        <v>85</v>
      </c>
      <c r="G11" s="214"/>
      <c r="H11" s="28"/>
      <c r="I11" s="33"/>
      <c r="J11" s="228">
        <v>2</v>
      </c>
      <c r="K11" s="14" t="str">
        <f>IF(J11="","",VLOOKUP(J11,'ﾃﾞｰﾀ18&amp;16'!$AG$262:$AJ$285,2,FALSE))</f>
        <v>柳瀬</v>
      </c>
      <c r="L11" s="28"/>
      <c r="M11" s="3"/>
      <c r="N11" s="182"/>
      <c r="O11" s="28"/>
      <c r="P11" s="219">
        <v>18</v>
      </c>
      <c r="Q11" s="51" t="str">
        <f>IF(P11="","",VLOOKUP(P11,'ﾃﾞｰﾀ18&amp;16'!$AG$262:$AJ$285,2,FALSE))</f>
        <v>伊波</v>
      </c>
      <c r="R11" s="34"/>
      <c r="S11" s="28"/>
      <c r="T11" s="214">
        <v>84</v>
      </c>
      <c r="U11" s="217"/>
      <c r="V11" s="9"/>
      <c r="W11" s="14" t="str">
        <f>IF($Z11="","",VLOOKUP($Z11,'ﾃﾞｰﾀ18&amp;16'!$AG$262:$AJ$285,2,FALSE))</f>
        <v>柏田</v>
      </c>
      <c r="X11" s="14" t="str">
        <f>IF($Z11="","",VLOOKUP($Z11,'ﾃﾞｰﾀ18&amp;16'!$AG$262:$AJ$285,3,FALSE))</f>
        <v>彩圭</v>
      </c>
      <c r="Y11" s="14" t="str">
        <f>IF($Z11="","",VLOOKUP($Z11,'ﾃﾞｰﾀ18&amp;16'!$AG$262:$AJ$285,4,FALSE))</f>
        <v>(熊･ﾌｧｰﾚTS 戸島)</v>
      </c>
      <c r="Z11" s="218">
        <v>15</v>
      </c>
    </row>
    <row r="12" spans="1:26" ht="17.25" customHeight="1">
      <c r="A12" s="215"/>
      <c r="B12" s="14" t="str">
        <f>IF($A11="","",VLOOKUP($A11,'ﾃﾞｰﾀ18&amp;16'!$AK$262:$AN$277,2,FALSE))</f>
        <v>若松</v>
      </c>
      <c r="C12" s="14" t="str">
        <f>IF($A11="","",VLOOKUP($A11,'ﾃﾞｰﾀ18&amp;16'!$AK$262:$AN$277,3,FALSE))</f>
        <v>侑里</v>
      </c>
      <c r="D12" s="14" t="str">
        <f>IF($A11="","",VLOOKUP($A11,'ﾃﾞｰﾀ18&amp;16'!$AK$262:$AN$277,4,FALSE))</f>
        <v>(鹿･純心女子高）</v>
      </c>
      <c r="E12" s="10"/>
      <c r="F12" s="10"/>
      <c r="G12" s="28"/>
      <c r="H12" s="28"/>
      <c r="I12" s="33"/>
      <c r="J12" s="240"/>
      <c r="K12" s="50" t="str">
        <f>IF(J11="","",VLOOKUP(J11,'ﾃﾞｰﾀ18&amp;16'!$AK$262:$AN$285,2,FALSE))</f>
        <v>千葉</v>
      </c>
      <c r="L12" s="28"/>
      <c r="M12" s="3"/>
      <c r="N12" s="182"/>
      <c r="O12" s="28"/>
      <c r="P12" s="241"/>
      <c r="Q12" s="52" t="str">
        <f>IF(P11="","",VLOOKUP(P11,'ﾃﾞｰﾀ18&amp;16'!$AK$262:$AN$285,2,FALSE))</f>
        <v>知念</v>
      </c>
      <c r="R12" s="34"/>
      <c r="S12" s="28"/>
      <c r="T12" s="28"/>
      <c r="U12" s="28"/>
      <c r="V12" s="10"/>
      <c r="W12" s="14" t="str">
        <f>IF($Z11="","",VLOOKUP($Z11,'ﾃﾞｰﾀ18&amp;16'!$AK$262:$AN$285,2,FALSE))</f>
        <v>菅村</v>
      </c>
      <c r="X12" s="14" t="str">
        <f>IF($Z11="","",VLOOKUP($Z11,'ﾃﾞｰﾀ18&amp;16'!$AK$262:$AN$285,3,FALSE))</f>
        <v>恵里香</v>
      </c>
      <c r="Y12" s="14" t="str">
        <f>IF($Z11="","",VLOOKUP($Z11,'ﾃﾞｰﾀ18&amp;16'!$AK$262:$AN$285,4,FALSE))</f>
        <v>(熊･RKKﾙｰﾃﾞﾝｽTC)</v>
      </c>
      <c r="Z12" s="218"/>
    </row>
    <row r="13" spans="1:26" ht="17.25" customHeight="1">
      <c r="A13" s="215">
        <v>4</v>
      </c>
      <c r="B13" s="14" t="str">
        <f>IF($A13="","",VLOOKUP($A13,'ﾃﾞｰﾀ18&amp;16'!$AG$262:$AJ$277,2,FALSE))</f>
        <v>豊田</v>
      </c>
      <c r="C13" s="14" t="str">
        <f>IF($A13="","",VLOOKUP($A13,'ﾃﾞｰﾀ18&amp;16'!$AG$262:$AJ$277,3,FALSE))</f>
        <v>知代</v>
      </c>
      <c r="D13" s="14" t="str">
        <f>IF($A13="","",VLOOKUP($A13,'ﾃﾞｰﾀ18&amp;16'!$AG$262:$AJ$277,4,FALSE))</f>
        <v>(宮･宮崎商業高)</v>
      </c>
      <c r="E13" s="4"/>
      <c r="F13" s="237">
        <v>4</v>
      </c>
      <c r="G13" s="14" t="str">
        <f>IF(F13="","",VLOOKUP(F13,'ﾃﾞｰﾀ18&amp;16'!$AG$262:$AJ$285,2,FALSE))</f>
        <v>豊田</v>
      </c>
      <c r="H13" s="28"/>
      <c r="I13" s="33"/>
      <c r="J13" s="213">
        <v>85</v>
      </c>
      <c r="K13" s="217"/>
      <c r="L13" s="28"/>
      <c r="M13" s="28"/>
      <c r="N13" s="34"/>
      <c r="O13" s="28"/>
      <c r="P13" s="213">
        <v>82</v>
      </c>
      <c r="Q13" s="217"/>
      <c r="R13" s="34"/>
      <c r="S13" s="28"/>
      <c r="T13" s="219">
        <v>16</v>
      </c>
      <c r="U13" s="49" t="str">
        <f>IF(T13="","",VLOOKUP(T13,'ﾃﾞｰﾀ18&amp;16'!$AG$262:$AJ$285,2,FALSE))</f>
        <v>竹山</v>
      </c>
      <c r="V13" s="4"/>
      <c r="W13" s="14" t="str">
        <f>IF($Z13="","",VLOOKUP($Z13,'ﾃﾞｰﾀ18&amp;16'!$AG$262:$AJ$285,2,FALSE))</f>
        <v>竹山</v>
      </c>
      <c r="X13" s="14" t="str">
        <f>IF($Z13="","",VLOOKUP($Z13,'ﾃﾞｰﾀ18&amp;16'!$AG$262:$AJ$285,3,FALSE))</f>
        <v>葵</v>
      </c>
      <c r="Y13" s="14" t="str">
        <f>IF($Z13="","",VLOOKUP($Z13,'ﾃﾞｰﾀ18&amp;16'!$AG$262:$AJ$285,4,FALSE))</f>
        <v>(宮･宮崎商業高)</v>
      </c>
      <c r="Z13" s="218">
        <v>16</v>
      </c>
    </row>
    <row r="14" spans="1:26" ht="17.25" customHeight="1">
      <c r="A14" s="215"/>
      <c r="B14" s="14" t="str">
        <f>IF($A13="","",VLOOKUP($A13,'ﾃﾞｰﾀ18&amp;16'!$AK$262:$AN$277,2,FALSE))</f>
        <v>齊藤</v>
      </c>
      <c r="C14" s="14" t="str">
        <f>IF($A13="","",VLOOKUP($A13,'ﾃﾞｰﾀ18&amp;16'!$AK$262:$AN$277,3,FALSE))</f>
        <v>杏奈</v>
      </c>
      <c r="D14" s="14" t="str">
        <f>IF($A13="","",VLOOKUP($A13,'ﾃﾞｰﾀ18&amp;16'!$AK$262:$AN$277,4,FALSE))</f>
        <v>(宮･宮崎商業高)</v>
      </c>
      <c r="E14" s="6"/>
      <c r="F14" s="241"/>
      <c r="G14" s="50" t="str">
        <f>IF(F13="","",VLOOKUP(F13,'ﾃﾞｰﾀ18&amp;16'!$AK$262:$AN$285,2,FALSE))</f>
        <v>齊藤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41"/>
      <c r="U14" s="50" t="str">
        <f>IF(T13="","",VLOOKUP(T13,'ﾃﾞｰﾀ18&amp;16'!$AK$262:$AN$285,2,FALSE))</f>
        <v>宮野</v>
      </c>
      <c r="V14" s="7"/>
      <c r="W14" s="14" t="str">
        <f>IF($Z13="","",VLOOKUP($Z13,'ﾃﾞｰﾀ18&amp;16'!$AK$262:$AN$285,2,FALSE))</f>
        <v>宮野</v>
      </c>
      <c r="X14" s="14" t="str">
        <f>IF($Z13="","",VLOOKUP($Z13,'ﾃﾞｰﾀ18&amp;16'!$AK$262:$AN$285,3,FALSE))</f>
        <v>瑞己</v>
      </c>
      <c r="Y14" s="14" t="str">
        <f>IF($Z13="","",VLOOKUP($Z13,'ﾃﾞｰﾀ18&amp;16'!$AK$262:$AN$285,4,FALSE))</f>
        <v>(宮･宮崎商業高)</v>
      </c>
      <c r="Z14" s="218"/>
    </row>
    <row r="15" spans="1:26" ht="17.25" customHeight="1">
      <c r="A15" s="215">
        <v>5</v>
      </c>
      <c r="B15" s="14" t="str">
        <f>IF($A15="","",VLOOKUP($A15,'ﾃﾞｰﾀ18&amp;16'!$AG$262:$AJ$277,2,FALSE))</f>
        <v>塚本</v>
      </c>
      <c r="C15" s="14" t="str">
        <f>IF($A15="","",VLOOKUP($A15,'ﾃﾞｰﾀ18&amp;16'!$AG$262:$AJ$277,3,FALSE))</f>
        <v>佳織</v>
      </c>
      <c r="D15" s="14" t="str">
        <f>IF($A15="","",VLOOKUP($A15,'ﾃﾞｰﾀ18&amp;16'!$AG$262:$AJ$277,4,FALSE))</f>
        <v>(福・春日西TC）</v>
      </c>
      <c r="E15" s="8"/>
      <c r="F15" s="213">
        <v>85</v>
      </c>
      <c r="G15" s="217"/>
      <c r="H15" s="228">
        <v>4</v>
      </c>
      <c r="I15" s="51" t="str">
        <f>IF(H15="","",VLOOKUP(H15,'ﾃﾞｰﾀ18&amp;16'!$AG$262:$AJ$285,2,FALSE))</f>
        <v>豊田</v>
      </c>
      <c r="J15" s="28"/>
      <c r="K15" s="33"/>
      <c r="L15" s="28"/>
      <c r="M15" s="28"/>
      <c r="N15" s="34"/>
      <c r="O15" s="28"/>
      <c r="P15" s="34"/>
      <c r="Q15" s="28"/>
      <c r="R15" s="228">
        <v>18</v>
      </c>
      <c r="S15" s="51" t="str">
        <f>IF(R15="","",VLOOKUP(R15,'ﾃﾞｰﾀ18&amp;16'!$AG$262:$AJ$285,2,FALSE))</f>
        <v>伊波</v>
      </c>
      <c r="T15" s="213">
        <v>83</v>
      </c>
      <c r="U15" s="217"/>
      <c r="V15" s="9"/>
      <c r="W15" s="14" t="str">
        <f>IF($Z15="","",VLOOKUP($Z15,'ﾃﾞｰﾀ18&amp;16'!$AG$262:$AJ$285,2,FALSE))</f>
        <v>田中</v>
      </c>
      <c r="X15" s="14" t="str">
        <f>IF($Z15="","",VLOOKUP($Z15,'ﾃﾞｰﾀ18&amp;16'!$AG$262:$AJ$285,3,FALSE))</f>
        <v>さおり</v>
      </c>
      <c r="Y15" s="14" t="str">
        <f>IF($Z15="","",VLOOKUP($Z15,'ﾃﾞｰﾀ18&amp;16'!$AG$262:$AJ$285,4,FALSE))</f>
        <v>(熊･熊本商業高)</v>
      </c>
      <c r="Z15" s="218">
        <v>17</v>
      </c>
    </row>
    <row r="16" spans="1:26" ht="17.25" customHeight="1">
      <c r="A16" s="215"/>
      <c r="B16" s="14" t="str">
        <f>IF($A15="","",VLOOKUP($A15,'ﾃﾞｰﾀ18&amp;16'!$AK$262:$AN$277,2,FALSE))</f>
        <v>鶴岡</v>
      </c>
      <c r="C16" s="14" t="str">
        <f>IF($A15="","",VLOOKUP($A15,'ﾃﾞｰﾀ18&amp;16'!$AK$262:$AN$277,3,FALSE))</f>
        <v>真奈</v>
      </c>
      <c r="D16" s="14" t="str">
        <f>IF($A15="","",VLOOKUP($A15,'ﾃﾞｰﾀ18&amp;16'!$AK$262:$AN$277,4,FALSE))</f>
        <v>(福・春日西TC）</v>
      </c>
      <c r="E16" s="5"/>
      <c r="F16" s="10"/>
      <c r="G16" s="33"/>
      <c r="H16" s="240"/>
      <c r="I16" s="52" t="str">
        <f>IF(H15="","",VLOOKUP(H15,'ﾃﾞｰﾀ18&amp;16'!$AK$262:$AN$285,2,FALSE))</f>
        <v>齊藤</v>
      </c>
      <c r="J16" s="28"/>
      <c r="K16" s="33"/>
      <c r="L16" s="28"/>
      <c r="M16" s="28"/>
      <c r="N16" s="34"/>
      <c r="O16" s="28"/>
      <c r="P16" s="34"/>
      <c r="Q16" s="28"/>
      <c r="R16" s="240"/>
      <c r="S16" s="52" t="str">
        <f>IF(R15="","",VLOOKUP(R15,'ﾃﾞｰﾀ18&amp;16'!$AK$262:$AN$285,2,FALSE))</f>
        <v>知念</v>
      </c>
      <c r="T16" s="34"/>
      <c r="U16" s="28"/>
      <c r="V16" s="5"/>
      <c r="W16" s="14" t="str">
        <f>IF($Z15="","",VLOOKUP($Z15,'ﾃﾞｰﾀ18&amp;16'!$AK$262:$AN$285,2,FALSE))</f>
        <v>中原</v>
      </c>
      <c r="X16" s="14" t="str">
        <f>IF($Z15="","",VLOOKUP($Z15,'ﾃﾞｰﾀ18&amp;16'!$AK$262:$AN$285,3,FALSE))</f>
        <v>綾香</v>
      </c>
      <c r="Y16" s="14" t="str">
        <f>IF($Z15="","",VLOOKUP($Z15,'ﾃﾞｰﾀ18&amp;16'!$AK$262:$AN$285,4,FALSE))</f>
        <v>(熊･熊本商業高)</v>
      </c>
      <c r="Z16" s="218"/>
    </row>
    <row r="17" spans="1:26" ht="17.25" customHeight="1">
      <c r="A17" s="215">
        <v>6</v>
      </c>
      <c r="B17" s="14" t="str">
        <f>IF($A17="","",VLOOKUP($A17,'ﾃﾞｰﾀ18&amp;16'!$AG$262:$AJ$277,2,FALSE))</f>
        <v>三根</v>
      </c>
      <c r="C17" s="14" t="str">
        <f>IF($A17="","",VLOOKUP($A17,'ﾃﾞｰﾀ18&amp;16'!$AG$262:$AJ$277,3,FALSE))</f>
        <v>明日香</v>
      </c>
      <c r="D17" s="14" t="str">
        <f>IF($A17="","",VLOOKUP($A17,'ﾃﾞｰﾀ18&amp;16'!$AG$262:$AJ$277,4,FALSE))</f>
        <v>(長・西陵高）</v>
      </c>
      <c r="E17" s="4"/>
      <c r="F17" s="4"/>
      <c r="G17" s="31"/>
      <c r="H17" s="213">
        <v>83</v>
      </c>
      <c r="I17" s="214"/>
      <c r="J17" s="28"/>
      <c r="K17" s="33"/>
      <c r="L17" s="228">
        <v>2</v>
      </c>
      <c r="M17" s="49" t="str">
        <f>IF(L17="","",VLOOKUP(L17,'ﾃﾞｰﾀ18&amp;16'!$AG$262:$AJ$285,2,FALSE))</f>
        <v>柳瀬</v>
      </c>
      <c r="N17" s="228">
        <v>24</v>
      </c>
      <c r="O17" s="49" t="str">
        <f>IF(N17="","",VLOOKUP(N17,'ﾃﾞｰﾀ18&amp;16'!$AG$262:$AJ$285,2,FALSE))</f>
        <v>吉本</v>
      </c>
      <c r="P17" s="34"/>
      <c r="Q17" s="28"/>
      <c r="R17" s="214">
        <v>81</v>
      </c>
      <c r="S17" s="217"/>
      <c r="T17" s="35"/>
      <c r="U17" s="119"/>
      <c r="V17" s="4"/>
      <c r="W17" s="14" t="str">
        <f>IF($Z17="","",VLOOKUP($Z17,'ﾃﾞｰﾀ18&amp;16'!$AG$262:$AJ$285,2,FALSE))</f>
        <v>伊波</v>
      </c>
      <c r="X17" s="14" t="str">
        <f>IF($Z17="","",VLOOKUP($Z17,'ﾃﾞｰﾀ18&amp;16'!$AG$262:$AJ$285,3,FALSE))</f>
        <v>佳苗</v>
      </c>
      <c r="Y17" s="14" t="str">
        <f>IF($Z17="","",VLOOKUP($Z17,'ﾃﾞｰﾀ18&amp;16'!$AG$262:$AJ$285,4,FALSE))</f>
        <v>(沖･沖縄TE)</v>
      </c>
      <c r="Z17" s="218">
        <v>18</v>
      </c>
    </row>
    <row r="18" spans="1:26" ht="17.25" customHeight="1">
      <c r="A18" s="215"/>
      <c r="B18" s="14" t="str">
        <f>IF($A17="","",VLOOKUP($A17,'ﾃﾞｰﾀ18&amp;16'!$AK$262:$AN$277,2,FALSE))</f>
        <v>津村</v>
      </c>
      <c r="C18" s="14" t="str">
        <f>IF($A17="","",VLOOKUP($A17,'ﾃﾞｰﾀ18&amp;16'!$AK$262:$AN$277,3,FALSE))</f>
        <v>眞知</v>
      </c>
      <c r="D18" s="14" t="str">
        <f>IF($A17="","",VLOOKUP($A17,'ﾃﾞｰﾀ18&amp;16'!$AK$262:$AN$277,4,FALSE))</f>
        <v>(長・西陵高）</v>
      </c>
      <c r="E18" s="10"/>
      <c r="F18" s="10"/>
      <c r="G18" s="28"/>
      <c r="H18" s="28"/>
      <c r="I18" s="3"/>
      <c r="J18" s="28"/>
      <c r="K18" s="33"/>
      <c r="L18" s="240"/>
      <c r="M18" s="50" t="str">
        <f>IF(L17="","",VLOOKUP(L17,'ﾃﾞｰﾀ18&amp;16'!$AK$262:$AN$285,2,FALSE))</f>
        <v>千葉</v>
      </c>
      <c r="N18" s="240"/>
      <c r="O18" s="50" t="str">
        <f>IF(N17="","",VLOOKUP(N17,'ﾃﾞｰﾀ18&amp;16'!$AK$262:$AN$285,2,FALSE))</f>
        <v>佐々木</v>
      </c>
      <c r="P18" s="34"/>
      <c r="Q18" s="28"/>
      <c r="R18" s="3"/>
      <c r="S18" s="28"/>
      <c r="T18" s="28"/>
      <c r="U18" s="28"/>
      <c r="V18" s="10"/>
      <c r="W18" s="14" t="str">
        <f>IF($Z17="","",VLOOKUP($Z17,'ﾃﾞｰﾀ18&amp;16'!$AK$262:$AN$285,2,FALSE))</f>
        <v>知念</v>
      </c>
      <c r="X18" s="14" t="str">
        <f>IF($Z17="","",VLOOKUP($Z17,'ﾃﾞｰﾀ18&amp;16'!$AK$262:$AN$285,3,FALSE))</f>
        <v>美南子</v>
      </c>
      <c r="Y18" s="14" t="str">
        <f>IF($Z17="","",VLOOKUP($Z17,'ﾃﾞｰﾀ18&amp;16'!$AK$262:$AN$285,4,FALSE))</f>
        <v>(沖・ｺｻﾞ高）</v>
      </c>
      <c r="Z18" s="218"/>
    </row>
    <row r="19" spans="1:26" ht="17.25" customHeight="1">
      <c r="A19" s="215">
        <v>7</v>
      </c>
      <c r="B19" s="14" t="str">
        <f>IF($A19="","",VLOOKUP($A19,'ﾃﾞｰﾀ18&amp;16'!$AG$262:$AJ$277,2,FALSE))</f>
        <v>大石</v>
      </c>
      <c r="C19" s="14" t="str">
        <f>IF($A19="","",VLOOKUP($A19,'ﾃﾞｰﾀ18&amp;16'!$AG$262:$AJ$277,3,FALSE))</f>
        <v>加奈子</v>
      </c>
      <c r="D19" s="14" t="str">
        <f>IF($A19="","",VLOOKUP($A19,'ﾃﾞｰﾀ18&amp;16'!$AG$262:$AJ$277,4,FALSE))</f>
        <v>(福･柳川高)</v>
      </c>
      <c r="E19" s="4"/>
      <c r="F19" s="4"/>
      <c r="G19" s="30"/>
      <c r="H19" s="224">
        <v>7</v>
      </c>
      <c r="I19" s="14" t="str">
        <f>IF(H19="","",VLOOKUP(H19,'ﾃﾞｰﾀ18&amp;16'!$AG$262:$AJ$285,2,FALSE))</f>
        <v>大石</v>
      </c>
      <c r="J19" s="28"/>
      <c r="K19" s="33"/>
      <c r="L19" s="213">
        <v>86</v>
      </c>
      <c r="M19" s="214"/>
      <c r="N19" s="214">
        <v>84</v>
      </c>
      <c r="O19" s="214"/>
      <c r="P19" s="34"/>
      <c r="Q19" s="28"/>
      <c r="R19" s="219">
        <v>19</v>
      </c>
      <c r="S19" s="49" t="str">
        <f>IF(R19="","",VLOOKUP(R19,'ﾃﾞｰﾀ18&amp;16'!$AG$262:$AJ$285,2,FALSE))</f>
        <v>杉原</v>
      </c>
      <c r="T19" s="30"/>
      <c r="U19" s="30"/>
      <c r="V19" s="4"/>
      <c r="W19" s="14" t="str">
        <f>IF($Z19="","",VLOOKUP($Z19,'ﾃﾞｰﾀ18&amp;16'!$AG$262:$AJ$285,2,FALSE))</f>
        <v>杉原</v>
      </c>
      <c r="X19" s="14" t="str">
        <f>IF($Z19="","",VLOOKUP($Z19,'ﾃﾞｰﾀ18&amp;16'!$AG$262:$AJ$285,3,FALSE))</f>
        <v>里沙子</v>
      </c>
      <c r="Y19" s="14" t="str">
        <f>IF($Z19="","",VLOOKUP($Z19,'ﾃﾞｰﾀ18&amp;16'!$AG$262:$AJ$285,4,FALSE))</f>
        <v>(福･筑陽学園高)</v>
      </c>
      <c r="Z19" s="218">
        <v>19</v>
      </c>
    </row>
    <row r="20" spans="1:26" ht="17.25" customHeight="1">
      <c r="A20" s="215"/>
      <c r="B20" s="14" t="str">
        <f>IF($A19="","",VLOOKUP($A19,'ﾃﾞｰﾀ18&amp;16'!$AK$262:$AN$277,2,FALSE))</f>
        <v>浜田</v>
      </c>
      <c r="C20" s="14" t="str">
        <f>IF($A19="","",VLOOKUP($A19,'ﾃﾞｰﾀ18&amp;16'!$AK$262:$AN$277,3,FALSE))</f>
        <v>美輝</v>
      </c>
      <c r="D20" s="14" t="str">
        <f>IF($A19="","",VLOOKUP($A19,'ﾃﾞｰﾀ18&amp;16'!$AK$262:$AN$277,4,FALSE))</f>
        <v>(福･柳川高)</v>
      </c>
      <c r="E20" s="5"/>
      <c r="F20" s="10"/>
      <c r="G20" s="33"/>
      <c r="H20" s="241"/>
      <c r="I20" s="50" t="str">
        <f>IF(H19="","",VLOOKUP(H19,'ﾃﾞｰﾀ18&amp;16'!$AK$262:$AN$285,2,FALSE))</f>
        <v>浜田</v>
      </c>
      <c r="J20" s="28"/>
      <c r="K20" s="33"/>
      <c r="L20" s="28"/>
      <c r="M20" s="28"/>
      <c r="N20" s="28"/>
      <c r="O20" s="28"/>
      <c r="P20" s="34"/>
      <c r="Q20" s="28"/>
      <c r="R20" s="241"/>
      <c r="S20" s="50" t="str">
        <f>IF(R19="","",VLOOKUP(R19,'ﾃﾞｰﾀ18&amp;16'!$AK$262:$AN$285,2,FALSE))</f>
        <v>阿部</v>
      </c>
      <c r="T20" s="32"/>
      <c r="U20" s="28"/>
      <c r="V20" s="10"/>
      <c r="W20" s="14" t="str">
        <f>IF($Z19="","",VLOOKUP($Z19,'ﾃﾞｰﾀ18&amp;16'!$AK$262:$AN$285,2,FALSE))</f>
        <v>阿部</v>
      </c>
      <c r="X20" s="14" t="str">
        <f>IF($Z19="","",VLOOKUP($Z19,'ﾃﾞｰﾀ18&amp;16'!$AK$262:$AN$285,3,FALSE))</f>
        <v>真麻</v>
      </c>
      <c r="Y20" s="14" t="str">
        <f>IF($Z19="","",VLOOKUP($Z19,'ﾃﾞｰﾀ18&amp;16'!$AK$262:$AN$285,4,FALSE))</f>
        <v>(福・I.S.P）</v>
      </c>
      <c r="Z20" s="218"/>
    </row>
    <row r="21" spans="1:26" ht="17.25" customHeight="1">
      <c r="A21" s="215">
        <v>8</v>
      </c>
      <c r="B21" s="14" t="str">
        <f>IF($A21="","",VLOOKUP($A21,'ﾃﾞｰﾀ18&amp;16'!$AG$262:$AJ$277,2,FALSE))</f>
        <v>大塚</v>
      </c>
      <c r="C21" s="14" t="str">
        <f>IF($A21="","",VLOOKUP($A21,'ﾃﾞｰﾀ18&amp;16'!$AG$262:$AJ$277,3,FALSE))</f>
        <v>可奈子</v>
      </c>
      <c r="D21" s="14" t="str">
        <f>IF($A21="","",VLOOKUP($A21,'ﾃﾞｰﾀ18&amp;16'!$AG$262:$AJ$277,4,FALSE))</f>
        <v>(宮・宮崎商業高）</v>
      </c>
      <c r="E21" s="4"/>
      <c r="F21" s="237">
        <v>8</v>
      </c>
      <c r="G21" s="51" t="str">
        <f>IF(F21="","",VLOOKUP(F21,'ﾃﾞｰﾀ18&amp;16'!$AG$262:$AJ$285,2,FALSE))</f>
        <v>大塚</v>
      </c>
      <c r="H21" s="213">
        <v>82</v>
      </c>
      <c r="I21" s="217"/>
      <c r="J21" s="28"/>
      <c r="K21" s="33"/>
      <c r="L21" s="28"/>
      <c r="M21" s="28"/>
      <c r="N21" s="28"/>
      <c r="O21" s="28"/>
      <c r="P21" s="34"/>
      <c r="Q21" s="28"/>
      <c r="R21" s="213">
        <v>84</v>
      </c>
      <c r="S21" s="217"/>
      <c r="T21" s="228">
        <v>21</v>
      </c>
      <c r="U21" s="49" t="str">
        <f>IF(T21="","",VLOOKUP(T21,'ﾃﾞｰﾀ18&amp;16'!$AG$262:$AJ$285,2,FALSE))</f>
        <v>下田</v>
      </c>
      <c r="V21" s="4"/>
      <c r="W21" s="14" t="str">
        <f>IF($Z21="","",VLOOKUP($Z21,'ﾃﾞｰﾀ18&amp;16'!$AG$262:$AJ$285,2,FALSE))</f>
        <v>道下</v>
      </c>
      <c r="X21" s="14" t="str">
        <f>IF($Z21="","",VLOOKUP($Z21,'ﾃﾞｰﾀ18&amp;16'!$AG$262:$AJ$285,3,FALSE))</f>
        <v>香純</v>
      </c>
      <c r="Y21" s="14" t="str">
        <f>IF($Z21="","",VLOOKUP($Z21,'ﾃﾞｰﾀ18&amp;16'!$AG$262:$AJ$285,4,FALSE))</f>
        <v>(長･佐世保LTC)</v>
      </c>
      <c r="Z21" s="218">
        <v>20</v>
      </c>
    </row>
    <row r="22" spans="1:26" ht="17.25" customHeight="1">
      <c r="A22" s="215"/>
      <c r="B22" s="14" t="str">
        <f>IF($A21="","",VLOOKUP($A21,'ﾃﾞｰﾀ18&amp;16'!$AK$262:$AN$277,2,FALSE))</f>
        <v>大原</v>
      </c>
      <c r="C22" s="14" t="str">
        <f>IF($A21="","",VLOOKUP($A21,'ﾃﾞｰﾀ18&amp;16'!$AK$262:$AN$277,3,FALSE))</f>
        <v>かのこ</v>
      </c>
      <c r="D22" s="14" t="str">
        <f>IF($A21="","",VLOOKUP($A21,'ﾃﾞｰﾀ18&amp;16'!$AK$262:$AN$277,4,FALSE))</f>
        <v>(宮・宮崎商業高）</v>
      </c>
      <c r="E22" s="6"/>
      <c r="F22" s="241"/>
      <c r="G22" s="52" t="str">
        <f>IF(F21="","",VLOOKUP(F21,'ﾃﾞｰﾀ18&amp;16'!$AK$262:$AN$285,2,FALSE))</f>
        <v>大原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40"/>
      <c r="U22" s="50" t="str">
        <f>IF(T21="","",VLOOKUP(T21,'ﾃﾞｰﾀ18&amp;16'!$AK$262:$AN$285,2,FALSE))</f>
        <v>牧</v>
      </c>
      <c r="V22" s="7"/>
      <c r="W22" s="14" t="str">
        <f>IF($Z21="","",VLOOKUP($Z21,'ﾃﾞｰﾀ18&amp;16'!$AK$262:$AN$285,2,FALSE))</f>
        <v>椎葉</v>
      </c>
      <c r="X22" s="14" t="str">
        <f>IF($Z21="","",VLOOKUP($Z21,'ﾃﾞｰﾀ18&amp;16'!$AK$262:$AN$285,3,FALSE))</f>
        <v>真衣</v>
      </c>
      <c r="Y22" s="14" t="str">
        <f>IF($Z21="","",VLOOKUP($Z21,'ﾃﾞｰﾀ18&amp;16'!$AK$262:$AN$285,4,FALSE))</f>
        <v>(長･早岐中)</v>
      </c>
      <c r="Z22" s="218"/>
    </row>
    <row r="23" spans="1:26" ht="17.25" customHeight="1">
      <c r="A23" s="215">
        <v>9</v>
      </c>
      <c r="B23" s="14" t="str">
        <f>IF($A23="","",VLOOKUP($A23,'ﾃﾞｰﾀ18&amp;16'!$AG$262:$AJ$277,2,FALSE))</f>
        <v>安藤</v>
      </c>
      <c r="C23" s="14" t="str">
        <f>IF($A23="","",VLOOKUP($A23,'ﾃﾞｰﾀ18&amp;16'!$AG$262:$AJ$277,3,FALSE))</f>
        <v>瑠璃</v>
      </c>
      <c r="D23" s="14" t="str">
        <f>IF($A23="","",VLOOKUP($A23,'ﾃﾞｰﾀ18&amp;16'!$AG$262:$AJ$277,4,FALSE))</f>
        <v>(鹿・帖佐TC）</v>
      </c>
      <c r="E23" s="8"/>
      <c r="F23" s="213">
        <v>83</v>
      </c>
      <c r="G23" s="214"/>
      <c r="H23" s="28"/>
      <c r="I23" s="33"/>
      <c r="J23" s="228">
        <v>7</v>
      </c>
      <c r="K23" s="51" t="str">
        <f>IF(J23="","",VLOOKUP(J23,'ﾃﾞｰﾀ18&amp;16'!$AG$262:$AJ$285,2,FALSE))</f>
        <v>大石</v>
      </c>
      <c r="L23" s="28"/>
      <c r="M23" s="28"/>
      <c r="N23" s="28"/>
      <c r="O23" s="28"/>
      <c r="P23" s="228">
        <v>24</v>
      </c>
      <c r="Q23" s="51" t="str">
        <f>IF(P23="","",VLOOKUP(P23,'ﾃﾞｰﾀ18&amp;16'!$AG$262:$AJ$285,2,FALSE))</f>
        <v>吉本</v>
      </c>
      <c r="R23" s="34"/>
      <c r="S23" s="28"/>
      <c r="T23" s="214">
        <v>80</v>
      </c>
      <c r="U23" s="217"/>
      <c r="V23" s="9"/>
      <c r="W23" s="14" t="str">
        <f>IF($Z23="","",VLOOKUP($Z23,'ﾃﾞｰﾀ18&amp;16'!$AG$262:$AJ$285,2,FALSE))</f>
        <v>下田</v>
      </c>
      <c r="X23" s="14" t="str">
        <f>IF($Z23="","",VLOOKUP($Z23,'ﾃﾞｰﾀ18&amp;16'!$AG$262:$AJ$285,3,FALSE))</f>
        <v>悠里</v>
      </c>
      <c r="Y23" s="14" t="str">
        <f>IF($Z23="","",VLOOKUP($Z23,'ﾃﾞｰﾀ18&amp;16'!$AG$262:$AJ$285,4,FALSE))</f>
        <v>(大・ｵﾘｵﾝTS)</v>
      </c>
      <c r="Z23" s="218">
        <v>21</v>
      </c>
    </row>
    <row r="24" spans="1:26" ht="17.25" customHeight="1">
      <c r="A24" s="215"/>
      <c r="B24" s="14" t="str">
        <f>IF($A23="","",VLOOKUP($A23,'ﾃﾞｰﾀ18&amp;16'!$AK$262:$AN$277,2,FALSE))</f>
        <v>福留</v>
      </c>
      <c r="C24" s="14" t="str">
        <f>IF($A23="","",VLOOKUP($A23,'ﾃﾞｰﾀ18&amp;16'!$AK$262:$AN$277,3,FALSE))</f>
        <v>莉子</v>
      </c>
      <c r="D24" s="14" t="str">
        <f>IF($A23="","",VLOOKUP($A23,'ﾃﾞｰﾀ18&amp;16'!$AK$262:$AN$277,4,FALSE))</f>
        <v>(鹿・帖佐TC）</v>
      </c>
      <c r="E24" s="5"/>
      <c r="F24" s="10"/>
      <c r="G24" s="3"/>
      <c r="H24" s="28"/>
      <c r="I24" s="33"/>
      <c r="J24" s="240"/>
      <c r="K24" s="52" t="str">
        <f>IF(J23="","",VLOOKUP(J23,'ﾃﾞｰﾀ18&amp;16'!$AK$262:$AN$285,2,FALSE))</f>
        <v>浜田</v>
      </c>
      <c r="L24" s="28"/>
      <c r="M24" s="28"/>
      <c r="N24" s="28"/>
      <c r="O24" s="28"/>
      <c r="P24" s="240"/>
      <c r="Q24" s="140" t="str">
        <f>IF(P23="","",VLOOKUP(P23,'ﾃﾞｰﾀ18&amp;16'!$AK$262:$AN$285,2,FALSE))</f>
        <v>佐々木</v>
      </c>
      <c r="R24" s="34"/>
      <c r="S24" s="28"/>
      <c r="T24" s="3"/>
      <c r="U24" s="28"/>
      <c r="V24" s="5"/>
      <c r="W24" s="14" t="str">
        <f>IF($Z23="","",VLOOKUP($Z23,'ﾃﾞｰﾀ18&amp;16'!$AK$262:$AN$285,2,FALSE))</f>
        <v>牧</v>
      </c>
      <c r="X24" s="14" t="str">
        <f>IF($Z23="","",VLOOKUP($Z23,'ﾃﾞｰﾀ18&amp;16'!$AK$262:$AN$285,3,FALSE))</f>
        <v>真奈美</v>
      </c>
      <c r="Y24" s="14" t="str">
        <f>IF($Z23="","",VLOOKUP($Z23,'ﾃﾞｰﾀ18&amp;16'!$AK$262:$AN$285,4,FALSE))</f>
        <v>(大・ｵﾘｵﾝTS)</v>
      </c>
      <c r="Z24" s="218"/>
    </row>
    <row r="25" spans="1:26" ht="17.25" customHeight="1">
      <c r="A25" s="215">
        <v>10</v>
      </c>
      <c r="B25" s="14" t="str">
        <f>IF($A25="","",VLOOKUP($A25,'ﾃﾞｰﾀ18&amp;16'!$AG$262:$AJ$277,2,FALSE))</f>
        <v>尾方</v>
      </c>
      <c r="C25" s="14" t="str">
        <f>IF($A25="","",VLOOKUP($A25,'ﾃﾞｰﾀ18&amp;16'!$AG$262:$AJ$277,3,FALSE))</f>
        <v>晴香</v>
      </c>
      <c r="D25" s="14" t="str">
        <f>IF($A25="","",VLOOKUP($A25,'ﾃﾞｰﾀ18&amp;16'!$AG$262:$AJ$277,4,FALSE))</f>
        <v>(熊･八代白百合学園高)</v>
      </c>
      <c r="E25" s="4"/>
      <c r="F25" s="237">
        <v>11</v>
      </c>
      <c r="G25" s="14" t="str">
        <f>IF(F25="","",VLOOKUP(F25,'ﾃﾞｰﾀ18&amp;16'!$AG$262:$AJ$285,2,FALSE))</f>
        <v>牧</v>
      </c>
      <c r="H25" s="28"/>
      <c r="I25" s="33"/>
      <c r="J25" s="213">
        <v>82</v>
      </c>
      <c r="K25" s="214"/>
      <c r="L25" s="28"/>
      <c r="M25" s="28"/>
      <c r="N25" s="28"/>
      <c r="O25" s="28"/>
      <c r="P25" s="214">
        <v>80</v>
      </c>
      <c r="Q25" s="217"/>
      <c r="R25" s="34"/>
      <c r="S25" s="28"/>
      <c r="T25" s="219">
        <v>23</v>
      </c>
      <c r="U25" s="49" t="str">
        <f>IF(T25="","",VLOOKUP(T25,'ﾃﾞｰﾀ18&amp;16'!$AG$262:$AJ$285,2,FALSE))</f>
        <v>平良</v>
      </c>
      <c r="V25" s="4"/>
      <c r="W25" s="14" t="str">
        <f>IF($Z25="","",VLOOKUP($Z25,'ﾃﾞｰﾀ18&amp;16'!$AG$262:$AJ$285,2,FALSE))</f>
        <v>中津</v>
      </c>
      <c r="X25" s="14" t="str">
        <f>IF($Z25="","",VLOOKUP($Z25,'ﾃﾞｰﾀ18&amp;16'!$AG$262:$AJ$285,3,FALSE))</f>
        <v>文</v>
      </c>
      <c r="Y25" s="14" t="str">
        <f>IF($Z25="","",VLOOKUP($Z25,'ﾃﾞｰﾀ18&amp;16'!$AG$262:$AJ$285,4,FALSE))</f>
        <v>(福･I.S.P)</v>
      </c>
      <c r="Z25" s="218">
        <v>22</v>
      </c>
    </row>
    <row r="26" spans="1:26" ht="17.25" customHeight="1">
      <c r="A26" s="215"/>
      <c r="B26" s="14" t="str">
        <f>IF($A25="","",VLOOKUP($A25,'ﾃﾞｰﾀ18&amp;16'!$AK$262:$AN$277,2,FALSE))</f>
        <v>佐伯</v>
      </c>
      <c r="C26" s="14" t="str">
        <f>IF($A25="","",VLOOKUP($A25,'ﾃﾞｰﾀ18&amp;16'!$AK$262:$AN$277,3,FALSE))</f>
        <v>麻衣</v>
      </c>
      <c r="D26" s="14" t="str">
        <f>IF($A25="","",VLOOKUP($A25,'ﾃﾞｰﾀ18&amp;16'!$AK$262:$AN$277,4,FALSE))</f>
        <v>(熊･済々黌高)</v>
      </c>
      <c r="E26" s="6"/>
      <c r="F26" s="241"/>
      <c r="G26" s="50" t="str">
        <f>IF(F25="","",VLOOKUP(F25,'ﾃﾞｰﾀ18&amp;16'!$AK$262:$AN$285,2,FALSE))</f>
        <v>廣岡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41"/>
      <c r="U26" s="50" t="str">
        <f>IF(T25="","",VLOOKUP(T25,'ﾃﾞｰﾀ18&amp;16'!$AK$262:$AN$285,2,FALSE))</f>
        <v>久貝</v>
      </c>
      <c r="V26" s="7"/>
      <c r="W26" s="14" t="str">
        <f>IF($Z25="","",VLOOKUP($Z25,'ﾃﾞｰﾀ18&amp;16'!$AK$262:$AN$285,2,FALSE))</f>
        <v>佐藤</v>
      </c>
      <c r="X26" s="14" t="str">
        <f>IF($Z25="","",VLOOKUP($Z25,'ﾃﾞｰﾀ18&amp;16'!$AK$262:$AN$285,3,FALSE))</f>
        <v>楓</v>
      </c>
      <c r="Y26" s="14" t="str">
        <f>IF($Z25="","",VLOOKUP($Z25,'ﾃﾞｰﾀ18&amp;16'!$AK$262:$AN$285,4,FALSE))</f>
        <v>(福･I.S.P)</v>
      </c>
      <c r="Z26" s="218"/>
    </row>
    <row r="27" spans="1:26" ht="17.25" customHeight="1">
      <c r="A27" s="215">
        <v>11</v>
      </c>
      <c r="B27" s="14" t="str">
        <f>IF($A27="","",VLOOKUP($A27,'ﾃﾞｰﾀ18&amp;16'!$AG$262:$AJ$277,2,FALSE))</f>
        <v>牧</v>
      </c>
      <c r="C27" s="14" t="str">
        <f>IF($A27="","",VLOOKUP($A27,'ﾃﾞｰﾀ18&amp;16'!$AG$262:$AJ$277,3,FALSE))</f>
        <v>仁美</v>
      </c>
      <c r="D27" s="14" t="str">
        <f>IF($A27="","",VLOOKUP($A27,'ﾃﾞｰﾀ18&amp;16'!$AG$262:$AJ$277,4,FALSE))</f>
        <v>(大・大分Jr）</v>
      </c>
      <c r="E27" s="8"/>
      <c r="F27" s="213">
        <v>83</v>
      </c>
      <c r="G27" s="217"/>
      <c r="H27" s="228">
        <v>11</v>
      </c>
      <c r="I27" s="51" t="str">
        <f>IF(H27="","",VLOOKUP(H27,'ﾃﾞｰﾀ18&amp;16'!$AG$262:$AJ$285,2,FALSE))</f>
        <v>牧</v>
      </c>
      <c r="J27" s="28"/>
      <c r="K27" s="3"/>
      <c r="L27" s="28"/>
      <c r="M27" s="28"/>
      <c r="N27" s="28"/>
      <c r="O27" s="28"/>
      <c r="P27" s="3"/>
      <c r="Q27" s="3"/>
      <c r="R27" s="228">
        <v>24</v>
      </c>
      <c r="S27" s="51" t="str">
        <f>IF(R27="","",VLOOKUP(R27,'ﾃﾞｰﾀ18&amp;16'!$AG$262:$AJ$285,2,FALSE))</f>
        <v>吉本</v>
      </c>
      <c r="T27" s="213">
        <v>84</v>
      </c>
      <c r="U27" s="217"/>
      <c r="V27" s="9"/>
      <c r="W27" s="14" t="str">
        <f>IF($Z27="","",VLOOKUP($Z27,'ﾃﾞｰﾀ18&amp;16'!$AG$262:$AJ$285,2,FALSE))</f>
        <v>平良</v>
      </c>
      <c r="X27" s="14" t="str">
        <f>IF($Z27="","",VLOOKUP($Z27,'ﾃﾞｰﾀ18&amp;16'!$AG$262:$AJ$285,3,FALSE))</f>
        <v>真波</v>
      </c>
      <c r="Y27" s="14" t="str">
        <f>IF($Z27="","",VLOOKUP($Z27,'ﾃﾞｰﾀ18&amp;16'!$AG$262:$AJ$285,4,FALSE))</f>
        <v>(沖・JIN Jr）</v>
      </c>
      <c r="Z27" s="218">
        <v>23</v>
      </c>
    </row>
    <row r="28" spans="1:26" ht="17.25" customHeight="1">
      <c r="A28" s="215"/>
      <c r="B28" s="14" t="str">
        <f>IF($A27="","",VLOOKUP($A27,'ﾃﾞｰﾀ18&amp;16'!$AK$262:$AN$277,2,FALSE))</f>
        <v>廣岡</v>
      </c>
      <c r="C28" s="14" t="str">
        <f>IF($A27="","",VLOOKUP($A27,'ﾃﾞｰﾀ18&amp;16'!$AK$262:$AN$277,3,FALSE))</f>
        <v>愛理</v>
      </c>
      <c r="D28" s="14" t="str">
        <f>IF($A27="","",VLOOKUP($A27,'ﾃﾞｰﾀ18&amp;16'!$AK$262:$AN$277,4,FALSE))</f>
        <v>(大・ﾌｧｰｽﾄTC）</v>
      </c>
      <c r="E28" s="5"/>
      <c r="F28" s="10"/>
      <c r="G28" s="33"/>
      <c r="H28" s="240"/>
      <c r="I28" s="52" t="str">
        <f>IF(H27="","",VLOOKUP(H27,'ﾃﾞｰﾀ18&amp;16'!$AK$262:$AN$285,2,FALSE))</f>
        <v>廣岡</v>
      </c>
      <c r="J28" s="28"/>
      <c r="K28" s="3"/>
      <c r="L28" s="28"/>
      <c r="M28" s="28"/>
      <c r="N28" s="28"/>
      <c r="O28" s="28"/>
      <c r="P28" s="3"/>
      <c r="Q28" s="3"/>
      <c r="R28" s="240"/>
      <c r="S28" s="52" t="str">
        <f>IF(R27="","",VLOOKUP(R27,'ﾃﾞｰﾀ18&amp;16'!$AK$262:$AN$285,2,FALSE))</f>
        <v>佐々木</v>
      </c>
      <c r="T28" s="34"/>
      <c r="U28" s="28">
        <f>IF(T28="","",VLOOKUP(T28,'ﾃﾞｰﾀ18&amp;16'!$AG$262:$AJ$285,2,FALSE))</f>
      </c>
      <c r="V28" s="5"/>
      <c r="W28" s="14" t="str">
        <f>IF($Z27="","",VLOOKUP($Z27,'ﾃﾞｰﾀ18&amp;16'!$AK$262:$AN$285,2,FALSE))</f>
        <v>久貝</v>
      </c>
      <c r="X28" s="14" t="str">
        <f>IF($Z27="","",VLOOKUP($Z27,'ﾃﾞｰﾀ18&amp;16'!$AK$262:$AN$285,3,FALSE))</f>
        <v>美瑠希</v>
      </c>
      <c r="Y28" s="14" t="str">
        <f>IF($Z27="","",VLOOKUP($Z27,'ﾃﾞｰﾀ18&amp;16'!$AK$262:$AN$285,4,FALSE))</f>
        <v>(沖・JIN Jr）</v>
      </c>
      <c r="Z28" s="218"/>
    </row>
    <row r="29" spans="1:26" ht="17.25" customHeight="1">
      <c r="A29" s="215">
        <v>12</v>
      </c>
      <c r="B29" s="14" t="str">
        <f>IF($A29="","",VLOOKUP($A29,'ﾃﾞｰﾀ18&amp;16'!$AG$262:$AJ$277,2,FALSE))</f>
        <v>村上</v>
      </c>
      <c r="C29" s="14" t="str">
        <f>IF($A29="","",VLOOKUP($A29,'ﾃﾞｰﾀ18&amp;16'!$AG$262:$AJ$277,3,FALSE))</f>
        <v>加奈</v>
      </c>
      <c r="D29" s="14" t="str">
        <f>IF($A29="","",VLOOKUP($A29,'ﾃﾞｰﾀ18&amp;16'!$AG$262:$AJ$277,4,FALSE))</f>
        <v>(佐・致遠館高)</v>
      </c>
      <c r="E29" s="4"/>
      <c r="F29" s="4"/>
      <c r="G29" s="31"/>
      <c r="H29" s="213">
        <v>84</v>
      </c>
      <c r="I29" s="214"/>
      <c r="J29" s="28"/>
      <c r="K29" s="3"/>
      <c r="L29" s="28"/>
      <c r="M29" s="28"/>
      <c r="N29" s="28"/>
      <c r="O29" s="28"/>
      <c r="P29" s="3"/>
      <c r="Q29" s="3"/>
      <c r="R29" s="214">
        <v>81</v>
      </c>
      <c r="S29" s="217"/>
      <c r="T29" s="120"/>
      <c r="U29" s="119">
        <f>IF(T28="","",VLOOKUP(T28,'ﾃﾞｰﾀ18&amp;16'!$AK$262:$AN$285,2,FALSE))</f>
      </c>
      <c r="V29" s="4"/>
      <c r="W29" s="14" t="str">
        <f>IF($Z29="","",VLOOKUP($Z29,'ﾃﾞｰﾀ18&amp;16'!$AG$262:$AJ$285,2,FALSE))</f>
        <v>吉本</v>
      </c>
      <c r="X29" s="14" t="str">
        <f>IF($Z29="","",VLOOKUP($Z29,'ﾃﾞｰﾀ18&amp;16'!$AG$262:$AJ$285,3,FALSE))</f>
        <v>彩夏</v>
      </c>
      <c r="Y29" s="14" t="str">
        <f>IF($Z29="","",VLOOKUP($Z29,'ﾃﾞｰﾀ18&amp;16'!$AG$262:$AJ$285,4,FALSE))</f>
        <v>(鹿・鳳凰高）</v>
      </c>
      <c r="Z29" s="218">
        <v>24</v>
      </c>
    </row>
    <row r="30" spans="1:26" ht="17.25" customHeight="1">
      <c r="A30" s="215"/>
      <c r="B30" s="14" t="str">
        <f>IF($A29="","",VLOOKUP($A29,'ﾃﾞｰﾀ18&amp;16'!$AK$262:$AN$277,2,FALSE))</f>
        <v>成富</v>
      </c>
      <c r="C30" s="14" t="str">
        <f>IF($A29="","",VLOOKUP($A29,'ﾃﾞｰﾀ18&amp;16'!$AK$262:$AN$277,3,FALSE))</f>
        <v>紫織</v>
      </c>
      <c r="D30" s="14" t="str">
        <f>IF($A29="","",VLOOKUP($A29,'ﾃﾞｰﾀ18&amp;16'!$AK$262:$AN$277,4,FALSE))</f>
        <v>(佐・致遠館高)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tr">
        <f>IF($Z29="","",VLOOKUP($Z29,'ﾃﾞｰﾀ18&amp;16'!$AK$262:$AN$285,2,FALSE))</f>
        <v>佐々木</v>
      </c>
      <c r="X30" s="14" t="str">
        <f>IF($Z29="","",VLOOKUP($Z29,'ﾃﾞｰﾀ18&amp;16'!$AK$262:$AN$285,3,FALSE))</f>
        <v>綾</v>
      </c>
      <c r="Y30" s="14" t="str">
        <f>IF($Z29="","",VLOOKUP($Z29,'ﾃﾞｰﾀ18&amp;16'!$AK$262:$AN$285,4,FALSE))</f>
        <v>(鹿・鳳凰高）</v>
      </c>
      <c r="Z30" s="218"/>
    </row>
    <row r="31" spans="1:27" ht="7.5" customHeight="1">
      <c r="A31" s="215"/>
      <c r="B31" s="219"/>
      <c r="C31" s="219"/>
      <c r="D31" s="219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24"/>
      <c r="X31" s="224"/>
      <c r="Y31" s="224"/>
      <c r="Z31" s="231"/>
      <c r="AA31" s="138"/>
    </row>
    <row r="32" spans="1:27" ht="7.5" customHeight="1">
      <c r="A32" s="215"/>
      <c r="B32" s="219"/>
      <c r="C32" s="219"/>
      <c r="D32" s="219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24"/>
      <c r="X32" s="224"/>
      <c r="Y32" s="224"/>
      <c r="Z32" s="231"/>
      <c r="AA32" s="138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4</v>
      </c>
      <c r="J33" s="13"/>
      <c r="K33" s="5"/>
      <c r="L33" s="5"/>
      <c r="M33" s="10"/>
      <c r="P33" s="10"/>
      <c r="R33" s="13"/>
      <c r="S33" s="40" t="s">
        <v>9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165"/>
      <c r="B34" s="166"/>
      <c r="C34" s="166"/>
      <c r="D34" s="165"/>
      <c r="G34" s="238">
        <v>1</v>
      </c>
      <c r="H34" s="46" t="s">
        <v>98</v>
      </c>
      <c r="I34" s="167"/>
      <c r="J34" s="46"/>
      <c r="K34" s="167"/>
      <c r="L34" s="243">
        <v>3</v>
      </c>
      <c r="M34" s="57"/>
      <c r="N34" s="139"/>
      <c r="O34" s="139"/>
      <c r="P34" s="46"/>
      <c r="Q34" s="167"/>
      <c r="R34" s="238">
        <v>1</v>
      </c>
      <c r="S34" s="46" t="str">
        <f>IF(R34="","",VLOOKUP(R34,'ﾃﾞｰﾀ18&amp;16'!$AG$296:$AJ$301,2,FALSE))&amp;" "&amp;IF(R34="","",VLOOKUP(R34,'ﾃﾞｰﾀ18&amp;16'!$AG$296:$AJ$301,3,FALSE))</f>
        <v>鐘江 真央</v>
      </c>
      <c r="T34" s="16"/>
      <c r="U34" s="17"/>
      <c r="W34" s="139"/>
      <c r="X34" s="139"/>
      <c r="Y34" s="139"/>
    </row>
    <row r="35" spans="1:25" ht="17.25" customHeight="1">
      <c r="A35" s="165"/>
      <c r="B35" s="166"/>
      <c r="C35" s="166"/>
      <c r="D35" s="165"/>
      <c r="G35" s="238"/>
      <c r="H35" s="46" t="s">
        <v>99</v>
      </c>
      <c r="I35" s="167"/>
      <c r="J35" s="46"/>
      <c r="K35" s="167"/>
      <c r="L35" s="243"/>
      <c r="M35" s="57"/>
      <c r="N35" s="139"/>
      <c r="O35" s="139"/>
      <c r="P35" s="47"/>
      <c r="Q35" s="167"/>
      <c r="R35" s="238"/>
      <c r="S35" s="46" t="str">
        <f>IF(R34="","",VLOOKUP(R34,'ﾃﾞｰﾀ18&amp;16'!$AK$296:$AN$301,2,FALSE))&amp;" "&amp;IF(R34="","",VLOOKUP(R34,'ﾃﾞｰﾀ18&amp;16'!$AK$296:$AN$301,3,FALSE))</f>
        <v>賀川 志保</v>
      </c>
      <c r="T35" s="16"/>
      <c r="U35" s="17"/>
      <c r="W35" s="139"/>
      <c r="X35" s="139"/>
      <c r="Y35" s="139"/>
    </row>
    <row r="36" spans="1:25" ht="17.25" customHeight="1">
      <c r="A36" s="165"/>
      <c r="B36" s="166"/>
      <c r="C36" s="166"/>
      <c r="D36" s="165"/>
      <c r="G36" s="236">
        <v>2</v>
      </c>
      <c r="H36" s="46"/>
      <c r="I36" s="167"/>
      <c r="J36" s="46"/>
      <c r="K36" s="167"/>
      <c r="L36" s="164"/>
      <c r="M36" s="136"/>
      <c r="N36" s="139"/>
      <c r="O36" s="139"/>
      <c r="P36" s="46"/>
      <c r="Q36" s="167"/>
      <c r="R36" s="238">
        <v>2</v>
      </c>
      <c r="S36" s="46" t="str">
        <f>IF(R36="","",VLOOKUP(R36,'ﾃﾞｰﾀ18&amp;16'!$AG$296:$AJ$301,2,FALSE))&amp;" "&amp;IF(R36="","",VLOOKUP(R36,'ﾃﾞｰﾀ18&amp;16'!$AG$296:$AJ$301,3,FALSE))</f>
        <v>牛尾 友理香</v>
      </c>
      <c r="W36" s="139"/>
      <c r="X36" s="139"/>
      <c r="Y36" s="139"/>
    </row>
    <row r="37" spans="1:25" ht="17.25" customHeight="1">
      <c r="A37" s="165"/>
      <c r="B37" s="166"/>
      <c r="C37" s="166"/>
      <c r="D37" s="165"/>
      <c r="G37" s="236"/>
      <c r="H37" s="46"/>
      <c r="I37" s="167"/>
      <c r="J37" s="46"/>
      <c r="K37" s="167"/>
      <c r="L37" s="164"/>
      <c r="M37" s="136"/>
      <c r="N37" s="139"/>
      <c r="O37" s="139"/>
      <c r="P37" s="47"/>
      <c r="Q37" s="167"/>
      <c r="R37" s="238"/>
      <c r="S37" s="46" t="str">
        <f>IF(R36="","",VLOOKUP(R36,'ﾃﾞｰﾀ18&amp;16'!$AK$296:$AN$301,2,FALSE))&amp;" "&amp;IF(R36="","",VLOOKUP(R36,'ﾃﾞｰﾀ18&amp;16'!$AK$296:$AN$301,3,FALSE))</f>
        <v>高橋 早紀</v>
      </c>
      <c r="W37" s="139"/>
      <c r="X37" s="139"/>
      <c r="Y37" s="139"/>
    </row>
    <row r="38" spans="1:25" ht="17.25" customHeight="1">
      <c r="A38" s="165"/>
      <c r="B38" s="166"/>
      <c r="C38" s="166"/>
      <c r="D38" s="165"/>
      <c r="G38" s="236">
        <v>3</v>
      </c>
      <c r="H38" s="46"/>
      <c r="I38" s="167"/>
      <c r="J38" s="46"/>
      <c r="K38" s="167"/>
      <c r="L38" s="164"/>
      <c r="M38" s="136"/>
      <c r="N38" s="139"/>
      <c r="O38" s="139"/>
      <c r="P38" s="47"/>
      <c r="Q38" s="167"/>
      <c r="R38" s="238"/>
      <c r="S38" s="167"/>
      <c r="W38" s="139"/>
      <c r="X38" s="139"/>
      <c r="Y38" s="139"/>
    </row>
    <row r="39" spans="1:25" ht="17.25" customHeight="1">
      <c r="A39" s="165"/>
      <c r="B39" s="166"/>
      <c r="C39" s="166"/>
      <c r="D39" s="165"/>
      <c r="G39" s="236"/>
      <c r="H39" s="46"/>
      <c r="I39" s="167"/>
      <c r="J39" s="46"/>
      <c r="K39" s="167"/>
      <c r="L39" s="164"/>
      <c r="M39" s="136"/>
      <c r="N39" s="139"/>
      <c r="O39" s="139"/>
      <c r="P39" s="47"/>
      <c r="Q39" s="167"/>
      <c r="R39" s="238"/>
      <c r="S39" s="167"/>
      <c r="W39" s="139"/>
      <c r="X39" s="139"/>
      <c r="Y39" s="139"/>
    </row>
    <row r="40" spans="1:25" ht="6" customHeight="1">
      <c r="A40" s="165"/>
      <c r="B40" s="166"/>
      <c r="C40" s="166"/>
      <c r="D40" s="165"/>
      <c r="W40" s="139"/>
      <c r="X40" s="139"/>
      <c r="Y40" s="139"/>
    </row>
    <row r="41" spans="1:25" ht="6" customHeight="1">
      <c r="A41" s="165"/>
      <c r="B41" s="166"/>
      <c r="C41" s="166"/>
      <c r="D41" s="165"/>
      <c r="W41" s="139"/>
      <c r="X41" s="139"/>
      <c r="Y41" s="139"/>
    </row>
    <row r="42" spans="1:25" ht="6" customHeight="1">
      <c r="A42" s="165"/>
      <c r="B42" s="166"/>
      <c r="C42" s="166"/>
      <c r="D42" s="165"/>
      <c r="W42" s="139"/>
      <c r="X42" s="139"/>
      <c r="Y42" s="139"/>
    </row>
    <row r="43" spans="1:25" ht="6" customHeight="1">
      <c r="A43" s="165"/>
      <c r="B43" s="166"/>
      <c r="C43" s="166"/>
      <c r="D43" s="165"/>
      <c r="W43" s="139"/>
      <c r="X43" s="139"/>
      <c r="Y43" s="139"/>
    </row>
    <row r="44" spans="1:25" ht="6" customHeight="1">
      <c r="A44" s="165"/>
      <c r="B44" s="166"/>
      <c r="C44" s="166"/>
      <c r="D44" s="165"/>
      <c r="W44" s="139"/>
      <c r="X44" s="139"/>
      <c r="Y44" s="139"/>
    </row>
    <row r="45" spans="1:26" ht="13.5" customHeight="1">
      <c r="A45" s="165"/>
      <c r="B45" s="26" t="s">
        <v>5</v>
      </c>
      <c r="C45" s="26"/>
      <c r="D45" s="165"/>
      <c r="L45" s="164"/>
      <c r="P45" s="19" t="s">
        <v>35</v>
      </c>
      <c r="Q45" s="19"/>
      <c r="R45" s="19"/>
      <c r="S45" s="19"/>
      <c r="T45" s="19"/>
      <c r="U45" s="19"/>
      <c r="V45" s="19"/>
      <c r="W45" s="139"/>
      <c r="X45" s="139"/>
      <c r="Y45" s="139"/>
      <c r="Z45" s="139"/>
    </row>
    <row r="46" spans="1:26" ht="16.5" customHeight="1">
      <c r="A46" s="215">
        <f>IF(L17="","",IF(L17=J11,J23,IF(L17=J23,J11)))</f>
        <v>7</v>
      </c>
      <c r="B46" s="14" t="str">
        <f>IF($A46="","",VLOOKUP($A46,'ﾃﾞｰﾀ18&amp;16'!$AG$262:$AJ$277,2,FALSE))</f>
        <v>大石</v>
      </c>
      <c r="C46" s="14" t="str">
        <f>IF($A46="","",VLOOKUP($A46,'ﾃﾞｰﾀ18&amp;16'!$AG$262:$AJ$277,3,FALSE))</f>
        <v>加奈子</v>
      </c>
      <c r="D46" s="14" t="str">
        <f>IF($A46="","",VLOOKUP($A46,'ﾃﾞｰﾀ18&amp;16'!$AG$262:$AJ$277,4,FALSE))</f>
        <v>(福･柳川高)</v>
      </c>
      <c r="E46" s="15"/>
      <c r="F46" s="28"/>
      <c r="G46" s="10" t="s">
        <v>36</v>
      </c>
      <c r="H46" s="224">
        <v>7</v>
      </c>
      <c r="I46" s="14" t="str">
        <f>IF(H46="","",VLOOKUP(H46,'ﾃﾞｰﾀ18&amp;16'!$AG$262:$AJ$285,2,FALSE))</f>
        <v>大石</v>
      </c>
      <c r="J46" s="208"/>
      <c r="K46" s="135"/>
      <c r="L46" s="43"/>
      <c r="M46" s="43"/>
      <c r="N46" s="10" t="s">
        <v>36</v>
      </c>
      <c r="O46" s="10" t="s">
        <v>36</v>
      </c>
      <c r="P46" s="49"/>
      <c r="Q46" s="49"/>
      <c r="R46" s="224">
        <v>19</v>
      </c>
      <c r="S46" s="49" t="str">
        <f>IF(R46="","",VLOOKUP(R46,'ﾃﾞｰﾀ18&amp;16'!$AG$262:$AJ$285,2,FALSE))</f>
        <v>杉原</v>
      </c>
      <c r="T46" s="49" t="s">
        <v>36</v>
      </c>
      <c r="U46" s="28"/>
      <c r="V46" s="28"/>
      <c r="W46" s="14" t="str">
        <f>IF($Z46="","",VLOOKUP($Z46,'ﾃﾞｰﾀ18&amp;16'!$AG$262:$AJ$285,2,FALSE))</f>
        <v>柏田</v>
      </c>
      <c r="X46" s="14" t="str">
        <f>IF($Z46="","",VLOOKUP($Z46,'ﾃﾞｰﾀ18&amp;16'!$AG$262:$AJ$285,3,FALSE))</f>
        <v>彩圭</v>
      </c>
      <c r="Y46" s="14" t="str">
        <f>IF($Z46="","",VLOOKUP($Z46,'ﾃﾞｰﾀ18&amp;16'!$AG$262:$AJ$285,4,FALSE))</f>
        <v>(熊･ﾌｧｰﾚTS 戸島)</v>
      </c>
      <c r="Z46" s="215">
        <v>15</v>
      </c>
    </row>
    <row r="47" spans="1:26" ht="16.5" customHeight="1">
      <c r="A47" s="215"/>
      <c r="B47" s="14" t="str">
        <f>IF($A46="","",VLOOKUP($A46,'ﾃﾞｰﾀ18&amp;16'!$AK$262:$AN$277,2,FALSE))</f>
        <v>浜田</v>
      </c>
      <c r="C47" s="14" t="str">
        <f>IF($A46="","",VLOOKUP($A46,'ﾃﾞｰﾀ18&amp;16'!$AK$262:$AN$277,3,FALSE))</f>
        <v>美輝</v>
      </c>
      <c r="D47" s="14" t="str">
        <f>IF($A46="","",VLOOKUP($A46,'ﾃﾞｰﾀ18&amp;16'!$AK$262:$AN$277,4,FALSE))</f>
        <v>(福･柳川高)</v>
      </c>
      <c r="E47" s="172"/>
      <c r="F47" s="171"/>
      <c r="G47" s="6" t="s">
        <v>36</v>
      </c>
      <c r="H47" s="227"/>
      <c r="I47" s="50" t="str">
        <f>IF(H46="","",VLOOKUP(H46,'ﾃﾞｰﾀ18&amp;16'!$AK$262:$AN$285,2,FALSE))</f>
        <v>浜田</v>
      </c>
      <c r="J47" s="208"/>
      <c r="K47" s="135"/>
      <c r="L47" s="43"/>
      <c r="M47" s="43"/>
      <c r="N47" s="10" t="s">
        <v>36</v>
      </c>
      <c r="O47" s="10" t="s">
        <v>36</v>
      </c>
      <c r="P47" s="49"/>
      <c r="Q47" s="49"/>
      <c r="R47" s="227"/>
      <c r="S47" s="49" t="str">
        <f>IF(R46="","",VLOOKUP(R46,'ﾃﾞｰﾀ18&amp;16'!$AK$262:$AN$285,2,FALSE))</f>
        <v>阿部</v>
      </c>
      <c r="T47" s="173" t="s">
        <v>36</v>
      </c>
      <c r="U47" s="174"/>
      <c r="V47" s="171"/>
      <c r="W47" s="14" t="str">
        <f>IF($Z46="","",VLOOKUP($Z46,'ﾃﾞｰﾀ18&amp;16'!$AK$262:$AN$285,2,FALSE))</f>
        <v>菅村</v>
      </c>
      <c r="X47" s="14" t="str">
        <f>IF($Z46="","",VLOOKUP($Z46,'ﾃﾞｰﾀ18&amp;16'!$AK$262:$AN$285,3,FALSE))</f>
        <v>恵里香</v>
      </c>
      <c r="Y47" s="14" t="str">
        <f>IF($Z46="","",VLOOKUP($Z46,'ﾃﾞｰﾀ18&amp;16'!$AK$262:$AN$285,4,FALSE))</f>
        <v>(熊･RKKﾙｰﾃﾞﾝｽTC)</v>
      </c>
      <c r="Z47" s="215"/>
    </row>
    <row r="48" spans="1:26" ht="16.5" customHeight="1">
      <c r="A48" s="215">
        <f>IF(N17="","",IF(N17=P11,P23,P11))</f>
        <v>18</v>
      </c>
      <c r="B48" s="14" t="str">
        <f>IF($A48="","",VLOOKUP($A48,'ﾃﾞｰﾀ18&amp;16'!$AG$262:$AJ$285,2,FALSE))</f>
        <v>伊波</v>
      </c>
      <c r="C48" s="14" t="str">
        <f>IF($A48="","",VLOOKUP($A48,'ﾃﾞｰﾀ18&amp;16'!$AG$262:$AJ$285,3,FALSE))</f>
        <v>佳苗</v>
      </c>
      <c r="D48" s="14" t="str">
        <f>IF($A48="","",VLOOKUP($A48,'ﾃﾞｰﾀ18&amp;16'!$AG$262:$AJ$285,4,FALSE))</f>
        <v>(沖･沖縄TE)</v>
      </c>
      <c r="E48" s="36"/>
      <c r="F48" s="170"/>
      <c r="G48" s="175"/>
      <c r="H48" s="213">
        <v>85</v>
      </c>
      <c r="I48" s="214"/>
      <c r="J48" s="208"/>
      <c r="K48" s="135"/>
      <c r="L48" s="28"/>
      <c r="M48" s="28" t="s">
        <v>36</v>
      </c>
      <c r="N48" s="28"/>
      <c r="O48" s="28"/>
      <c r="P48" s="224">
        <v>4</v>
      </c>
      <c r="Q48" s="49" t="str">
        <f>IF(P48="","",VLOOKUP(P48,'ﾃﾞｰﾀ18&amp;16'!$AG$262:$AJ$285,2,FALSE))</f>
        <v>豊田</v>
      </c>
      <c r="R48" s="213" t="s">
        <v>1007</v>
      </c>
      <c r="S48" s="217"/>
      <c r="T48" s="176" t="s">
        <v>36</v>
      </c>
      <c r="U48" s="30"/>
      <c r="V48" s="30"/>
      <c r="W48" s="14" t="str">
        <f>IF($Z48="","",VLOOKUP($Z48,'ﾃﾞｰﾀ18&amp;16'!$AG$262:$AJ$285,2,FALSE))</f>
        <v>杉原</v>
      </c>
      <c r="X48" s="14" t="str">
        <f>IF($Z48="","",VLOOKUP($Z48,'ﾃﾞｰﾀ18&amp;16'!$AG$262:$AJ$285,3,FALSE))</f>
        <v>里沙子</v>
      </c>
      <c r="Y48" s="14" t="str">
        <f>IF($Z48="","",VLOOKUP($Z48,'ﾃﾞｰﾀ18&amp;16'!$AG$262:$AJ$285,4,FALSE))</f>
        <v>(福･筑陽学園高)</v>
      </c>
      <c r="Z48" s="215">
        <v>19</v>
      </c>
    </row>
    <row r="49" spans="1:26" ht="16.5" customHeight="1">
      <c r="A49" s="215"/>
      <c r="B49" s="14" t="str">
        <f>IF($A48="","",VLOOKUP($A48,'ﾃﾞｰﾀ18&amp;16'!$AK$262:$AN$285,2,FALSE))</f>
        <v>知念</v>
      </c>
      <c r="C49" s="14" t="str">
        <f>IF($A48="","",VLOOKUP($A48,'ﾃﾞｰﾀ18&amp;16'!$AK$262:$AN$285,3,FALSE))</f>
        <v>美南子</v>
      </c>
      <c r="D49" s="14" t="str">
        <f>IF($A48="","",VLOOKUP($A48,'ﾃﾞｰﾀ18&amp;16'!$AK$262:$AN$285,4,FALSE))</f>
        <v>(沖・ｺｻﾞ高）</v>
      </c>
      <c r="E49" s="15"/>
      <c r="F49" s="15"/>
      <c r="G49" s="15"/>
      <c r="H49" s="43"/>
      <c r="I49" s="39"/>
      <c r="J49" s="208"/>
      <c r="K49" s="135"/>
      <c r="L49" s="28"/>
      <c r="M49" s="28" t="s">
        <v>36</v>
      </c>
      <c r="N49" s="43"/>
      <c r="O49" s="43"/>
      <c r="P49" s="227"/>
      <c r="Q49" s="52" t="str">
        <f>IF(P48="","",VLOOKUP(P48,'ﾃﾞｰﾀ18&amp;16'!$AK$262:$AN$285,2,FALSE))</f>
        <v>齊藤</v>
      </c>
      <c r="R49" s="207"/>
      <c r="S49" s="49" t="s">
        <v>36</v>
      </c>
      <c r="T49" s="49" t="s">
        <v>36</v>
      </c>
      <c r="U49" s="28"/>
      <c r="V49" s="28"/>
      <c r="W49" s="14" t="str">
        <f>IF($Z48="","",VLOOKUP($Z48,'ﾃﾞｰﾀ18&amp;16'!$AK$262:$AN$285,2,FALSE))</f>
        <v>阿部</v>
      </c>
      <c r="X49" s="14" t="str">
        <f>IF($Z48="","",VLOOKUP($Z48,'ﾃﾞｰﾀ18&amp;16'!$AK$262:$AN$285,3,FALSE))</f>
        <v>真麻</v>
      </c>
      <c r="Y49" s="14" t="str">
        <f>IF($Z48="","",VLOOKUP($Z48,'ﾃﾞｰﾀ18&amp;16'!$AK$262:$AN$285,4,FALSE))</f>
        <v>(福・I.S.P）</v>
      </c>
      <c r="Z49" s="215"/>
    </row>
    <row r="50" spans="1:26" ht="16.5" customHeight="1">
      <c r="A50" s="165"/>
      <c r="B50" s="166"/>
      <c r="C50" s="166"/>
      <c r="D50" s="165"/>
      <c r="H50" s="208"/>
      <c r="I50" s="135"/>
      <c r="J50" s="208"/>
      <c r="K50" s="135"/>
      <c r="L50" s="28"/>
      <c r="M50" s="28"/>
      <c r="N50" s="10" t="s">
        <v>36</v>
      </c>
      <c r="O50" s="10" t="s">
        <v>36</v>
      </c>
      <c r="P50" s="214">
        <v>84</v>
      </c>
      <c r="Q50" s="217"/>
      <c r="R50" s="228">
        <v>4</v>
      </c>
      <c r="S50" s="49" t="str">
        <f>IF(R50="","",VLOOKUP(R50,'ﾃﾞｰﾀ18&amp;16'!$AG$262:$AJ$285,2,FALSE))</f>
        <v>豊田</v>
      </c>
      <c r="T50" s="49" t="s">
        <v>36</v>
      </c>
      <c r="U50" s="28"/>
      <c r="V50" s="28"/>
      <c r="W50" s="14" t="str">
        <f>IF($Z50="","",VLOOKUP($Z50,'ﾃﾞｰﾀ18&amp;16'!$AG$262:$AJ$285,2,FALSE))</f>
        <v>牧</v>
      </c>
      <c r="X50" s="14" t="str">
        <f>IF($Z50="","",VLOOKUP($Z50,'ﾃﾞｰﾀ18&amp;16'!$AG$262:$AJ$285,3,FALSE))</f>
        <v>仁美</v>
      </c>
      <c r="Y50" s="14" t="str">
        <f>IF($Z50="","",VLOOKUP($Z50,'ﾃﾞｰﾀ18&amp;16'!$AG$262:$AJ$285,4,FALSE))</f>
        <v>(大・大分Jr）</v>
      </c>
      <c r="Z50" s="215">
        <v>11</v>
      </c>
    </row>
    <row r="51" spans="1:26" ht="16.5" customHeight="1">
      <c r="A51" s="165"/>
      <c r="B51" s="26" t="s">
        <v>37</v>
      </c>
      <c r="C51" s="26"/>
      <c r="D51" s="165"/>
      <c r="H51" s="208"/>
      <c r="I51" s="135"/>
      <c r="J51" s="208"/>
      <c r="K51" s="208"/>
      <c r="L51" s="43"/>
      <c r="M51" s="43"/>
      <c r="N51" s="10" t="s">
        <v>36</v>
      </c>
      <c r="O51" s="10" t="s">
        <v>36</v>
      </c>
      <c r="P51" s="49"/>
      <c r="Q51" s="49"/>
      <c r="R51" s="229"/>
      <c r="S51" s="50" t="str">
        <f>IF(R50="","",VLOOKUP(R50,'ﾃﾞｰﾀ18&amp;16'!$AK$262:$AN$285,2,FALSE))</f>
        <v>齊藤</v>
      </c>
      <c r="T51" s="173" t="s">
        <v>36</v>
      </c>
      <c r="U51" s="174"/>
      <c r="V51" s="171"/>
      <c r="W51" s="14" t="str">
        <f>IF($Z50="","",VLOOKUP($Z50,'ﾃﾞｰﾀ18&amp;16'!$AK$262:$AN$285,2,FALSE))</f>
        <v>廣岡</v>
      </c>
      <c r="X51" s="14" t="str">
        <f>IF($Z50="","",VLOOKUP($Z50,'ﾃﾞｰﾀ18&amp;16'!$AK$262:$AN$285,3,FALSE))</f>
        <v>愛理</v>
      </c>
      <c r="Y51" s="14" t="str">
        <f>IF($Z50="","",VLOOKUP($Z50,'ﾃﾞｰﾀ18&amp;16'!$AK$262:$AN$285,4,FALSE))</f>
        <v>(大・ﾌｧｰｽﾄTC）</v>
      </c>
      <c r="Z51" s="215"/>
    </row>
    <row r="52" spans="1:26" ht="16.5" customHeight="1">
      <c r="A52" s="215">
        <f>IF(R46="","",IF(R46=Z46,Z48,IF(R46=Z48,Z46)))</f>
        <v>15</v>
      </c>
      <c r="B52" s="14" t="str">
        <f>IF($A52="","",VLOOKUP($A52,'ﾃﾞｰﾀ18&amp;16'!$AG$262:$AJ$277,2,FALSE))</f>
        <v>柏田</v>
      </c>
      <c r="C52" s="14" t="str">
        <f>IF($A52="","",VLOOKUP($A52,'ﾃﾞｰﾀ18&amp;16'!$AG$262:$AJ$277,3,FALSE))</f>
        <v>彩圭</v>
      </c>
      <c r="D52" s="14" t="str">
        <f>IF($A52="","",VLOOKUP($A52,'ﾃﾞｰﾀ18&amp;16'!$AG$262:$AJ$277,4,FALSE))</f>
        <v>(熊･ﾌｧｰﾚTS 戸島)</v>
      </c>
      <c r="E52" s="15"/>
      <c r="F52" s="28"/>
      <c r="G52" s="10" t="s">
        <v>36</v>
      </c>
      <c r="H52" s="224">
        <v>11</v>
      </c>
      <c r="I52" s="14" t="str">
        <f>IF(H52="","",VLOOKUP(H52,'ﾃﾞｰﾀ18&amp;16'!$AG$262:$AJ$285,2,FALSE))</f>
        <v>牧</v>
      </c>
      <c r="J52" s="43"/>
      <c r="K52" s="43"/>
      <c r="L52" s="43"/>
      <c r="M52" s="43"/>
      <c r="N52" s="28"/>
      <c r="O52" s="28"/>
      <c r="P52" s="49"/>
      <c r="Q52" s="49"/>
      <c r="R52" s="214">
        <v>84</v>
      </c>
      <c r="S52" s="217"/>
      <c r="T52" s="176" t="s">
        <v>36</v>
      </c>
      <c r="U52" s="30"/>
      <c r="V52" s="30"/>
      <c r="W52" s="14" t="str">
        <f>IF($Z52="","",VLOOKUP($Z52,'ﾃﾞｰﾀ18&amp;16'!$AG$262:$AJ$285,2,FALSE))</f>
        <v>豊田</v>
      </c>
      <c r="X52" s="14" t="str">
        <f>IF($Z52="","",VLOOKUP($Z52,'ﾃﾞｰﾀ18&amp;16'!$AG$262:$AJ$285,3,FALSE))</f>
        <v>知代</v>
      </c>
      <c r="Y52" s="14" t="str">
        <f>IF($Z52="","",VLOOKUP($Z52,'ﾃﾞｰﾀ18&amp;16'!$AG$262:$AJ$285,4,FALSE))</f>
        <v>(宮･宮崎商業高)</v>
      </c>
      <c r="Z52" s="215">
        <v>4</v>
      </c>
    </row>
    <row r="53" spans="1:26" ht="16.5" customHeight="1">
      <c r="A53" s="215"/>
      <c r="B53" s="14" t="str">
        <f>IF($A52="","",VLOOKUP($A52,'ﾃﾞｰﾀ18&amp;16'!$AK$262:$AN$277,2,FALSE))</f>
        <v>菅村</v>
      </c>
      <c r="C53" s="14" t="str">
        <f>IF($A52="","",VLOOKUP($A52,'ﾃﾞｰﾀ18&amp;16'!$AK$262:$AN$277,3,FALSE))</f>
        <v>恵里香</v>
      </c>
      <c r="D53" s="14" t="str">
        <f>IF($A52="","",VLOOKUP($A52,'ﾃﾞｰﾀ18&amp;16'!$AK$262:$AN$277,4,FALSE))</f>
        <v>(熊･RKKﾙｰﾃﾞﾝｽTC)</v>
      </c>
      <c r="E53" s="172"/>
      <c r="F53" s="171"/>
      <c r="G53" s="6" t="s">
        <v>36</v>
      </c>
      <c r="H53" s="227"/>
      <c r="I53" s="50" t="str">
        <f>IF(H52="","",VLOOKUP(H52,'ﾃﾞｰﾀ18&amp;16'!$AK$262:$AN$285,2,FALSE))</f>
        <v>廣岡</v>
      </c>
      <c r="J53" s="43"/>
      <c r="K53" s="43"/>
      <c r="L53" s="43"/>
      <c r="M53" s="43"/>
      <c r="N53" s="208"/>
      <c r="O53" s="43"/>
      <c r="P53" s="49"/>
      <c r="Q53" s="49"/>
      <c r="R53" s="49"/>
      <c r="S53" s="49" t="s">
        <v>36</v>
      </c>
      <c r="T53" s="49" t="s">
        <v>36</v>
      </c>
      <c r="U53" s="28"/>
      <c r="V53" s="28"/>
      <c r="W53" s="14" t="str">
        <f>IF($Z52="","",VLOOKUP($Z52,'ﾃﾞｰﾀ18&amp;16'!$AK$262:$AN$285,2,FALSE))</f>
        <v>齊藤</v>
      </c>
      <c r="X53" s="14" t="str">
        <f>IF($Z52="","",VLOOKUP($Z52,'ﾃﾞｰﾀ18&amp;16'!$AK$262:$AN$285,3,FALSE))</f>
        <v>杏奈</v>
      </c>
      <c r="Y53" s="14" t="str">
        <f>IF($Z52="","",VLOOKUP($Z52,'ﾃﾞｰﾀ18&amp;16'!$AK$262:$AN$285,4,FALSE))</f>
        <v>(宮･宮崎商業高)</v>
      </c>
      <c r="Z53" s="215"/>
    </row>
    <row r="54" spans="1:29" ht="16.5" customHeight="1">
      <c r="A54" s="215">
        <f>IF(R50="","",IF(R50=Z50,Z52,IF(R50=Z52,Z50)))</f>
        <v>11</v>
      </c>
      <c r="B54" s="14" t="str">
        <f>IF($A54="","",VLOOKUP($A54,'ﾃﾞｰﾀ18&amp;16'!$AG$262:$AJ$277,2,FALSE))</f>
        <v>牧</v>
      </c>
      <c r="C54" s="14" t="str">
        <f>IF($A54="","",VLOOKUP($A54,'ﾃﾞｰﾀ18&amp;16'!$AG$262:$AJ$277,3,FALSE))</f>
        <v>仁美</v>
      </c>
      <c r="D54" s="14" t="str">
        <f>IF($A54="","",VLOOKUP($A54,'ﾃﾞｰﾀ18&amp;16'!$AG$262:$AJ$277,4,FALSE))</f>
        <v>(大・大分Jr）</v>
      </c>
      <c r="E54" s="36"/>
      <c r="F54" s="170"/>
      <c r="G54" s="175"/>
      <c r="H54" s="213" t="s">
        <v>1007</v>
      </c>
      <c r="I54" s="214"/>
      <c r="J54" s="43"/>
      <c r="K54" s="43"/>
      <c r="L54" s="39"/>
      <c r="M54" s="39"/>
      <c r="N54" s="135"/>
      <c r="O54" s="135"/>
      <c r="P54" s="135"/>
      <c r="Q54" s="208"/>
      <c r="R54" s="135"/>
      <c r="S54" s="135"/>
      <c r="W54" s="136"/>
      <c r="Y54" s="3"/>
      <c r="Z54" s="28"/>
      <c r="AA54" s="3"/>
      <c r="AB54" s="2"/>
      <c r="AC54" s="2"/>
    </row>
    <row r="55" spans="1:29" ht="16.5" customHeight="1">
      <c r="A55" s="215"/>
      <c r="B55" s="14" t="str">
        <f>IF($A54="","",VLOOKUP($A54,'ﾃﾞｰﾀ18&amp;16'!$AK$262:$AN$277,2,FALSE))</f>
        <v>廣岡</v>
      </c>
      <c r="C55" s="14" t="str">
        <f>IF($A54="","",VLOOKUP($A54,'ﾃﾞｰﾀ18&amp;16'!$AK$262:$AN$277,3,FALSE))</f>
        <v>愛理</v>
      </c>
      <c r="D55" s="14" t="str">
        <f>IF($A54="","",VLOOKUP($A54,'ﾃﾞｰﾀ18&amp;16'!$AK$262:$AN$277,4,FALSE))</f>
        <v>(大・ﾌｧｰｽﾄTC）</v>
      </c>
      <c r="E55" s="15"/>
      <c r="F55" s="15"/>
      <c r="G55" s="15"/>
      <c r="H55" s="43"/>
      <c r="I55" s="39"/>
      <c r="J55" s="43"/>
      <c r="K55" s="43"/>
      <c r="L55" s="39"/>
      <c r="M55" s="39"/>
      <c r="N55" s="135"/>
      <c r="O55" s="135"/>
      <c r="P55" s="208"/>
      <c r="Q55" s="208"/>
      <c r="R55" s="209"/>
      <c r="S55" s="209"/>
      <c r="T55" s="23"/>
      <c r="U55" s="23"/>
      <c r="V55" s="23"/>
      <c r="W55" s="23"/>
      <c r="X55" s="136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4"/>
      <c r="Q56" s="136"/>
      <c r="S56" s="164"/>
      <c r="W56" s="136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168"/>
      <c r="I57" s="169"/>
      <c r="J57" s="15"/>
      <c r="K57" s="15"/>
      <c r="L57" s="1"/>
      <c r="M57" s="1"/>
      <c r="O57" s="164"/>
      <c r="P57" s="136"/>
      <c r="Q57" s="136"/>
      <c r="R57" s="23"/>
      <c r="S57" s="23"/>
      <c r="T57" s="23"/>
      <c r="U57" s="23"/>
      <c r="V57" s="23"/>
      <c r="W57" s="23"/>
      <c r="X57" s="136"/>
      <c r="Y57" s="3"/>
      <c r="Z57" s="28"/>
      <c r="AA57" s="3"/>
      <c r="AB57" s="2"/>
      <c r="AC57" s="2"/>
    </row>
    <row r="58" spans="6:21" ht="13.5">
      <c r="F58" s="164"/>
      <c r="J58" s="169"/>
      <c r="Q58" s="136"/>
      <c r="U58" s="164"/>
    </row>
  </sheetData>
  <mergeCells count="107">
    <mergeCell ref="N10:O10"/>
    <mergeCell ref="X31:X32"/>
    <mergeCell ref="A23:A24"/>
    <mergeCell ref="Z19:Z20"/>
    <mergeCell ref="Z21:Z22"/>
    <mergeCell ref="Z23:Z24"/>
    <mergeCell ref="J25:K25"/>
    <mergeCell ref="J23:J24"/>
    <mergeCell ref="P25:Q25"/>
    <mergeCell ref="H19:H20"/>
    <mergeCell ref="A27:A28"/>
    <mergeCell ref="T25:T26"/>
    <mergeCell ref="P23:P24"/>
    <mergeCell ref="F13:F14"/>
    <mergeCell ref="A15:A16"/>
    <mergeCell ref="A17:A18"/>
    <mergeCell ref="A19:A20"/>
    <mergeCell ref="A21:A22"/>
    <mergeCell ref="F15:G15"/>
    <mergeCell ref="H17:I17"/>
    <mergeCell ref="T23:U23"/>
    <mergeCell ref="R21:S21"/>
    <mergeCell ref="A2:Z2"/>
    <mergeCell ref="A25:A26"/>
    <mergeCell ref="A13:A14"/>
    <mergeCell ref="J13:K13"/>
    <mergeCell ref="P13:Q13"/>
    <mergeCell ref="H15:H16"/>
    <mergeCell ref="L17:L18"/>
    <mergeCell ref="N17:N18"/>
    <mergeCell ref="L19:M19"/>
    <mergeCell ref="N19:O19"/>
    <mergeCell ref="R19:R20"/>
    <mergeCell ref="F21:F22"/>
    <mergeCell ref="Z25:Z26"/>
    <mergeCell ref="Z13:Z14"/>
    <mergeCell ref="Z15:Z16"/>
    <mergeCell ref="Z17:Z18"/>
    <mergeCell ref="A1:Z1"/>
    <mergeCell ref="Z7:Z8"/>
    <mergeCell ref="Z9:Z10"/>
    <mergeCell ref="F9:F10"/>
    <mergeCell ref="H7:H8"/>
    <mergeCell ref="R7:R8"/>
    <mergeCell ref="T9:T10"/>
    <mergeCell ref="H9:I9"/>
    <mergeCell ref="R9:S9"/>
    <mergeCell ref="M8:M9"/>
    <mergeCell ref="Z11:Z12"/>
    <mergeCell ref="A7:A8"/>
    <mergeCell ref="A9:A10"/>
    <mergeCell ref="A11:A12"/>
    <mergeCell ref="P11:P12"/>
    <mergeCell ref="J11:J12"/>
    <mergeCell ref="F11:G11"/>
    <mergeCell ref="T11:U11"/>
    <mergeCell ref="N8:O8"/>
    <mergeCell ref="N9:O9"/>
    <mergeCell ref="Z27:Z28"/>
    <mergeCell ref="A29:A30"/>
    <mergeCell ref="A31:A32"/>
    <mergeCell ref="B31:B32"/>
    <mergeCell ref="C31:C32"/>
    <mergeCell ref="D31:D32"/>
    <mergeCell ref="Y31:Y32"/>
    <mergeCell ref="R27:R28"/>
    <mergeCell ref="F27:G27"/>
    <mergeCell ref="H29:I29"/>
    <mergeCell ref="R36:R37"/>
    <mergeCell ref="G38:G39"/>
    <mergeCell ref="R38:R39"/>
    <mergeCell ref="Z29:Z30"/>
    <mergeCell ref="G36:G37"/>
    <mergeCell ref="G34:G35"/>
    <mergeCell ref="R34:R35"/>
    <mergeCell ref="R29:S29"/>
    <mergeCell ref="Z31:Z32"/>
    <mergeCell ref="W31:W32"/>
    <mergeCell ref="H27:H28"/>
    <mergeCell ref="F25:F26"/>
    <mergeCell ref="T27:U27"/>
    <mergeCell ref="T13:T14"/>
    <mergeCell ref="T15:U15"/>
    <mergeCell ref="R17:S17"/>
    <mergeCell ref="R15:R16"/>
    <mergeCell ref="T21:T22"/>
    <mergeCell ref="H21:I21"/>
    <mergeCell ref="F23:G23"/>
    <mergeCell ref="R46:R47"/>
    <mergeCell ref="Z46:Z47"/>
    <mergeCell ref="A48:A49"/>
    <mergeCell ref="H48:I48"/>
    <mergeCell ref="P48:P49"/>
    <mergeCell ref="R48:S48"/>
    <mergeCell ref="A46:A47"/>
    <mergeCell ref="H46:H47"/>
    <mergeCell ref="R52:S52"/>
    <mergeCell ref="Z52:Z53"/>
    <mergeCell ref="Z48:Z49"/>
    <mergeCell ref="P50:Q50"/>
    <mergeCell ref="R50:R51"/>
    <mergeCell ref="Z50:Z51"/>
    <mergeCell ref="L34:L35"/>
    <mergeCell ref="A54:A55"/>
    <mergeCell ref="H54:I54"/>
    <mergeCell ref="A52:A53"/>
    <mergeCell ref="H52:H53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Z338"/>
  <sheetViews>
    <sheetView workbookViewId="0" topLeftCell="AE1">
      <pane ySplit="2" topLeftCell="BM3" activePane="bottomLeft" state="frozen"/>
      <selection pane="topLeft" activeCell="A31" sqref="A1:IV16384"/>
      <selection pane="bottomLeft" activeCell="AZ14" sqref="AZ14"/>
    </sheetView>
  </sheetViews>
  <sheetFormatPr defaultColWidth="8.796875" defaultRowHeight="14.25"/>
  <cols>
    <col min="1" max="3" width="7.3984375" style="77" customWidth="1"/>
    <col min="4" max="4" width="9.5" style="77" customWidth="1"/>
    <col min="5" max="5" width="4.5" style="77" customWidth="1"/>
    <col min="6" max="7" width="7.3984375" style="77" customWidth="1"/>
    <col min="8" max="9" width="6" style="77" customWidth="1"/>
    <col min="10" max="10" width="11.09765625" style="77" customWidth="1"/>
    <col min="11" max="11" width="4.09765625" style="77" customWidth="1"/>
    <col min="12" max="18" width="7.3984375" style="77" customWidth="1"/>
    <col min="19" max="26" width="7.3984375" style="80" customWidth="1"/>
    <col min="27" max="29" width="7.3984375" style="77" customWidth="1"/>
    <col min="30" max="30" width="11.59765625" style="77" customWidth="1"/>
    <col min="31" max="31" width="2.69921875" style="77" customWidth="1"/>
    <col min="32" max="35" width="7.3984375" style="77" customWidth="1"/>
    <col min="36" max="36" width="9.59765625" style="77" customWidth="1"/>
    <col min="37" max="16384" width="7.3984375" style="77" customWidth="1"/>
  </cols>
  <sheetData>
    <row r="1" spans="1:52" ht="13.5">
      <c r="A1" s="75" t="s">
        <v>3</v>
      </c>
      <c r="B1" s="76"/>
      <c r="C1" s="76"/>
      <c r="D1" s="76"/>
      <c r="E1" s="76"/>
      <c r="G1" s="75" t="s">
        <v>2</v>
      </c>
      <c r="H1" s="76"/>
      <c r="I1" s="76"/>
      <c r="J1" s="76"/>
      <c r="K1" s="76"/>
      <c r="M1" s="75" t="s">
        <v>1</v>
      </c>
      <c r="N1" s="76"/>
      <c r="O1" s="76"/>
      <c r="R1" s="78" t="s">
        <v>20</v>
      </c>
      <c r="S1" s="79"/>
      <c r="T1" s="79"/>
      <c r="U1" s="79"/>
      <c r="V1" s="79"/>
      <c r="W1" s="79"/>
      <c r="X1" s="79"/>
      <c r="Y1" s="79"/>
      <c r="AA1" s="75" t="s">
        <v>21</v>
      </c>
      <c r="AB1" s="76"/>
      <c r="AC1" s="76"/>
      <c r="AG1" s="78" t="s">
        <v>22</v>
      </c>
      <c r="AH1" s="81"/>
      <c r="AI1" s="81"/>
      <c r="AP1" s="82" t="s">
        <v>23</v>
      </c>
      <c r="AQ1" s="83"/>
      <c r="AR1" s="83"/>
      <c r="AS1" s="83"/>
      <c r="AT1" s="83"/>
      <c r="AV1" s="82" t="s">
        <v>24</v>
      </c>
      <c r="AW1" s="83"/>
      <c r="AX1" s="83"/>
      <c r="AY1" s="83"/>
      <c r="AZ1" s="83"/>
    </row>
    <row r="2" spans="1:52" ht="13.5">
      <c r="A2" s="84" t="s">
        <v>25</v>
      </c>
      <c r="B2" s="84" t="s">
        <v>6</v>
      </c>
      <c r="C2" s="84" t="s">
        <v>7</v>
      </c>
      <c r="D2" s="84" t="s">
        <v>26</v>
      </c>
      <c r="E2" s="84" t="s">
        <v>39</v>
      </c>
      <c r="G2" s="84" t="s">
        <v>40</v>
      </c>
      <c r="H2" s="84" t="s">
        <v>6</v>
      </c>
      <c r="I2" s="84" t="s">
        <v>7</v>
      </c>
      <c r="J2" s="84" t="s">
        <v>26</v>
      </c>
      <c r="K2" s="84" t="s">
        <v>39</v>
      </c>
      <c r="M2" s="84" t="s">
        <v>40</v>
      </c>
      <c r="N2" s="84" t="s">
        <v>6</v>
      </c>
      <c r="O2" s="84" t="s">
        <v>7</v>
      </c>
      <c r="P2" s="84" t="s">
        <v>26</v>
      </c>
      <c r="Q2" s="84" t="s">
        <v>39</v>
      </c>
      <c r="R2" s="84" t="s">
        <v>40</v>
      </c>
      <c r="S2" s="85" t="s">
        <v>6</v>
      </c>
      <c r="T2" s="85" t="s">
        <v>7</v>
      </c>
      <c r="U2" s="85" t="s">
        <v>26</v>
      </c>
      <c r="V2" s="85" t="s">
        <v>27</v>
      </c>
      <c r="W2" s="85" t="s">
        <v>6</v>
      </c>
      <c r="X2" s="85" t="s">
        <v>7</v>
      </c>
      <c r="Y2" s="85" t="s">
        <v>26</v>
      </c>
      <c r="Z2" s="85"/>
      <c r="AA2" s="84" t="s">
        <v>27</v>
      </c>
      <c r="AB2" s="84" t="s">
        <v>6</v>
      </c>
      <c r="AC2" s="84" t="s">
        <v>7</v>
      </c>
      <c r="AD2" s="84" t="s">
        <v>26</v>
      </c>
      <c r="AE2" s="84" t="s">
        <v>39</v>
      </c>
      <c r="AG2" s="84" t="s">
        <v>40</v>
      </c>
      <c r="AH2" s="84" t="s">
        <v>6</v>
      </c>
      <c r="AI2" s="84" t="s">
        <v>7</v>
      </c>
      <c r="AJ2" s="84" t="s">
        <v>26</v>
      </c>
      <c r="AK2" s="84" t="s">
        <v>27</v>
      </c>
      <c r="AL2" s="84" t="s">
        <v>6</v>
      </c>
      <c r="AM2" s="84" t="s">
        <v>7</v>
      </c>
      <c r="AN2" s="84" t="s">
        <v>26</v>
      </c>
      <c r="AO2" s="84"/>
      <c r="AP2" s="84" t="s">
        <v>27</v>
      </c>
      <c r="AQ2" s="84" t="s">
        <v>6</v>
      </c>
      <c r="AR2" s="84" t="s">
        <v>7</v>
      </c>
      <c r="AS2" s="84" t="s">
        <v>26</v>
      </c>
      <c r="AT2" s="84" t="s">
        <v>39</v>
      </c>
      <c r="AV2" s="84" t="s">
        <v>40</v>
      </c>
      <c r="AW2" s="84" t="s">
        <v>6</v>
      </c>
      <c r="AX2" s="84" t="s">
        <v>7</v>
      </c>
      <c r="AY2" s="84" t="s">
        <v>26</v>
      </c>
      <c r="AZ2" s="84" t="s">
        <v>39</v>
      </c>
    </row>
    <row r="3" spans="1:52" ht="13.5">
      <c r="A3" s="102">
        <v>1</v>
      </c>
      <c r="B3" s="103" t="s">
        <v>220</v>
      </c>
      <c r="C3" s="104" t="s">
        <v>221</v>
      </c>
      <c r="D3" s="99" t="s">
        <v>222</v>
      </c>
      <c r="E3" s="100" t="s">
        <v>223</v>
      </c>
      <c r="G3" s="126">
        <v>1</v>
      </c>
      <c r="H3" s="141" t="s">
        <v>351</v>
      </c>
      <c r="I3" s="141" t="s">
        <v>352</v>
      </c>
      <c r="J3" s="142" t="s">
        <v>121</v>
      </c>
      <c r="K3" s="143" t="s">
        <v>353</v>
      </c>
      <c r="M3" s="105">
        <v>1</v>
      </c>
      <c r="N3" s="116" t="s">
        <v>220</v>
      </c>
      <c r="O3" s="117" t="s">
        <v>221</v>
      </c>
      <c r="P3" s="101" t="s">
        <v>222</v>
      </c>
      <c r="Q3" s="118" t="s">
        <v>223</v>
      </c>
      <c r="R3" s="11">
        <v>1</v>
      </c>
      <c r="S3" s="45" t="str">
        <f>N3</f>
        <v>伊藤</v>
      </c>
      <c r="T3" s="45" t="str">
        <f>O3</f>
        <v>潤</v>
      </c>
      <c r="U3" s="45" t="str">
        <f>P3</f>
        <v>(佐・龍谷高)</v>
      </c>
      <c r="V3" s="45">
        <v>1</v>
      </c>
      <c r="W3" s="45" t="str">
        <f>N4</f>
        <v>廣田</v>
      </c>
      <c r="X3" s="45" t="str">
        <f>O4</f>
        <v>耕作</v>
      </c>
      <c r="Y3" s="45" t="str">
        <f>P4</f>
        <v>(佐・龍谷高)</v>
      </c>
      <c r="AA3" s="126">
        <v>1</v>
      </c>
      <c r="AB3" s="104" t="s">
        <v>351</v>
      </c>
      <c r="AC3" s="104" t="s">
        <v>352</v>
      </c>
      <c r="AD3" s="101" t="s">
        <v>943</v>
      </c>
      <c r="AE3" s="100" t="s">
        <v>353</v>
      </c>
      <c r="AG3" s="11">
        <v>1</v>
      </c>
      <c r="AH3" s="11" t="str">
        <f>AB3</f>
        <v>片谷</v>
      </c>
      <c r="AI3" s="11" t="str">
        <f>AC3</f>
        <v>祥吾</v>
      </c>
      <c r="AJ3" s="11" t="str">
        <f>AD3</f>
        <v>(福･柳川高）</v>
      </c>
      <c r="AK3" s="11">
        <v>1</v>
      </c>
      <c r="AL3" s="11" t="str">
        <f>AB4</f>
        <v>平岡</v>
      </c>
      <c r="AM3" s="11" t="str">
        <f>AC4</f>
        <v>晃信</v>
      </c>
      <c r="AN3" s="11" t="str">
        <f>AD4</f>
        <v>(福･柳川高)</v>
      </c>
      <c r="AP3" s="153">
        <v>1</v>
      </c>
      <c r="AQ3" s="104" t="s">
        <v>100</v>
      </c>
      <c r="AR3" s="104" t="s">
        <v>101</v>
      </c>
      <c r="AS3" s="100" t="s">
        <v>102</v>
      </c>
      <c r="AT3" s="100" t="s">
        <v>103</v>
      </c>
      <c r="AV3" s="153">
        <v>1</v>
      </c>
      <c r="AW3" s="129" t="s">
        <v>469</v>
      </c>
      <c r="AX3" s="129" t="s">
        <v>470</v>
      </c>
      <c r="AY3" s="108" t="s">
        <v>471</v>
      </c>
      <c r="AZ3" s="130" t="s">
        <v>472</v>
      </c>
    </row>
    <row r="4" spans="1:52" ht="13.5">
      <c r="A4" s="102">
        <v>2</v>
      </c>
      <c r="B4" s="103" t="s">
        <v>224</v>
      </c>
      <c r="C4" s="104" t="s">
        <v>225</v>
      </c>
      <c r="D4" s="101" t="s">
        <v>226</v>
      </c>
      <c r="E4" s="100" t="s">
        <v>227</v>
      </c>
      <c r="G4" s="127">
        <v>2</v>
      </c>
      <c r="H4" s="129" t="s">
        <v>403</v>
      </c>
      <c r="I4" s="129" t="s">
        <v>404</v>
      </c>
      <c r="J4" s="147" t="s">
        <v>297</v>
      </c>
      <c r="K4" s="130" t="s">
        <v>405</v>
      </c>
      <c r="M4" s="105">
        <v>1</v>
      </c>
      <c r="N4" s="121" t="s">
        <v>334</v>
      </c>
      <c r="O4" s="122" t="s">
        <v>335</v>
      </c>
      <c r="P4" s="101" t="s">
        <v>222</v>
      </c>
      <c r="Q4" s="123" t="s">
        <v>336</v>
      </c>
      <c r="R4" s="11">
        <v>2</v>
      </c>
      <c r="S4" s="45" t="str">
        <f>N5</f>
        <v>諸見里</v>
      </c>
      <c r="T4" s="45" t="str">
        <f>O5</f>
        <v>真利</v>
      </c>
      <c r="U4" s="45" t="str">
        <f>P5</f>
        <v>(沖･沖縄工業高)</v>
      </c>
      <c r="V4" s="45">
        <v>2</v>
      </c>
      <c r="W4" s="45" t="str">
        <f>N6</f>
        <v>平良</v>
      </c>
      <c r="X4" s="45" t="str">
        <f>O6</f>
        <v>健太</v>
      </c>
      <c r="Y4" s="45" t="str">
        <f>P6</f>
        <v>(沖･沖縄工業高)</v>
      </c>
      <c r="AA4" s="127">
        <v>1</v>
      </c>
      <c r="AB4" s="104" t="s">
        <v>188</v>
      </c>
      <c r="AC4" s="104" t="s">
        <v>362</v>
      </c>
      <c r="AD4" s="101" t="s">
        <v>121</v>
      </c>
      <c r="AE4" s="100" t="s">
        <v>363</v>
      </c>
      <c r="AG4" s="11">
        <v>2</v>
      </c>
      <c r="AH4" s="11" t="str">
        <f>AB5</f>
        <v>西ノ村</v>
      </c>
      <c r="AI4" s="11" t="str">
        <f>AC5</f>
        <v>祐太</v>
      </c>
      <c r="AJ4" s="11" t="str">
        <f>AD5</f>
        <v>(鹿・鳳凰高）</v>
      </c>
      <c r="AK4" s="11">
        <v>2</v>
      </c>
      <c r="AL4" s="11" t="str">
        <f>AB6</f>
        <v>坂口</v>
      </c>
      <c r="AM4" s="11" t="str">
        <f>AC6</f>
        <v>雄大</v>
      </c>
      <c r="AN4" s="11" t="str">
        <f>AD6</f>
        <v>(鹿・鳳凰高)</v>
      </c>
      <c r="AP4" s="154">
        <v>2</v>
      </c>
      <c r="AQ4" s="104" t="s">
        <v>104</v>
      </c>
      <c r="AR4" s="104" t="s">
        <v>105</v>
      </c>
      <c r="AS4" s="100" t="s">
        <v>56</v>
      </c>
      <c r="AT4" s="100" t="s">
        <v>106</v>
      </c>
      <c r="AV4" s="154">
        <v>2</v>
      </c>
      <c r="AW4" s="104" t="s">
        <v>473</v>
      </c>
      <c r="AX4" s="104" t="s">
        <v>64</v>
      </c>
      <c r="AY4" s="130" t="s">
        <v>474</v>
      </c>
      <c r="AZ4" s="100" t="s">
        <v>475</v>
      </c>
    </row>
    <row r="5" spans="1:52" ht="13.5">
      <c r="A5" s="102">
        <v>3</v>
      </c>
      <c r="B5" s="103" t="s">
        <v>228</v>
      </c>
      <c r="C5" s="104" t="s">
        <v>229</v>
      </c>
      <c r="D5" s="101" t="s">
        <v>230</v>
      </c>
      <c r="E5" s="100" t="s">
        <v>231</v>
      </c>
      <c r="G5" s="128">
        <v>3</v>
      </c>
      <c r="H5" s="148" t="s">
        <v>358</v>
      </c>
      <c r="I5" s="148" t="s">
        <v>359</v>
      </c>
      <c r="J5" s="149" t="s">
        <v>360</v>
      </c>
      <c r="K5" s="100" t="s">
        <v>361</v>
      </c>
      <c r="M5" s="105">
        <v>2</v>
      </c>
      <c r="N5" s="116" t="s">
        <v>702</v>
      </c>
      <c r="O5" s="117" t="s">
        <v>703</v>
      </c>
      <c r="P5" s="101" t="s">
        <v>704</v>
      </c>
      <c r="Q5" s="118" t="s">
        <v>705</v>
      </c>
      <c r="R5" s="11">
        <v>3</v>
      </c>
      <c r="S5" s="45" t="str">
        <f>N7</f>
        <v>柳</v>
      </c>
      <c r="T5" s="45" t="str">
        <f>O7</f>
        <v>和貴</v>
      </c>
      <c r="U5" s="45" t="str">
        <f>P7</f>
        <v>(長・北陽台高)</v>
      </c>
      <c r="V5" s="45">
        <v>3</v>
      </c>
      <c r="W5" s="45" t="str">
        <f>N8</f>
        <v>瀧川</v>
      </c>
      <c r="X5" s="45" t="str">
        <f>O8</f>
        <v>馨亮</v>
      </c>
      <c r="Y5" s="45" t="str">
        <f>P8</f>
        <v>(長・北陽台高)</v>
      </c>
      <c r="AA5" s="128">
        <v>2</v>
      </c>
      <c r="AB5" s="129" t="s">
        <v>403</v>
      </c>
      <c r="AC5" s="129" t="s">
        <v>404</v>
      </c>
      <c r="AD5" s="108" t="s">
        <v>151</v>
      </c>
      <c r="AE5" s="130" t="s">
        <v>405</v>
      </c>
      <c r="AG5" s="11">
        <v>3</v>
      </c>
      <c r="AH5" s="11" t="str">
        <f>AB7</f>
        <v>荒谷</v>
      </c>
      <c r="AI5" s="11" t="str">
        <f>AC7</f>
        <v>和宏</v>
      </c>
      <c r="AJ5" s="11" t="str">
        <f>AD7</f>
        <v>(佐・龍谷高）</v>
      </c>
      <c r="AK5" s="11">
        <v>3</v>
      </c>
      <c r="AL5" s="11" t="str">
        <f>AB8</f>
        <v>池田</v>
      </c>
      <c r="AM5" s="11" t="str">
        <f>AC8</f>
        <v>慎一</v>
      </c>
      <c r="AN5" s="11" t="str">
        <f>AD8</f>
        <v>(佐・唐津西高)</v>
      </c>
      <c r="AP5" s="153">
        <v>3</v>
      </c>
      <c r="AQ5" s="104" t="s">
        <v>107</v>
      </c>
      <c r="AR5" s="104" t="s">
        <v>108</v>
      </c>
      <c r="AS5" s="100" t="s">
        <v>109</v>
      </c>
      <c r="AT5" s="100" t="s">
        <v>110</v>
      </c>
      <c r="AV5" s="153">
        <v>3</v>
      </c>
      <c r="AW5" s="129" t="s">
        <v>476</v>
      </c>
      <c r="AX5" s="129" t="s">
        <v>477</v>
      </c>
      <c r="AY5" s="130" t="s">
        <v>478</v>
      </c>
      <c r="AZ5" s="130" t="s">
        <v>479</v>
      </c>
    </row>
    <row r="6" spans="1:52" ht="13.5">
      <c r="A6" s="105">
        <v>4</v>
      </c>
      <c r="B6" s="103" t="s">
        <v>232</v>
      </c>
      <c r="C6" s="104" t="s">
        <v>233</v>
      </c>
      <c r="D6" s="101" t="s">
        <v>234</v>
      </c>
      <c r="E6" s="100" t="s">
        <v>235</v>
      </c>
      <c r="G6" s="127">
        <v>25</v>
      </c>
      <c r="H6" s="104" t="s">
        <v>188</v>
      </c>
      <c r="I6" s="104" t="s">
        <v>362</v>
      </c>
      <c r="J6" s="108" t="s">
        <v>121</v>
      </c>
      <c r="K6" s="100" t="s">
        <v>363</v>
      </c>
      <c r="M6" s="105">
        <v>2</v>
      </c>
      <c r="N6" s="116" t="s">
        <v>586</v>
      </c>
      <c r="O6" s="117" t="s">
        <v>706</v>
      </c>
      <c r="P6" s="101" t="s">
        <v>704</v>
      </c>
      <c r="Q6" s="118" t="s">
        <v>707</v>
      </c>
      <c r="R6" s="11">
        <v>4</v>
      </c>
      <c r="S6" s="45" t="str">
        <f>N9</f>
        <v>濱野</v>
      </c>
      <c r="T6" s="45" t="str">
        <f>O9</f>
        <v>亮</v>
      </c>
      <c r="U6" s="45" t="str">
        <f>P9</f>
        <v>(福・柳川高）</v>
      </c>
      <c r="V6" s="45">
        <v>4</v>
      </c>
      <c r="W6" s="45" t="str">
        <f>N10</f>
        <v>松沼</v>
      </c>
      <c r="X6" s="45" t="str">
        <f>O10</f>
        <v>豊人</v>
      </c>
      <c r="Y6" s="45" t="str">
        <f>P10</f>
        <v>(福・柳川高)</v>
      </c>
      <c r="AA6" s="127">
        <v>2</v>
      </c>
      <c r="AB6" s="111" t="s">
        <v>984</v>
      </c>
      <c r="AC6" s="111" t="s">
        <v>985</v>
      </c>
      <c r="AD6" s="108" t="s">
        <v>986</v>
      </c>
      <c r="AE6" s="100" t="s">
        <v>383</v>
      </c>
      <c r="AG6" s="11">
        <v>4</v>
      </c>
      <c r="AH6" s="11" t="str">
        <f>AB9</f>
        <v>中村</v>
      </c>
      <c r="AI6" s="11" t="str">
        <f>AC9</f>
        <v>優臣</v>
      </c>
      <c r="AJ6" s="11" t="str">
        <f>AD9</f>
        <v>(宮･都城泉ヶ丘高)</v>
      </c>
      <c r="AK6" s="11">
        <v>4</v>
      </c>
      <c r="AL6" s="11" t="str">
        <f>AB10</f>
        <v>甲斐</v>
      </c>
      <c r="AM6" s="11" t="str">
        <f>AC10</f>
        <v>亮平</v>
      </c>
      <c r="AN6" s="11" t="str">
        <f>AD10</f>
        <v>(宮･都城泉ヶ丘高)</v>
      </c>
      <c r="AP6" s="154">
        <v>4</v>
      </c>
      <c r="AQ6" s="104" t="s">
        <v>111</v>
      </c>
      <c r="AR6" s="104" t="s">
        <v>112</v>
      </c>
      <c r="AS6" s="100" t="s">
        <v>113</v>
      </c>
      <c r="AT6" s="100" t="s">
        <v>114</v>
      </c>
      <c r="AV6" s="154">
        <v>4</v>
      </c>
      <c r="AW6" s="129" t="s">
        <v>412</v>
      </c>
      <c r="AX6" s="129" t="s">
        <v>480</v>
      </c>
      <c r="AY6" s="130" t="s">
        <v>481</v>
      </c>
      <c r="AZ6" s="130" t="s">
        <v>482</v>
      </c>
    </row>
    <row r="7" spans="1:52" ht="13.5">
      <c r="A7" s="106">
        <v>5</v>
      </c>
      <c r="B7" s="103" t="s">
        <v>236</v>
      </c>
      <c r="C7" s="104" t="s">
        <v>237</v>
      </c>
      <c r="D7" s="99" t="s">
        <v>121</v>
      </c>
      <c r="E7" s="100" t="s">
        <v>238</v>
      </c>
      <c r="G7" s="128">
        <v>5</v>
      </c>
      <c r="H7" s="148" t="s">
        <v>364</v>
      </c>
      <c r="I7" s="148" t="s">
        <v>365</v>
      </c>
      <c r="J7" s="108" t="s">
        <v>366</v>
      </c>
      <c r="K7" s="100" t="s">
        <v>367</v>
      </c>
      <c r="M7" s="105">
        <v>3</v>
      </c>
      <c r="N7" s="116" t="s">
        <v>708</v>
      </c>
      <c r="O7" s="117" t="s">
        <v>709</v>
      </c>
      <c r="P7" s="101" t="s">
        <v>710</v>
      </c>
      <c r="Q7" s="118" t="s">
        <v>711</v>
      </c>
      <c r="R7" s="11">
        <v>5</v>
      </c>
      <c r="S7" s="45" t="str">
        <f>N11</f>
        <v>池元</v>
      </c>
      <c r="T7" s="45" t="str">
        <f>O11</f>
        <v>駿也</v>
      </c>
      <c r="U7" s="45" t="str">
        <f>P11</f>
        <v>(宮・日向学院高）</v>
      </c>
      <c r="V7" s="45">
        <v>5</v>
      </c>
      <c r="W7" s="45" t="str">
        <f>N12</f>
        <v>田沢</v>
      </c>
      <c r="X7" s="45" t="str">
        <f>O12</f>
        <v>省吾</v>
      </c>
      <c r="Y7" s="45" t="str">
        <f>P12</f>
        <v>(宮・日向学院高）</v>
      </c>
      <c r="AA7" s="128">
        <v>3</v>
      </c>
      <c r="AB7" s="111" t="s">
        <v>435</v>
      </c>
      <c r="AC7" s="111" t="s">
        <v>436</v>
      </c>
      <c r="AD7" s="131" t="s">
        <v>289</v>
      </c>
      <c r="AE7" s="100" t="s">
        <v>437</v>
      </c>
      <c r="AG7" s="11">
        <v>5</v>
      </c>
      <c r="AH7" s="11" t="str">
        <f>AB11</f>
        <v>權藤</v>
      </c>
      <c r="AI7" s="11" t="str">
        <f>AC11</f>
        <v>丞</v>
      </c>
      <c r="AJ7" s="11" t="str">
        <f>AD11</f>
        <v>(長・海星高）</v>
      </c>
      <c r="AK7" s="11">
        <v>5</v>
      </c>
      <c r="AL7" s="11" t="str">
        <f>AB12</f>
        <v>井口</v>
      </c>
      <c r="AM7" s="11" t="str">
        <f>AC12</f>
        <v>裕大</v>
      </c>
      <c r="AN7" s="11" t="str">
        <f>AD12</f>
        <v>(長・海星高）</v>
      </c>
      <c r="AP7" s="153">
        <v>5</v>
      </c>
      <c r="AQ7" s="104" t="s">
        <v>115</v>
      </c>
      <c r="AR7" s="104" t="s">
        <v>116</v>
      </c>
      <c r="AS7" s="100" t="s">
        <v>117</v>
      </c>
      <c r="AT7" s="100" t="s">
        <v>118</v>
      </c>
      <c r="AV7" s="153">
        <v>5</v>
      </c>
      <c r="AW7" s="129" t="s">
        <v>483</v>
      </c>
      <c r="AX7" s="129" t="s">
        <v>484</v>
      </c>
      <c r="AY7" s="100" t="s">
        <v>485</v>
      </c>
      <c r="AZ7" s="130" t="s">
        <v>486</v>
      </c>
    </row>
    <row r="8" spans="1:52" ht="13.5">
      <c r="A8" s="107">
        <v>6</v>
      </c>
      <c r="B8" s="103" t="s">
        <v>239</v>
      </c>
      <c r="C8" s="104" t="s">
        <v>240</v>
      </c>
      <c r="D8" s="108" t="s">
        <v>241</v>
      </c>
      <c r="E8" s="100" t="s">
        <v>242</v>
      </c>
      <c r="G8" s="127">
        <v>6</v>
      </c>
      <c r="H8" s="104" t="s">
        <v>368</v>
      </c>
      <c r="I8" s="104" t="s">
        <v>369</v>
      </c>
      <c r="J8" s="108" t="s">
        <v>121</v>
      </c>
      <c r="K8" s="100" t="s">
        <v>370</v>
      </c>
      <c r="M8" s="105">
        <v>3</v>
      </c>
      <c r="N8" s="116" t="s">
        <v>712</v>
      </c>
      <c r="O8" s="117" t="s">
        <v>713</v>
      </c>
      <c r="P8" s="101" t="s">
        <v>710</v>
      </c>
      <c r="Q8" s="118" t="s">
        <v>714</v>
      </c>
      <c r="R8" s="11">
        <v>6</v>
      </c>
      <c r="S8" s="45" t="str">
        <f>N13</f>
        <v>宮野</v>
      </c>
      <c r="T8" s="45" t="str">
        <f>O13</f>
        <v>恭平</v>
      </c>
      <c r="U8" s="45" t="str">
        <f>P13</f>
        <v>(沖・沖縄尚学高）</v>
      </c>
      <c r="V8" s="45">
        <v>6</v>
      </c>
      <c r="W8" s="45" t="str">
        <f>N14</f>
        <v>石川</v>
      </c>
      <c r="X8" s="45" t="str">
        <f>O14</f>
        <v>温貴</v>
      </c>
      <c r="Y8" s="45" t="str">
        <f>P14</f>
        <v>(沖・沖縄尚学高)</v>
      </c>
      <c r="AA8" s="127">
        <v>3</v>
      </c>
      <c r="AB8" s="104" t="s">
        <v>127</v>
      </c>
      <c r="AC8" s="104" t="s">
        <v>384</v>
      </c>
      <c r="AD8" s="99" t="s">
        <v>987</v>
      </c>
      <c r="AE8" s="100" t="s">
        <v>386</v>
      </c>
      <c r="AG8" s="11">
        <v>6</v>
      </c>
      <c r="AH8" s="11" t="str">
        <f>AB13</f>
        <v>島尻</v>
      </c>
      <c r="AI8" s="11" t="str">
        <f>AC13</f>
        <v>哲至</v>
      </c>
      <c r="AJ8" s="11" t="str">
        <f>AD13</f>
        <v>(沖・沖縄尚学高）</v>
      </c>
      <c r="AK8" s="11">
        <v>6</v>
      </c>
      <c r="AL8" s="11" t="str">
        <f>AB14</f>
        <v>比嘉</v>
      </c>
      <c r="AM8" s="11" t="str">
        <f>AC14</f>
        <v>諒</v>
      </c>
      <c r="AN8" s="11" t="str">
        <f>AD14</f>
        <v>(沖･沖縄東中)</v>
      </c>
      <c r="AP8" s="154">
        <v>6</v>
      </c>
      <c r="AQ8" s="104" t="s">
        <v>119</v>
      </c>
      <c r="AR8" s="104" t="s">
        <v>120</v>
      </c>
      <c r="AS8" s="100" t="s">
        <v>121</v>
      </c>
      <c r="AT8" s="100" t="s">
        <v>122</v>
      </c>
      <c r="AV8" s="154">
        <v>6</v>
      </c>
      <c r="AW8" s="129" t="s">
        <v>295</v>
      </c>
      <c r="AX8" s="129" t="s">
        <v>487</v>
      </c>
      <c r="AY8" s="108" t="s">
        <v>488</v>
      </c>
      <c r="AZ8" s="130" t="s">
        <v>489</v>
      </c>
    </row>
    <row r="9" spans="1:52" ht="13.5">
      <c r="A9" s="105">
        <v>7</v>
      </c>
      <c r="B9" s="109" t="s">
        <v>243</v>
      </c>
      <c r="C9" s="110" t="s">
        <v>244</v>
      </c>
      <c r="D9" s="108" t="s">
        <v>121</v>
      </c>
      <c r="E9" s="101" t="s">
        <v>245</v>
      </c>
      <c r="G9" s="128">
        <v>7</v>
      </c>
      <c r="H9" s="129" t="s">
        <v>371</v>
      </c>
      <c r="I9" s="129" t="s">
        <v>372</v>
      </c>
      <c r="J9" s="108" t="s">
        <v>234</v>
      </c>
      <c r="K9" s="130" t="s">
        <v>373</v>
      </c>
      <c r="M9" s="105">
        <v>4</v>
      </c>
      <c r="N9" s="116" t="s">
        <v>715</v>
      </c>
      <c r="O9" s="117" t="s">
        <v>716</v>
      </c>
      <c r="P9" s="101" t="s">
        <v>50</v>
      </c>
      <c r="Q9" s="118" t="s">
        <v>717</v>
      </c>
      <c r="R9" s="11">
        <v>7</v>
      </c>
      <c r="S9" s="45" t="str">
        <f>N15</f>
        <v>高木</v>
      </c>
      <c r="T9" s="45" t="str">
        <f>O15</f>
        <v>祐輔</v>
      </c>
      <c r="U9" s="45" t="str">
        <f>P15</f>
        <v>(佐・龍谷高)</v>
      </c>
      <c r="V9" s="45">
        <v>7</v>
      </c>
      <c r="W9" s="45" t="str">
        <f>N16</f>
        <v>石井</v>
      </c>
      <c r="X9" s="45" t="str">
        <f>O16</f>
        <v>靖晃</v>
      </c>
      <c r="Y9" s="45" t="str">
        <f>P16</f>
        <v>(佐・龍谷高)</v>
      </c>
      <c r="AA9" s="128">
        <v>4</v>
      </c>
      <c r="AB9" s="104" t="s">
        <v>529</v>
      </c>
      <c r="AC9" s="104" t="s">
        <v>897</v>
      </c>
      <c r="AD9" s="101" t="s">
        <v>898</v>
      </c>
      <c r="AE9" s="100" t="s">
        <v>899</v>
      </c>
      <c r="AG9" s="11">
        <v>7</v>
      </c>
      <c r="AH9" s="11" t="str">
        <f>AB15</f>
        <v>大塚</v>
      </c>
      <c r="AI9" s="11" t="str">
        <f>AC15</f>
        <v>拳之助</v>
      </c>
      <c r="AJ9" s="11" t="str">
        <f>AD15</f>
        <v>(熊・RKKﾙｰﾃﾞﾝｽTC）</v>
      </c>
      <c r="AK9" s="11">
        <v>7</v>
      </c>
      <c r="AL9" s="11" t="str">
        <f>AB16</f>
        <v>石野</v>
      </c>
      <c r="AM9" s="11" t="str">
        <f>AC16</f>
        <v>祐希</v>
      </c>
      <c r="AN9" s="11" t="str">
        <f>AD16</f>
        <v>(熊・RKKﾙｰﾃﾞﾝｽTC）</v>
      </c>
      <c r="AP9" s="153">
        <v>7</v>
      </c>
      <c r="AQ9" s="111" t="s">
        <v>123</v>
      </c>
      <c r="AR9" s="111" t="s">
        <v>124</v>
      </c>
      <c r="AS9" s="130" t="s">
        <v>125</v>
      </c>
      <c r="AT9" s="155" t="s">
        <v>126</v>
      </c>
      <c r="AV9" s="153">
        <v>7</v>
      </c>
      <c r="AW9" s="129" t="s">
        <v>141</v>
      </c>
      <c r="AX9" s="129" t="s">
        <v>490</v>
      </c>
      <c r="AY9" s="108" t="s">
        <v>491</v>
      </c>
      <c r="AZ9" s="130" t="s">
        <v>492</v>
      </c>
    </row>
    <row r="10" spans="1:52" ht="13.5">
      <c r="A10" s="102">
        <v>8</v>
      </c>
      <c r="B10" s="103" t="s">
        <v>246</v>
      </c>
      <c r="C10" s="104" t="s">
        <v>247</v>
      </c>
      <c r="D10" s="101" t="s">
        <v>248</v>
      </c>
      <c r="E10" s="100" t="s">
        <v>249</v>
      </c>
      <c r="G10" s="127">
        <v>8</v>
      </c>
      <c r="H10" s="148" t="s">
        <v>374</v>
      </c>
      <c r="I10" s="148" t="s">
        <v>375</v>
      </c>
      <c r="J10" s="150" t="s">
        <v>376</v>
      </c>
      <c r="K10" s="100" t="s">
        <v>377</v>
      </c>
      <c r="M10" s="105">
        <v>4</v>
      </c>
      <c r="N10" s="116" t="s">
        <v>343</v>
      </c>
      <c r="O10" s="117" t="s">
        <v>344</v>
      </c>
      <c r="P10" s="101" t="s">
        <v>345</v>
      </c>
      <c r="Q10" s="118" t="s">
        <v>346</v>
      </c>
      <c r="R10" s="11">
        <v>8</v>
      </c>
      <c r="S10" s="45" t="str">
        <f>N17</f>
        <v>清水</v>
      </c>
      <c r="T10" s="45" t="str">
        <f>O17</f>
        <v>陽一</v>
      </c>
      <c r="U10" s="45" t="str">
        <f>P17</f>
        <v>(宮・佐土原高）</v>
      </c>
      <c r="V10" s="45">
        <v>8</v>
      </c>
      <c r="W10" s="45" t="str">
        <f>N18</f>
        <v>日野</v>
      </c>
      <c r="X10" s="45" t="str">
        <f>O18</f>
        <v>竜人</v>
      </c>
      <c r="Y10" s="45" t="str">
        <f>P18</f>
        <v>(宮・佐土原高）</v>
      </c>
      <c r="AA10" s="127">
        <v>4</v>
      </c>
      <c r="AB10" s="125" t="s">
        <v>900</v>
      </c>
      <c r="AC10" s="125" t="s">
        <v>901</v>
      </c>
      <c r="AD10" s="101" t="s">
        <v>898</v>
      </c>
      <c r="AE10" s="123" t="s">
        <v>902</v>
      </c>
      <c r="AG10" s="11">
        <v>8</v>
      </c>
      <c r="AH10" s="11" t="str">
        <f>AB17</f>
        <v>白石</v>
      </c>
      <c r="AI10" s="11" t="str">
        <f>AC17</f>
        <v>誠人</v>
      </c>
      <c r="AJ10" s="11" t="str">
        <f>AD17</f>
        <v>(福・戸畑高）</v>
      </c>
      <c r="AK10" s="11">
        <v>8</v>
      </c>
      <c r="AL10" s="11" t="str">
        <f>AB18</f>
        <v>山岸</v>
      </c>
      <c r="AM10" s="11" t="str">
        <f>AC18</f>
        <v>和功</v>
      </c>
      <c r="AN10" s="11" t="str">
        <f>AD18</f>
        <v>(福･福大大濠高)</v>
      </c>
      <c r="AP10" s="154">
        <v>8</v>
      </c>
      <c r="AQ10" s="104" t="s">
        <v>127</v>
      </c>
      <c r="AR10" s="104" t="s">
        <v>128</v>
      </c>
      <c r="AS10" s="100" t="s">
        <v>129</v>
      </c>
      <c r="AT10" s="100" t="s">
        <v>130</v>
      </c>
      <c r="AV10" s="154">
        <v>8</v>
      </c>
      <c r="AW10" s="129" t="s">
        <v>493</v>
      </c>
      <c r="AX10" s="129" t="s">
        <v>494</v>
      </c>
      <c r="AY10" s="108" t="s">
        <v>495</v>
      </c>
      <c r="AZ10" s="130" t="s">
        <v>496</v>
      </c>
    </row>
    <row r="11" spans="1:52" ht="13.5">
      <c r="A11" s="103">
        <v>9</v>
      </c>
      <c r="B11" s="103" t="s">
        <v>250</v>
      </c>
      <c r="C11" s="104" t="s">
        <v>251</v>
      </c>
      <c r="D11" s="101" t="s">
        <v>252</v>
      </c>
      <c r="E11" s="100" t="s">
        <v>253</v>
      </c>
      <c r="G11" s="128">
        <v>9</v>
      </c>
      <c r="H11" s="104" t="s">
        <v>378</v>
      </c>
      <c r="I11" s="104" t="s">
        <v>379</v>
      </c>
      <c r="J11" s="101" t="s">
        <v>121</v>
      </c>
      <c r="K11" s="100" t="s">
        <v>380</v>
      </c>
      <c r="M11" s="105">
        <v>5</v>
      </c>
      <c r="N11" s="116" t="s">
        <v>718</v>
      </c>
      <c r="O11" s="115" t="s">
        <v>719</v>
      </c>
      <c r="P11" s="101" t="s">
        <v>720</v>
      </c>
      <c r="Q11" s="100" t="s">
        <v>721</v>
      </c>
      <c r="R11" s="11">
        <v>9</v>
      </c>
      <c r="S11" s="45" t="str">
        <f>N19</f>
        <v>梶尾</v>
      </c>
      <c r="T11" s="45" t="str">
        <f>O19</f>
        <v>幸希</v>
      </c>
      <c r="U11" s="45" t="str">
        <f>P19</f>
        <v>(熊・熊本学園大附属高）</v>
      </c>
      <c r="V11" s="45">
        <v>9</v>
      </c>
      <c r="W11" s="45" t="str">
        <f>N20</f>
        <v>小椋</v>
      </c>
      <c r="X11" s="45" t="str">
        <f>O20</f>
        <v>祥平</v>
      </c>
      <c r="Y11" s="45" t="str">
        <f>P20</f>
        <v>(熊・ﾏﾘｽﾄ学園高）</v>
      </c>
      <c r="AA11" s="128">
        <v>5</v>
      </c>
      <c r="AB11" s="132" t="s">
        <v>903</v>
      </c>
      <c r="AC11" s="132" t="s">
        <v>391</v>
      </c>
      <c r="AD11" s="99" t="s">
        <v>319</v>
      </c>
      <c r="AE11" s="130" t="s">
        <v>392</v>
      </c>
      <c r="AG11" s="11">
        <v>9</v>
      </c>
      <c r="AH11" s="11" t="str">
        <f>AB19</f>
        <v>佐伯</v>
      </c>
      <c r="AI11" s="11" t="str">
        <f>AC19</f>
        <v>卓郎</v>
      </c>
      <c r="AJ11" s="11" t="str">
        <f>AD19</f>
        <v>(大・大分舞鶴高）</v>
      </c>
      <c r="AK11" s="11">
        <v>9</v>
      </c>
      <c r="AL11" s="11" t="str">
        <f>AB20</f>
        <v>向井</v>
      </c>
      <c r="AM11" s="11" t="str">
        <f>AC20</f>
        <v>涼介</v>
      </c>
      <c r="AN11" s="11" t="str">
        <f>AD20</f>
        <v>(大・大分舞鶴高）</v>
      </c>
      <c r="AP11" s="153">
        <v>9</v>
      </c>
      <c r="AQ11" s="104" t="s">
        <v>131</v>
      </c>
      <c r="AR11" s="104" t="s">
        <v>132</v>
      </c>
      <c r="AS11" s="100" t="s">
        <v>121</v>
      </c>
      <c r="AT11" s="100" t="s">
        <v>133</v>
      </c>
      <c r="AV11" s="153">
        <v>9</v>
      </c>
      <c r="AW11" s="104" t="s">
        <v>497</v>
      </c>
      <c r="AX11" s="104" t="s">
        <v>498</v>
      </c>
      <c r="AY11" s="100" t="s">
        <v>499</v>
      </c>
      <c r="AZ11" s="100" t="s">
        <v>500</v>
      </c>
    </row>
    <row r="12" spans="1:52" ht="13.5">
      <c r="A12" s="105">
        <v>10</v>
      </c>
      <c r="B12" s="107" t="s">
        <v>254</v>
      </c>
      <c r="C12" s="111" t="s">
        <v>255</v>
      </c>
      <c r="D12" s="101" t="s">
        <v>256</v>
      </c>
      <c r="E12" s="101" t="s">
        <v>257</v>
      </c>
      <c r="G12" s="127">
        <v>10</v>
      </c>
      <c r="H12" s="129" t="s">
        <v>381</v>
      </c>
      <c r="I12" s="129" t="s">
        <v>382</v>
      </c>
      <c r="J12" s="108" t="s">
        <v>260</v>
      </c>
      <c r="K12" s="130" t="s">
        <v>383</v>
      </c>
      <c r="M12" s="105">
        <v>5</v>
      </c>
      <c r="N12" s="103" t="s">
        <v>722</v>
      </c>
      <c r="O12" s="115" t="s">
        <v>723</v>
      </c>
      <c r="P12" s="101" t="s">
        <v>720</v>
      </c>
      <c r="Q12" s="100" t="s">
        <v>724</v>
      </c>
      <c r="R12" s="11">
        <v>10</v>
      </c>
      <c r="S12" s="45" t="str">
        <f>N21</f>
        <v>小吹</v>
      </c>
      <c r="T12" s="45" t="str">
        <f>O21</f>
        <v>学</v>
      </c>
      <c r="U12" s="45" t="str">
        <f>P21</f>
        <v>(鹿・鹿児島工業高）</v>
      </c>
      <c r="V12" s="45">
        <v>10</v>
      </c>
      <c r="W12" s="45" t="str">
        <f>N22</f>
        <v>小吹</v>
      </c>
      <c r="X12" s="45" t="str">
        <f>O22</f>
        <v>英</v>
      </c>
      <c r="Y12" s="45" t="str">
        <f>P22</f>
        <v>(鹿・鹿児島工業高）</v>
      </c>
      <c r="AA12" s="127">
        <v>5</v>
      </c>
      <c r="AB12" s="125" t="s">
        <v>904</v>
      </c>
      <c r="AC12" s="125" t="s">
        <v>905</v>
      </c>
      <c r="AD12" s="99" t="s">
        <v>906</v>
      </c>
      <c r="AE12" s="123" t="s">
        <v>907</v>
      </c>
      <c r="AG12" s="11">
        <v>10</v>
      </c>
      <c r="AH12" s="11" t="str">
        <f>AB21</f>
        <v>上原</v>
      </c>
      <c r="AI12" s="11" t="str">
        <f>AC21</f>
        <v>玄輝</v>
      </c>
      <c r="AJ12" s="11" t="str">
        <f>AD21</f>
        <v>(沖・沖縄尚学高）</v>
      </c>
      <c r="AK12" s="11">
        <v>10</v>
      </c>
      <c r="AL12" s="11" t="str">
        <f>AB22</f>
        <v>兼島</v>
      </c>
      <c r="AM12" s="11" t="str">
        <f>AC22</f>
        <v>政志</v>
      </c>
      <c r="AN12" s="11" t="str">
        <f>AD22</f>
        <v>(沖・沖縄尚学高）</v>
      </c>
      <c r="AP12" s="154">
        <v>10</v>
      </c>
      <c r="AQ12" s="129" t="s">
        <v>134</v>
      </c>
      <c r="AR12" s="129" t="s">
        <v>135</v>
      </c>
      <c r="AS12" s="130" t="s">
        <v>136</v>
      </c>
      <c r="AT12" s="130" t="s">
        <v>137</v>
      </c>
      <c r="AV12" s="154">
        <v>10</v>
      </c>
      <c r="AW12" s="129" t="s">
        <v>501</v>
      </c>
      <c r="AX12" s="129" t="s">
        <v>502</v>
      </c>
      <c r="AY12" s="100" t="s">
        <v>503</v>
      </c>
      <c r="AZ12" s="130" t="s">
        <v>504</v>
      </c>
    </row>
    <row r="13" spans="1:52" ht="13.5">
      <c r="A13" s="102">
        <v>11</v>
      </c>
      <c r="B13" s="103" t="s">
        <v>258</v>
      </c>
      <c r="C13" s="104" t="s">
        <v>259</v>
      </c>
      <c r="D13" s="101" t="s">
        <v>260</v>
      </c>
      <c r="E13" s="100" t="s">
        <v>261</v>
      </c>
      <c r="G13" s="128">
        <v>11</v>
      </c>
      <c r="H13" s="148" t="s">
        <v>127</v>
      </c>
      <c r="I13" s="148" t="s">
        <v>384</v>
      </c>
      <c r="J13" s="101" t="s">
        <v>385</v>
      </c>
      <c r="K13" s="100" t="s">
        <v>386</v>
      </c>
      <c r="M13" s="105">
        <v>6</v>
      </c>
      <c r="N13" s="116" t="s">
        <v>725</v>
      </c>
      <c r="O13" s="117" t="s">
        <v>726</v>
      </c>
      <c r="P13" s="99" t="s">
        <v>727</v>
      </c>
      <c r="Q13" s="118" t="s">
        <v>728</v>
      </c>
      <c r="R13" s="11">
        <v>11</v>
      </c>
      <c r="S13" s="45" t="str">
        <f>N23</f>
        <v>立石</v>
      </c>
      <c r="T13" s="45" t="str">
        <f>O23</f>
        <v>星士</v>
      </c>
      <c r="U13" s="45" t="str">
        <f>P23</f>
        <v>(熊･熊本工業高)</v>
      </c>
      <c r="V13" s="45">
        <v>11</v>
      </c>
      <c r="W13" s="45" t="str">
        <f>N24</f>
        <v>野口</v>
      </c>
      <c r="X13" s="45" t="str">
        <f>O24</f>
        <v>将哉</v>
      </c>
      <c r="Y13" s="45" t="str">
        <f>P24</f>
        <v>(熊･熊本工業高)</v>
      </c>
      <c r="AA13" s="128">
        <v>6</v>
      </c>
      <c r="AB13" s="129" t="s">
        <v>354</v>
      </c>
      <c r="AC13" s="129" t="s">
        <v>355</v>
      </c>
      <c r="AD13" s="108" t="s">
        <v>226</v>
      </c>
      <c r="AE13" s="130" t="s">
        <v>357</v>
      </c>
      <c r="AG13" s="11">
        <v>11</v>
      </c>
      <c r="AH13" s="11" t="str">
        <f>AB23</f>
        <v>前田</v>
      </c>
      <c r="AI13" s="11" t="str">
        <f>AC23</f>
        <v>義明</v>
      </c>
      <c r="AJ13" s="11" t="str">
        <f>AD23</f>
        <v>(鹿・鳳凰高）</v>
      </c>
      <c r="AK13" s="11">
        <v>11</v>
      </c>
      <c r="AL13" s="11" t="str">
        <f>AB24</f>
        <v>平川</v>
      </c>
      <c r="AM13" s="11" t="str">
        <f>AC24</f>
        <v>開治</v>
      </c>
      <c r="AN13" s="11" t="str">
        <f>AD24</f>
        <v>(鹿・鳳凰高）</v>
      </c>
      <c r="AP13" s="153">
        <v>11</v>
      </c>
      <c r="AQ13" s="104" t="s">
        <v>138</v>
      </c>
      <c r="AR13" s="104" t="s">
        <v>139</v>
      </c>
      <c r="AS13" s="100" t="s">
        <v>121</v>
      </c>
      <c r="AT13" s="100" t="s">
        <v>140</v>
      </c>
      <c r="AV13" s="153">
        <v>11</v>
      </c>
      <c r="AW13" s="129" t="s">
        <v>505</v>
      </c>
      <c r="AX13" s="129" t="s">
        <v>506</v>
      </c>
      <c r="AY13" s="130" t="s">
        <v>507</v>
      </c>
      <c r="AZ13" s="130" t="s">
        <v>508</v>
      </c>
    </row>
    <row r="14" spans="1:52" ht="13.5">
      <c r="A14" s="105">
        <v>12</v>
      </c>
      <c r="B14" s="107" t="s">
        <v>262</v>
      </c>
      <c r="C14" s="111" t="s">
        <v>263</v>
      </c>
      <c r="D14" s="101" t="s">
        <v>264</v>
      </c>
      <c r="E14" s="101" t="s">
        <v>265</v>
      </c>
      <c r="G14" s="127">
        <v>12</v>
      </c>
      <c r="H14" s="132" t="s">
        <v>387</v>
      </c>
      <c r="I14" s="129" t="s">
        <v>388</v>
      </c>
      <c r="J14" s="108" t="s">
        <v>308</v>
      </c>
      <c r="K14" s="130" t="s">
        <v>389</v>
      </c>
      <c r="M14" s="105">
        <v>6</v>
      </c>
      <c r="N14" s="116" t="s">
        <v>729</v>
      </c>
      <c r="O14" s="117" t="s">
        <v>730</v>
      </c>
      <c r="P14" s="101" t="s">
        <v>731</v>
      </c>
      <c r="Q14" s="118" t="s">
        <v>327</v>
      </c>
      <c r="R14" s="11">
        <v>12</v>
      </c>
      <c r="S14" s="45" t="str">
        <f>N25</f>
        <v>光山</v>
      </c>
      <c r="T14" s="45" t="str">
        <f>O25</f>
        <v>高史</v>
      </c>
      <c r="U14" s="45" t="str">
        <f>P25</f>
        <v>(福･柳川高)</v>
      </c>
      <c r="V14" s="45">
        <v>12</v>
      </c>
      <c r="W14" s="45" t="str">
        <f>N26</f>
        <v>森下</v>
      </c>
      <c r="X14" s="45" t="str">
        <f>O26</f>
        <v>優介</v>
      </c>
      <c r="Y14" s="45" t="str">
        <f>P26</f>
        <v>(福･柳川高)</v>
      </c>
      <c r="AA14" s="127">
        <v>6</v>
      </c>
      <c r="AB14" s="129" t="s">
        <v>908</v>
      </c>
      <c r="AC14" s="129" t="s">
        <v>450</v>
      </c>
      <c r="AD14" s="108" t="s">
        <v>909</v>
      </c>
      <c r="AE14" s="130" t="s">
        <v>452</v>
      </c>
      <c r="AG14" s="11">
        <v>12</v>
      </c>
      <c r="AH14" s="11" t="str">
        <f>AB25</f>
        <v>田口</v>
      </c>
      <c r="AI14" s="11" t="str">
        <f>AC25</f>
        <v>将伍</v>
      </c>
      <c r="AJ14" s="11" t="str">
        <f>AD25</f>
        <v>(宮・ｻﾝﾀﾊｳｽ）</v>
      </c>
      <c r="AK14" s="11">
        <v>12</v>
      </c>
      <c r="AL14" s="11" t="str">
        <f>AB26</f>
        <v>小村</v>
      </c>
      <c r="AM14" s="11" t="str">
        <f>AC26</f>
        <v>尚弘</v>
      </c>
      <c r="AN14" s="11" t="str">
        <f>AD26</f>
        <v>(宮・ｻｻﾞﾝﾌｨｰﾙﾄﾞ）</v>
      </c>
      <c r="AP14" s="154">
        <v>12</v>
      </c>
      <c r="AQ14" s="104" t="s">
        <v>54</v>
      </c>
      <c r="AR14" s="104" t="s">
        <v>55</v>
      </c>
      <c r="AS14" s="100" t="s">
        <v>56</v>
      </c>
      <c r="AT14" s="100" t="s">
        <v>57</v>
      </c>
      <c r="AV14" s="154">
        <v>12</v>
      </c>
      <c r="AW14" s="129" t="s">
        <v>509</v>
      </c>
      <c r="AX14" s="129" t="s">
        <v>510</v>
      </c>
      <c r="AY14" s="130" t="s">
        <v>511</v>
      </c>
      <c r="AZ14" s="130" t="s">
        <v>512</v>
      </c>
    </row>
    <row r="15" spans="1:52" ht="13.5">
      <c r="A15" s="112">
        <v>13</v>
      </c>
      <c r="B15" s="104" t="s">
        <v>266</v>
      </c>
      <c r="C15" s="104" t="s">
        <v>267</v>
      </c>
      <c r="D15" s="101" t="s">
        <v>121</v>
      </c>
      <c r="E15" s="100" t="s">
        <v>268</v>
      </c>
      <c r="G15" s="128">
        <v>13</v>
      </c>
      <c r="H15" s="129" t="s">
        <v>390</v>
      </c>
      <c r="I15" s="129" t="s">
        <v>391</v>
      </c>
      <c r="J15" s="108" t="s">
        <v>319</v>
      </c>
      <c r="K15" s="130" t="s">
        <v>392</v>
      </c>
      <c r="M15" s="105">
        <v>7</v>
      </c>
      <c r="N15" s="116" t="s">
        <v>303</v>
      </c>
      <c r="O15" s="117" t="s">
        <v>304</v>
      </c>
      <c r="P15" s="101" t="s">
        <v>222</v>
      </c>
      <c r="Q15" s="118" t="s">
        <v>305</v>
      </c>
      <c r="R15" s="11">
        <v>13</v>
      </c>
      <c r="S15" s="45" t="str">
        <f>N27</f>
        <v>西</v>
      </c>
      <c r="T15" s="45" t="str">
        <f>O27</f>
        <v>優馬</v>
      </c>
      <c r="U15" s="45" t="str">
        <f>P27</f>
        <v>(福・柳川高）</v>
      </c>
      <c r="V15" s="45">
        <v>13</v>
      </c>
      <c r="W15" s="45" t="str">
        <f>N28</f>
        <v>金</v>
      </c>
      <c r="X15" s="45" t="str">
        <f>O28</f>
        <v>浄泰</v>
      </c>
      <c r="Y15" s="45" t="str">
        <f>P28</f>
        <v>(福・柳川高）</v>
      </c>
      <c r="AA15" s="128">
        <v>7</v>
      </c>
      <c r="AB15" s="129" t="s">
        <v>412</v>
      </c>
      <c r="AC15" s="129" t="s">
        <v>413</v>
      </c>
      <c r="AD15" s="108" t="s">
        <v>910</v>
      </c>
      <c r="AE15" s="130" t="s">
        <v>414</v>
      </c>
      <c r="AG15" s="11">
        <v>13</v>
      </c>
      <c r="AH15" s="11" t="str">
        <f>AB27</f>
        <v>安藤</v>
      </c>
      <c r="AI15" s="11" t="str">
        <f>AC27</f>
        <v>穣</v>
      </c>
      <c r="AJ15" s="11" t="str">
        <f>AD27</f>
        <v>(福・吉田TS）</v>
      </c>
      <c r="AK15" s="11">
        <v>13</v>
      </c>
      <c r="AL15" s="11" t="str">
        <f>AB28</f>
        <v>矢野</v>
      </c>
      <c r="AM15" s="11" t="str">
        <f>AC28</f>
        <v>雄祐</v>
      </c>
      <c r="AN15" s="11" t="str">
        <f>AD28</f>
        <v>(福・吉田TS）</v>
      </c>
      <c r="AP15" s="153">
        <v>13</v>
      </c>
      <c r="AQ15" s="104" t="s">
        <v>141</v>
      </c>
      <c r="AR15" s="104" t="s">
        <v>142</v>
      </c>
      <c r="AS15" s="100" t="s">
        <v>143</v>
      </c>
      <c r="AT15" s="100" t="s">
        <v>144</v>
      </c>
      <c r="AV15" s="153">
        <v>13</v>
      </c>
      <c r="AW15" s="104" t="s">
        <v>513</v>
      </c>
      <c r="AX15" s="104" t="s">
        <v>514</v>
      </c>
      <c r="AY15" s="100" t="s">
        <v>308</v>
      </c>
      <c r="AZ15" s="100" t="s">
        <v>515</v>
      </c>
    </row>
    <row r="16" spans="1:52" ht="13.5">
      <c r="A16" s="102">
        <v>14</v>
      </c>
      <c r="B16" s="107" t="s">
        <v>269</v>
      </c>
      <c r="C16" s="113" t="s">
        <v>270</v>
      </c>
      <c r="D16" s="114" t="s">
        <v>271</v>
      </c>
      <c r="E16" s="100" t="s">
        <v>272</v>
      </c>
      <c r="G16" s="127">
        <v>14</v>
      </c>
      <c r="H16" s="151" t="s">
        <v>393</v>
      </c>
      <c r="I16" s="151" t="s">
        <v>394</v>
      </c>
      <c r="J16" s="150" t="s">
        <v>297</v>
      </c>
      <c r="K16" s="130" t="s">
        <v>395</v>
      </c>
      <c r="M16" s="105">
        <v>7</v>
      </c>
      <c r="N16" s="103" t="s">
        <v>732</v>
      </c>
      <c r="O16" s="115" t="s">
        <v>733</v>
      </c>
      <c r="P16" s="101" t="s">
        <v>222</v>
      </c>
      <c r="Q16" s="100" t="s">
        <v>283</v>
      </c>
      <c r="R16" s="11">
        <v>14</v>
      </c>
      <c r="S16" s="45" t="str">
        <f>N29</f>
        <v>高橋</v>
      </c>
      <c r="T16" s="45" t="str">
        <f>O29</f>
        <v>幸輝</v>
      </c>
      <c r="U16" s="45" t="str">
        <f>P29</f>
        <v>(福･九国大付高)</v>
      </c>
      <c r="V16" s="45">
        <v>14</v>
      </c>
      <c r="W16" s="45" t="str">
        <f>N30</f>
        <v>田中</v>
      </c>
      <c r="X16" s="45" t="str">
        <f>O30</f>
        <v>豊李</v>
      </c>
      <c r="Y16" s="45" t="str">
        <f>P30</f>
        <v>(福・九国大付高)</v>
      </c>
      <c r="AA16" s="127">
        <v>7</v>
      </c>
      <c r="AB16" s="129" t="s">
        <v>364</v>
      </c>
      <c r="AC16" s="129" t="s">
        <v>365</v>
      </c>
      <c r="AD16" s="108" t="s">
        <v>910</v>
      </c>
      <c r="AE16" s="130" t="s">
        <v>367</v>
      </c>
      <c r="AG16" s="11">
        <v>14</v>
      </c>
      <c r="AH16" s="11" t="str">
        <f>AB29</f>
        <v>日野</v>
      </c>
      <c r="AI16" s="11" t="str">
        <f>AC29</f>
        <v>貴弘</v>
      </c>
      <c r="AJ16" s="11" t="str">
        <f>AD29</f>
        <v>(熊･RKKﾙｰﾃﾞﾝｽTC)</v>
      </c>
      <c r="AK16" s="11">
        <v>14</v>
      </c>
      <c r="AL16" s="11" t="str">
        <f>AB30</f>
        <v>成松</v>
      </c>
      <c r="AM16" s="11" t="str">
        <f>AC30</f>
        <v>貴大</v>
      </c>
      <c r="AN16" s="11" t="str">
        <f>AD30</f>
        <v>(熊・RKKﾙｰﾃﾞﾝｽTC）</v>
      </c>
      <c r="AP16" s="154">
        <v>14</v>
      </c>
      <c r="AQ16" s="129" t="s">
        <v>145</v>
      </c>
      <c r="AR16" s="129" t="s">
        <v>146</v>
      </c>
      <c r="AS16" s="130" t="s">
        <v>147</v>
      </c>
      <c r="AT16" s="130" t="s">
        <v>148</v>
      </c>
      <c r="AV16" s="154">
        <v>14</v>
      </c>
      <c r="AW16" s="87" t="s">
        <v>583</v>
      </c>
      <c r="AX16" s="87" t="s">
        <v>584</v>
      </c>
      <c r="AY16" s="77" t="s">
        <v>50</v>
      </c>
      <c r="AZ16" s="77" t="s">
        <v>585</v>
      </c>
    </row>
    <row r="17" spans="1:52" ht="13.5">
      <c r="A17" s="102">
        <v>15</v>
      </c>
      <c r="B17" s="103" t="s">
        <v>273</v>
      </c>
      <c r="C17" s="115" t="s">
        <v>274</v>
      </c>
      <c r="D17" s="190" t="s">
        <v>275</v>
      </c>
      <c r="E17" s="100" t="s">
        <v>276</v>
      </c>
      <c r="G17" s="128">
        <v>15</v>
      </c>
      <c r="H17" s="104" t="s">
        <v>396</v>
      </c>
      <c r="I17" s="104" t="s">
        <v>397</v>
      </c>
      <c r="J17" s="101" t="s">
        <v>121</v>
      </c>
      <c r="K17" s="100" t="s">
        <v>398</v>
      </c>
      <c r="M17" s="105">
        <v>8</v>
      </c>
      <c r="N17" s="103" t="s">
        <v>734</v>
      </c>
      <c r="O17" s="115" t="s">
        <v>735</v>
      </c>
      <c r="P17" s="99" t="s">
        <v>736</v>
      </c>
      <c r="Q17" s="100" t="s">
        <v>302</v>
      </c>
      <c r="R17" s="11">
        <v>15</v>
      </c>
      <c r="S17" s="45" t="str">
        <f>N31</f>
        <v>結城</v>
      </c>
      <c r="T17" s="45" t="str">
        <f>O31</f>
        <v>健太</v>
      </c>
      <c r="U17" s="45" t="str">
        <f>P31</f>
        <v>(大･別府青山高)</v>
      </c>
      <c r="V17" s="45">
        <v>15</v>
      </c>
      <c r="W17" s="45" t="str">
        <f>N32</f>
        <v>加治</v>
      </c>
      <c r="X17" s="45" t="str">
        <f>O32</f>
        <v>源二郎</v>
      </c>
      <c r="Y17" s="45" t="str">
        <f>P32</f>
        <v>(大･別府青山高)</v>
      </c>
      <c r="AA17" s="128">
        <v>8</v>
      </c>
      <c r="AB17" s="125" t="s">
        <v>911</v>
      </c>
      <c r="AC17" s="125" t="s">
        <v>912</v>
      </c>
      <c r="AD17" s="108" t="s">
        <v>989</v>
      </c>
      <c r="AE17" s="123" t="s">
        <v>913</v>
      </c>
      <c r="AG17" s="11">
        <v>15</v>
      </c>
      <c r="AH17" s="11" t="str">
        <f>AB31</f>
        <v>中島</v>
      </c>
      <c r="AI17" s="11" t="str">
        <f>AC31</f>
        <v>啓</v>
      </c>
      <c r="AJ17" s="11" t="str">
        <f>AD31</f>
        <v>(佐・龍谷高）</v>
      </c>
      <c r="AK17" s="11">
        <v>15</v>
      </c>
      <c r="AL17" s="11" t="str">
        <f>AB32</f>
        <v>森口</v>
      </c>
      <c r="AM17" s="11" t="str">
        <f>AC32</f>
        <v>誠也</v>
      </c>
      <c r="AN17" s="11" t="str">
        <f>AD32</f>
        <v>(佐・龍谷高）</v>
      </c>
      <c r="AP17" s="153">
        <v>15</v>
      </c>
      <c r="AQ17" s="104" t="s">
        <v>149</v>
      </c>
      <c r="AR17" s="104" t="s">
        <v>150</v>
      </c>
      <c r="AS17" s="100" t="s">
        <v>151</v>
      </c>
      <c r="AT17" s="100" t="s">
        <v>152</v>
      </c>
      <c r="AV17" s="153">
        <v>15</v>
      </c>
      <c r="AW17" s="111" t="s">
        <v>519</v>
      </c>
      <c r="AX17" s="111" t="s">
        <v>520</v>
      </c>
      <c r="AY17" s="155" t="s">
        <v>151</v>
      </c>
      <c r="AZ17" s="155" t="s">
        <v>521</v>
      </c>
    </row>
    <row r="18" spans="1:52" ht="13.5">
      <c r="A18" s="107">
        <v>16</v>
      </c>
      <c r="B18" s="103" t="s">
        <v>277</v>
      </c>
      <c r="C18" s="104" t="s">
        <v>278</v>
      </c>
      <c r="D18" s="108" t="s">
        <v>121</v>
      </c>
      <c r="E18" s="100" t="s">
        <v>279</v>
      </c>
      <c r="G18" s="127">
        <v>16</v>
      </c>
      <c r="H18" s="104" t="s">
        <v>399</v>
      </c>
      <c r="I18" s="104" t="s">
        <v>400</v>
      </c>
      <c r="J18" s="99" t="s">
        <v>401</v>
      </c>
      <c r="K18" s="100" t="s">
        <v>402</v>
      </c>
      <c r="M18" s="105">
        <v>8</v>
      </c>
      <c r="N18" s="103" t="s">
        <v>115</v>
      </c>
      <c r="O18" s="115" t="s">
        <v>332</v>
      </c>
      <c r="P18" s="99" t="s">
        <v>736</v>
      </c>
      <c r="Q18" s="100" t="s">
        <v>333</v>
      </c>
      <c r="R18" s="11">
        <v>16</v>
      </c>
      <c r="S18" s="45" t="str">
        <f>N33</f>
        <v>田村</v>
      </c>
      <c r="T18" s="45" t="str">
        <f>O33</f>
        <v>賢人</v>
      </c>
      <c r="U18" s="45" t="str">
        <f>P33</f>
        <v>(福･柳川高)</v>
      </c>
      <c r="V18" s="45">
        <v>16</v>
      </c>
      <c r="W18" s="45" t="str">
        <f>N34</f>
        <v>遠藤</v>
      </c>
      <c r="X18" s="45" t="str">
        <f>O34</f>
        <v>修平</v>
      </c>
      <c r="Y18" s="45" t="str">
        <f>P34</f>
        <v>(福･柳川高)</v>
      </c>
      <c r="AA18" s="127">
        <v>8</v>
      </c>
      <c r="AB18" s="129" t="s">
        <v>914</v>
      </c>
      <c r="AC18" s="104" t="s">
        <v>915</v>
      </c>
      <c r="AD18" s="101" t="s">
        <v>988</v>
      </c>
      <c r="AE18" s="100" t="s">
        <v>916</v>
      </c>
      <c r="AG18" s="11">
        <v>16</v>
      </c>
      <c r="AH18" s="11" t="str">
        <f>AB33</f>
        <v>福本</v>
      </c>
      <c r="AI18" s="11" t="str">
        <f>AC33</f>
        <v>達也</v>
      </c>
      <c r="AJ18" s="11" t="str">
        <f>AD33</f>
        <v>(福・柳川高)</v>
      </c>
      <c r="AK18" s="11">
        <v>16</v>
      </c>
      <c r="AL18" s="11" t="str">
        <f>AB34</f>
        <v>坂本</v>
      </c>
      <c r="AM18" s="11" t="str">
        <f>AC34</f>
        <v>祥一</v>
      </c>
      <c r="AN18" s="11" t="str">
        <f>AD34</f>
        <v>(福・柳川高)</v>
      </c>
      <c r="AP18" s="154">
        <v>16</v>
      </c>
      <c r="AQ18" s="104" t="s">
        <v>153</v>
      </c>
      <c r="AR18" s="104" t="s">
        <v>154</v>
      </c>
      <c r="AS18" s="108" t="s">
        <v>155</v>
      </c>
      <c r="AT18" s="100" t="s">
        <v>156</v>
      </c>
      <c r="AV18" s="154">
        <v>16</v>
      </c>
      <c r="AW18" s="104" t="s">
        <v>522</v>
      </c>
      <c r="AX18" s="104" t="s">
        <v>523</v>
      </c>
      <c r="AY18" s="100" t="s">
        <v>524</v>
      </c>
      <c r="AZ18" s="100" t="s">
        <v>525</v>
      </c>
    </row>
    <row r="19" spans="1:52" ht="13.5">
      <c r="A19" s="105">
        <v>17</v>
      </c>
      <c r="B19" s="109" t="s">
        <v>280</v>
      </c>
      <c r="C19" s="110" t="s">
        <v>281</v>
      </c>
      <c r="D19" s="108" t="s">
        <v>282</v>
      </c>
      <c r="E19" s="101" t="s">
        <v>283</v>
      </c>
      <c r="G19" s="128">
        <v>17</v>
      </c>
      <c r="H19" s="148" t="s">
        <v>354</v>
      </c>
      <c r="I19" s="148" t="s">
        <v>355</v>
      </c>
      <c r="J19" s="150" t="s">
        <v>356</v>
      </c>
      <c r="K19" s="100" t="s">
        <v>357</v>
      </c>
      <c r="M19" s="105">
        <v>9</v>
      </c>
      <c r="N19" s="116" t="s">
        <v>737</v>
      </c>
      <c r="O19" s="117" t="s">
        <v>738</v>
      </c>
      <c r="P19" s="101" t="s">
        <v>739</v>
      </c>
      <c r="Q19" s="118" t="s">
        <v>740</v>
      </c>
      <c r="R19" s="11">
        <v>17</v>
      </c>
      <c r="S19" s="45" t="str">
        <f>N35</f>
        <v>中田</v>
      </c>
      <c r="T19" s="45" t="str">
        <f>O35</f>
        <v>聖也</v>
      </c>
      <c r="U19" s="45" t="str">
        <f>P35</f>
        <v>(鹿･鳳凰高)</v>
      </c>
      <c r="V19" s="45">
        <v>17</v>
      </c>
      <c r="W19" s="45" t="str">
        <f>N36</f>
        <v>金田</v>
      </c>
      <c r="X19" s="45" t="str">
        <f>O36</f>
        <v>祐季</v>
      </c>
      <c r="Y19" s="45" t="str">
        <f>P36</f>
        <v>(鹿･鳳凰高)</v>
      </c>
      <c r="AA19" s="128">
        <v>9</v>
      </c>
      <c r="AB19" s="125" t="s">
        <v>432</v>
      </c>
      <c r="AC19" s="125" t="s">
        <v>917</v>
      </c>
      <c r="AD19" s="101" t="s">
        <v>248</v>
      </c>
      <c r="AE19" s="123" t="s">
        <v>434</v>
      </c>
      <c r="AG19" s="11">
        <v>17</v>
      </c>
      <c r="AH19" s="11" t="str">
        <f>AB35</f>
        <v>永易</v>
      </c>
      <c r="AI19" s="11" t="str">
        <f>AC35</f>
        <v>恭之介</v>
      </c>
      <c r="AJ19" s="11" t="str">
        <f>AD35</f>
        <v>(宮・佐土原高)</v>
      </c>
      <c r="AK19" s="11">
        <v>17</v>
      </c>
      <c r="AL19" s="11" t="str">
        <f>AB36</f>
        <v>大竹</v>
      </c>
      <c r="AM19" s="11" t="str">
        <f>AC36</f>
        <v>英次</v>
      </c>
      <c r="AN19" s="11" t="str">
        <f>AD36</f>
        <v>(宮・佐土原高)</v>
      </c>
      <c r="AP19" s="153">
        <v>17</v>
      </c>
      <c r="AQ19" s="132" t="s">
        <v>157</v>
      </c>
      <c r="AR19" s="132" t="s">
        <v>158</v>
      </c>
      <c r="AS19" s="156" t="s">
        <v>56</v>
      </c>
      <c r="AT19" s="156" t="s">
        <v>159</v>
      </c>
      <c r="AV19" s="153">
        <v>17</v>
      </c>
      <c r="AW19" s="160" t="s">
        <v>526</v>
      </c>
      <c r="AX19" s="160" t="s">
        <v>527</v>
      </c>
      <c r="AY19" s="161" t="s">
        <v>121</v>
      </c>
      <c r="AZ19" s="162" t="s">
        <v>528</v>
      </c>
    </row>
    <row r="20" spans="1:52" ht="13.5">
      <c r="A20" s="105">
        <v>18</v>
      </c>
      <c r="B20" s="107" t="s">
        <v>284</v>
      </c>
      <c r="C20" s="111" t="s">
        <v>285</v>
      </c>
      <c r="D20" s="101" t="s">
        <v>248</v>
      </c>
      <c r="E20" s="101" t="s">
        <v>286</v>
      </c>
      <c r="G20" s="127">
        <v>18</v>
      </c>
      <c r="H20" s="104" t="s">
        <v>406</v>
      </c>
      <c r="I20" s="104" t="s">
        <v>407</v>
      </c>
      <c r="J20" s="108" t="s">
        <v>121</v>
      </c>
      <c r="K20" s="100" t="s">
        <v>408</v>
      </c>
      <c r="M20" s="105">
        <v>9</v>
      </c>
      <c r="N20" s="116" t="s">
        <v>741</v>
      </c>
      <c r="O20" s="117" t="s">
        <v>742</v>
      </c>
      <c r="P20" s="101" t="s">
        <v>743</v>
      </c>
      <c r="Q20" s="118" t="s">
        <v>316</v>
      </c>
      <c r="R20" s="11">
        <v>18</v>
      </c>
      <c r="S20" s="45" t="str">
        <f>N37</f>
        <v>横山</v>
      </c>
      <c r="T20" s="45" t="str">
        <f>O37</f>
        <v>良輔</v>
      </c>
      <c r="U20" s="45" t="str">
        <f>P37</f>
        <v>(宮･日向学院高)</v>
      </c>
      <c r="V20" s="45">
        <v>18</v>
      </c>
      <c r="W20" s="45" t="str">
        <f>N38</f>
        <v>荒木</v>
      </c>
      <c r="X20" s="45" t="str">
        <f>O38</f>
        <v>啓太</v>
      </c>
      <c r="Y20" s="45" t="str">
        <f>P38</f>
        <v>(宮･日向学院高)</v>
      </c>
      <c r="AA20" s="127">
        <v>9</v>
      </c>
      <c r="AB20" s="129" t="s">
        <v>442</v>
      </c>
      <c r="AC20" s="129" t="s">
        <v>443</v>
      </c>
      <c r="AD20" s="101" t="s">
        <v>248</v>
      </c>
      <c r="AE20" s="130" t="s">
        <v>444</v>
      </c>
      <c r="AG20" s="11">
        <v>18</v>
      </c>
      <c r="AH20" s="11" t="str">
        <f>AB37</f>
        <v>金城</v>
      </c>
      <c r="AI20" s="11" t="str">
        <f>AC37</f>
        <v>充</v>
      </c>
      <c r="AJ20" s="11" t="str">
        <f>AD37</f>
        <v>(福・柳川高)</v>
      </c>
      <c r="AK20" s="11">
        <v>18</v>
      </c>
      <c r="AL20" s="11" t="str">
        <f>AB38</f>
        <v>岩見</v>
      </c>
      <c r="AM20" s="11" t="str">
        <f>AC38</f>
        <v>直哉</v>
      </c>
      <c r="AN20" s="11" t="str">
        <f>AD38</f>
        <v>(福・柳川高)</v>
      </c>
      <c r="AP20" s="154">
        <v>18</v>
      </c>
      <c r="AQ20" s="104" t="s">
        <v>160</v>
      </c>
      <c r="AR20" s="104" t="s">
        <v>161</v>
      </c>
      <c r="AS20" s="100" t="s">
        <v>49</v>
      </c>
      <c r="AT20" s="100" t="s">
        <v>162</v>
      </c>
      <c r="AV20" s="154">
        <v>18</v>
      </c>
      <c r="AW20" s="104" t="s">
        <v>529</v>
      </c>
      <c r="AX20" s="104" t="s">
        <v>530</v>
      </c>
      <c r="AY20" s="100" t="s">
        <v>485</v>
      </c>
      <c r="AZ20" s="100" t="s">
        <v>531</v>
      </c>
    </row>
    <row r="21" spans="1:52" ht="13.5">
      <c r="A21" s="102">
        <v>19</v>
      </c>
      <c r="B21" s="107" t="s">
        <v>287</v>
      </c>
      <c r="C21" s="111" t="s">
        <v>288</v>
      </c>
      <c r="D21" s="99" t="s">
        <v>289</v>
      </c>
      <c r="E21" s="100" t="s">
        <v>290</v>
      </c>
      <c r="G21" s="128">
        <v>19</v>
      </c>
      <c r="H21" s="104" t="s">
        <v>141</v>
      </c>
      <c r="I21" s="104" t="s">
        <v>409</v>
      </c>
      <c r="J21" s="108" t="s">
        <v>410</v>
      </c>
      <c r="K21" s="100" t="s">
        <v>411</v>
      </c>
      <c r="M21" s="105">
        <v>10</v>
      </c>
      <c r="N21" s="103" t="s">
        <v>744</v>
      </c>
      <c r="O21" s="115" t="s">
        <v>745</v>
      </c>
      <c r="P21" s="101" t="s">
        <v>746</v>
      </c>
      <c r="Q21" s="100" t="s">
        <v>747</v>
      </c>
      <c r="R21" s="11">
        <v>19</v>
      </c>
      <c r="S21" s="45" t="str">
        <f>N39</f>
        <v>小中</v>
      </c>
      <c r="T21" s="45" t="str">
        <f>O39</f>
        <v>勇生</v>
      </c>
      <c r="U21" s="45" t="str">
        <f>P39</f>
        <v>(佐・龍谷高）</v>
      </c>
      <c r="V21" s="45">
        <v>19</v>
      </c>
      <c r="W21" s="45" t="str">
        <f>N40</f>
        <v>江口</v>
      </c>
      <c r="X21" s="45" t="str">
        <f>O40</f>
        <v>遼</v>
      </c>
      <c r="Y21" s="45" t="str">
        <f>P40</f>
        <v>(佐・龍谷高）</v>
      </c>
      <c r="AA21" s="128">
        <v>10</v>
      </c>
      <c r="AB21" s="104" t="s">
        <v>918</v>
      </c>
      <c r="AC21" s="104" t="s">
        <v>919</v>
      </c>
      <c r="AD21" s="133" t="s">
        <v>920</v>
      </c>
      <c r="AE21" s="100" t="s">
        <v>921</v>
      </c>
      <c r="AG21" s="11">
        <v>19</v>
      </c>
      <c r="AH21" s="11" t="str">
        <f>AB39</f>
        <v>渡邊</v>
      </c>
      <c r="AI21" s="11" t="str">
        <f>AC39</f>
        <v>智紀</v>
      </c>
      <c r="AJ21" s="11" t="str">
        <f>AD39</f>
        <v>(長・早岐中)</v>
      </c>
      <c r="AK21" s="11">
        <v>19</v>
      </c>
      <c r="AL21" s="11" t="str">
        <f>AB40</f>
        <v>川崎</v>
      </c>
      <c r="AM21" s="11" t="str">
        <f>AC40</f>
        <v>真斗</v>
      </c>
      <c r="AN21" s="11" t="str">
        <f>AD40</f>
        <v>(長・ﾄﾚﾃﾞｨｱTC）</v>
      </c>
      <c r="AP21" s="153">
        <v>19</v>
      </c>
      <c r="AQ21" s="104" t="s">
        <v>163</v>
      </c>
      <c r="AR21" s="104" t="s">
        <v>164</v>
      </c>
      <c r="AS21" s="100" t="s">
        <v>121</v>
      </c>
      <c r="AT21" s="100" t="s">
        <v>165</v>
      </c>
      <c r="AV21" s="153">
        <v>19</v>
      </c>
      <c r="AW21" s="129" t="s">
        <v>532</v>
      </c>
      <c r="AX21" s="129" t="s">
        <v>533</v>
      </c>
      <c r="AY21" s="108" t="s">
        <v>534</v>
      </c>
      <c r="AZ21" s="130" t="s">
        <v>535</v>
      </c>
    </row>
    <row r="22" spans="1:52" ht="13.5">
      <c r="A22" s="102">
        <v>20</v>
      </c>
      <c r="B22" s="103" t="s">
        <v>291</v>
      </c>
      <c r="C22" s="104" t="s">
        <v>292</v>
      </c>
      <c r="D22" s="101" t="s">
        <v>293</v>
      </c>
      <c r="E22" s="100" t="s">
        <v>294</v>
      </c>
      <c r="G22" s="127">
        <v>20</v>
      </c>
      <c r="H22" s="104" t="s">
        <v>412</v>
      </c>
      <c r="I22" s="104" t="s">
        <v>413</v>
      </c>
      <c r="J22" s="99" t="s">
        <v>366</v>
      </c>
      <c r="K22" s="100" t="s">
        <v>414</v>
      </c>
      <c r="M22" s="105">
        <v>10</v>
      </c>
      <c r="N22" s="103" t="s">
        <v>744</v>
      </c>
      <c r="O22" s="115" t="s">
        <v>748</v>
      </c>
      <c r="P22" s="101" t="s">
        <v>746</v>
      </c>
      <c r="Q22" s="100" t="s">
        <v>749</v>
      </c>
      <c r="R22" s="11">
        <v>20</v>
      </c>
      <c r="S22" s="45" t="str">
        <f>N41</f>
        <v>保原</v>
      </c>
      <c r="T22" s="45" t="str">
        <f>O41</f>
        <v>充宏</v>
      </c>
      <c r="U22" s="45" t="str">
        <f>P41</f>
        <v>(大･大分舞鶴高)</v>
      </c>
      <c r="V22" s="45">
        <v>20</v>
      </c>
      <c r="W22" s="45" t="str">
        <f>N42</f>
        <v>竹下</v>
      </c>
      <c r="X22" s="45" t="str">
        <f>O42</f>
        <v>明宏</v>
      </c>
      <c r="Y22" s="45" t="str">
        <f>P42</f>
        <v>(大･大分舞鶴高)</v>
      </c>
      <c r="AA22" s="127">
        <v>10</v>
      </c>
      <c r="AB22" s="111" t="s">
        <v>922</v>
      </c>
      <c r="AC22" s="111" t="s">
        <v>923</v>
      </c>
      <c r="AD22" s="101" t="s">
        <v>920</v>
      </c>
      <c r="AE22" s="100" t="s">
        <v>924</v>
      </c>
      <c r="AG22" s="11">
        <v>20</v>
      </c>
      <c r="AH22" s="11" t="str">
        <f>AB41</f>
        <v>西浦</v>
      </c>
      <c r="AI22" s="11" t="str">
        <f>AC41</f>
        <v>巧人</v>
      </c>
      <c r="AJ22" s="11" t="str">
        <f>AD41</f>
        <v>(熊・熊本工業高）</v>
      </c>
      <c r="AK22" s="11">
        <v>20</v>
      </c>
      <c r="AL22" s="11" t="str">
        <f>AB42</f>
        <v>中原</v>
      </c>
      <c r="AM22" s="11" t="str">
        <f>AC42</f>
        <v>礼人</v>
      </c>
      <c r="AN22" s="11" t="str">
        <f>AD42</f>
        <v>(熊・熊本工業高）</v>
      </c>
      <c r="AP22" s="154">
        <v>20</v>
      </c>
      <c r="AQ22" s="104" t="s">
        <v>166</v>
      </c>
      <c r="AR22" s="104" t="s">
        <v>167</v>
      </c>
      <c r="AS22" s="100" t="s">
        <v>168</v>
      </c>
      <c r="AT22" s="100" t="s">
        <v>169</v>
      </c>
      <c r="AV22" s="154">
        <v>20</v>
      </c>
      <c r="AW22" s="104" t="s">
        <v>536</v>
      </c>
      <c r="AX22" s="104" t="s">
        <v>537</v>
      </c>
      <c r="AY22" s="100" t="s">
        <v>488</v>
      </c>
      <c r="AZ22" s="100" t="s">
        <v>538</v>
      </c>
    </row>
    <row r="23" spans="1:52" ht="13.5">
      <c r="A23" s="102">
        <v>21</v>
      </c>
      <c r="B23" s="103" t="s">
        <v>295</v>
      </c>
      <c r="C23" s="104" t="s">
        <v>296</v>
      </c>
      <c r="D23" s="101" t="s">
        <v>297</v>
      </c>
      <c r="E23" s="100" t="s">
        <v>298</v>
      </c>
      <c r="G23" s="128">
        <v>21</v>
      </c>
      <c r="H23" s="104" t="s">
        <v>415</v>
      </c>
      <c r="I23" s="104" t="s">
        <v>416</v>
      </c>
      <c r="J23" s="99" t="s">
        <v>417</v>
      </c>
      <c r="K23" s="100" t="s">
        <v>418</v>
      </c>
      <c r="M23" s="105">
        <v>11</v>
      </c>
      <c r="N23" s="116" t="s">
        <v>750</v>
      </c>
      <c r="O23" s="117" t="s">
        <v>751</v>
      </c>
      <c r="P23" s="101" t="s">
        <v>752</v>
      </c>
      <c r="Q23" s="118" t="s">
        <v>753</v>
      </c>
      <c r="R23" s="11">
        <v>21</v>
      </c>
      <c r="S23" s="45" t="str">
        <f>N43</f>
        <v>梯</v>
      </c>
      <c r="T23" s="45" t="str">
        <f>O43</f>
        <v>隼人</v>
      </c>
      <c r="U23" s="45" t="str">
        <f>P43</f>
        <v>(鹿・鳳凰高）</v>
      </c>
      <c r="V23" s="45">
        <v>21</v>
      </c>
      <c r="W23" s="45" t="str">
        <f>N44</f>
        <v>兼子</v>
      </c>
      <c r="X23" s="45" t="str">
        <f>O44</f>
        <v>周大</v>
      </c>
      <c r="Y23" s="45" t="str">
        <f>P44</f>
        <v>(鹿・鳳凰高）</v>
      </c>
      <c r="AA23" s="128">
        <v>11</v>
      </c>
      <c r="AB23" s="125" t="s">
        <v>803</v>
      </c>
      <c r="AC23" s="125" t="s">
        <v>925</v>
      </c>
      <c r="AD23" s="108" t="s">
        <v>151</v>
      </c>
      <c r="AE23" s="123" t="s">
        <v>395</v>
      </c>
      <c r="AG23" s="11">
        <v>21</v>
      </c>
      <c r="AH23" s="11" t="str">
        <f>AB43</f>
        <v>高山</v>
      </c>
      <c r="AI23" s="11" t="str">
        <f>AC43</f>
        <v>和也</v>
      </c>
      <c r="AJ23" s="11" t="str">
        <f>AD43</f>
        <v>(福･春日西TC)</v>
      </c>
      <c r="AK23" s="11">
        <v>21</v>
      </c>
      <c r="AL23" s="11" t="str">
        <f>AB44</f>
        <v>的場</v>
      </c>
      <c r="AM23" s="11" t="str">
        <f>AC44</f>
        <v>翔平</v>
      </c>
      <c r="AN23" s="11" t="str">
        <f>AD44</f>
        <v>(福・ﾌｧｲﾝﾋﾙｽﾞTC）</v>
      </c>
      <c r="AP23" s="153">
        <v>21</v>
      </c>
      <c r="AQ23" s="104" t="s">
        <v>170</v>
      </c>
      <c r="AR23" s="104" t="s">
        <v>171</v>
      </c>
      <c r="AS23" s="100" t="s">
        <v>172</v>
      </c>
      <c r="AT23" s="100" t="s">
        <v>173</v>
      </c>
      <c r="AV23" s="153">
        <v>21</v>
      </c>
      <c r="AW23" s="129" t="s">
        <v>539</v>
      </c>
      <c r="AX23" s="129" t="s">
        <v>540</v>
      </c>
      <c r="AY23" s="108" t="s">
        <v>541</v>
      </c>
      <c r="AZ23" s="130" t="s">
        <v>542</v>
      </c>
    </row>
    <row r="24" spans="1:52" ht="13.5">
      <c r="A24" s="102">
        <v>22</v>
      </c>
      <c r="B24" s="103" t="s">
        <v>299</v>
      </c>
      <c r="C24" s="104" t="s">
        <v>300</v>
      </c>
      <c r="D24" s="101" t="s">
        <v>301</v>
      </c>
      <c r="E24" s="100" t="s">
        <v>302</v>
      </c>
      <c r="G24" s="127">
        <v>22</v>
      </c>
      <c r="H24" s="104" t="s">
        <v>419</v>
      </c>
      <c r="I24" s="104" t="s">
        <v>420</v>
      </c>
      <c r="J24" s="101" t="s">
        <v>319</v>
      </c>
      <c r="K24" s="100" t="s">
        <v>421</v>
      </c>
      <c r="M24" s="105">
        <v>11</v>
      </c>
      <c r="N24" s="121" t="s">
        <v>754</v>
      </c>
      <c r="O24" s="122" t="s">
        <v>755</v>
      </c>
      <c r="P24" s="99" t="s">
        <v>752</v>
      </c>
      <c r="Q24" s="123" t="s">
        <v>756</v>
      </c>
      <c r="R24" s="11">
        <v>22</v>
      </c>
      <c r="S24" s="45" t="str">
        <f>N45</f>
        <v>志喜屋</v>
      </c>
      <c r="T24" s="45" t="str">
        <f>O45</f>
        <v>光大</v>
      </c>
      <c r="U24" s="45" t="str">
        <f>P45</f>
        <v>(沖･普天間高)</v>
      </c>
      <c r="V24" s="45">
        <v>22</v>
      </c>
      <c r="W24" s="45" t="str">
        <f>N46</f>
        <v>川畑</v>
      </c>
      <c r="X24" s="45" t="str">
        <f>O46</f>
        <v>将明</v>
      </c>
      <c r="Y24" s="45" t="str">
        <f>P46</f>
        <v>(沖･普天間高)</v>
      </c>
      <c r="AA24" s="127">
        <v>11</v>
      </c>
      <c r="AB24" s="104" t="s">
        <v>243</v>
      </c>
      <c r="AC24" s="104" t="s">
        <v>926</v>
      </c>
      <c r="AD24" s="108" t="s">
        <v>151</v>
      </c>
      <c r="AE24" s="100" t="s">
        <v>927</v>
      </c>
      <c r="AG24" s="11">
        <v>22</v>
      </c>
      <c r="AH24" s="11" t="str">
        <f>AB45</f>
        <v>岡本</v>
      </c>
      <c r="AI24" s="11" t="str">
        <f>AC45</f>
        <v>祐貴</v>
      </c>
      <c r="AJ24" s="11" t="str">
        <f>AD45</f>
        <v>(大・別府青山高）</v>
      </c>
      <c r="AK24" s="11">
        <v>22</v>
      </c>
      <c r="AL24" s="11" t="str">
        <f>AB46</f>
        <v>首藤</v>
      </c>
      <c r="AM24" s="11" t="str">
        <f>AC46</f>
        <v>知宏</v>
      </c>
      <c r="AN24" s="11" t="str">
        <f>AD46</f>
        <v>(大・別府青山高）</v>
      </c>
      <c r="AP24" s="154">
        <v>22</v>
      </c>
      <c r="AQ24" s="104" t="s">
        <v>174</v>
      </c>
      <c r="AR24" s="104" t="s">
        <v>175</v>
      </c>
      <c r="AS24" s="100" t="s">
        <v>125</v>
      </c>
      <c r="AT24" s="100" t="s">
        <v>176</v>
      </c>
      <c r="AV24" s="154">
        <v>22</v>
      </c>
      <c r="AW24" s="104" t="s">
        <v>543</v>
      </c>
      <c r="AX24" s="104" t="s">
        <v>132</v>
      </c>
      <c r="AY24" s="100" t="s">
        <v>544</v>
      </c>
      <c r="AZ24" s="100" t="s">
        <v>545</v>
      </c>
    </row>
    <row r="25" spans="1:52" ht="13.5">
      <c r="A25" s="106">
        <v>23</v>
      </c>
      <c r="B25" s="103" t="s">
        <v>303</v>
      </c>
      <c r="C25" s="104" t="s">
        <v>304</v>
      </c>
      <c r="D25" s="99" t="s">
        <v>234</v>
      </c>
      <c r="E25" s="100" t="s">
        <v>305</v>
      </c>
      <c r="G25" s="128">
        <v>23</v>
      </c>
      <c r="H25" s="129" t="s">
        <v>422</v>
      </c>
      <c r="I25" s="129" t="s">
        <v>423</v>
      </c>
      <c r="J25" s="108" t="s">
        <v>289</v>
      </c>
      <c r="K25" s="130" t="s">
        <v>424</v>
      </c>
      <c r="M25" s="105">
        <v>12</v>
      </c>
      <c r="N25" s="103" t="s">
        <v>236</v>
      </c>
      <c r="O25" s="115" t="s">
        <v>237</v>
      </c>
      <c r="P25" s="99" t="s">
        <v>121</v>
      </c>
      <c r="Q25" s="100" t="s">
        <v>757</v>
      </c>
      <c r="R25" s="11">
        <v>23</v>
      </c>
      <c r="S25" s="45" t="str">
        <f>N47</f>
        <v>山中</v>
      </c>
      <c r="T25" s="45" t="str">
        <f>O47</f>
        <v>直人</v>
      </c>
      <c r="U25" s="45" t="str">
        <f>P47</f>
        <v>(長・海星高）</v>
      </c>
      <c r="V25" s="45">
        <v>23</v>
      </c>
      <c r="W25" s="45" t="str">
        <f>N48</f>
        <v>山口</v>
      </c>
      <c r="X25" s="45" t="str">
        <f>O48</f>
        <v>大輝</v>
      </c>
      <c r="Y25" s="45" t="str">
        <f>P48</f>
        <v>(長・海星高）</v>
      </c>
      <c r="AA25" s="128">
        <v>12</v>
      </c>
      <c r="AB25" s="129" t="s">
        <v>928</v>
      </c>
      <c r="AC25" s="129" t="s">
        <v>929</v>
      </c>
      <c r="AD25" s="134" t="s">
        <v>930</v>
      </c>
      <c r="AE25" s="130" t="s">
        <v>931</v>
      </c>
      <c r="AG25" s="11">
        <v>23</v>
      </c>
      <c r="AH25" s="11" t="str">
        <f>AB47</f>
        <v>近藤</v>
      </c>
      <c r="AI25" s="11" t="str">
        <f>AC47</f>
        <v>翔英</v>
      </c>
      <c r="AJ25" s="11" t="str">
        <f>AD47</f>
        <v>(福・柳川高)</v>
      </c>
      <c r="AK25" s="11">
        <v>23</v>
      </c>
      <c r="AL25" s="11" t="str">
        <f>AB48</f>
        <v>大山</v>
      </c>
      <c r="AM25" s="11" t="str">
        <f>AC48</f>
        <v>雄大</v>
      </c>
      <c r="AN25" s="11" t="str">
        <f>AD48</f>
        <v>(福・柳川高)</v>
      </c>
      <c r="AP25" s="153">
        <v>23</v>
      </c>
      <c r="AQ25" s="104" t="s">
        <v>177</v>
      </c>
      <c r="AR25" s="104" t="s">
        <v>178</v>
      </c>
      <c r="AS25" s="100" t="s">
        <v>179</v>
      </c>
      <c r="AT25" s="100" t="s">
        <v>180</v>
      </c>
      <c r="AV25" s="153">
        <v>23</v>
      </c>
      <c r="AW25" s="111" t="s">
        <v>546</v>
      </c>
      <c r="AX25" s="111" t="s">
        <v>547</v>
      </c>
      <c r="AY25" s="155" t="s">
        <v>499</v>
      </c>
      <c r="AZ25" s="155" t="s">
        <v>548</v>
      </c>
    </row>
    <row r="26" spans="1:52" ht="13.5">
      <c r="A26" s="106">
        <v>24</v>
      </c>
      <c r="B26" s="103" t="s">
        <v>306</v>
      </c>
      <c r="C26" s="104" t="s">
        <v>307</v>
      </c>
      <c r="D26" s="99" t="s">
        <v>308</v>
      </c>
      <c r="E26" s="100" t="s">
        <v>309</v>
      </c>
      <c r="G26" s="127">
        <v>24</v>
      </c>
      <c r="H26" s="104" t="s">
        <v>425</v>
      </c>
      <c r="I26" s="104" t="s">
        <v>426</v>
      </c>
      <c r="J26" s="99" t="s">
        <v>427</v>
      </c>
      <c r="K26" s="100" t="s">
        <v>428</v>
      </c>
      <c r="M26" s="105">
        <v>12</v>
      </c>
      <c r="N26" s="116" t="s">
        <v>266</v>
      </c>
      <c r="O26" s="117" t="s">
        <v>267</v>
      </c>
      <c r="P26" s="101" t="s">
        <v>121</v>
      </c>
      <c r="Q26" s="118" t="s">
        <v>268</v>
      </c>
      <c r="R26" s="11">
        <v>24</v>
      </c>
      <c r="S26" s="45" t="str">
        <f>N49</f>
        <v>福本</v>
      </c>
      <c r="T26" s="45" t="str">
        <f>O49</f>
        <v>龍馬</v>
      </c>
      <c r="U26" s="45" t="str">
        <f>P49</f>
        <v>(福・柳川高）</v>
      </c>
      <c r="V26" s="45">
        <v>24</v>
      </c>
      <c r="W26" s="45" t="str">
        <f>N50</f>
        <v>塩田</v>
      </c>
      <c r="X26" s="45" t="str">
        <f>O50</f>
        <v>裕司</v>
      </c>
      <c r="Y26" s="45" t="str">
        <f>P50</f>
        <v>(福・柳川高）</v>
      </c>
      <c r="AA26" s="127">
        <v>12</v>
      </c>
      <c r="AB26" s="125" t="s">
        <v>438</v>
      </c>
      <c r="AC26" s="125" t="s">
        <v>439</v>
      </c>
      <c r="AD26" s="99" t="s">
        <v>440</v>
      </c>
      <c r="AE26" s="123" t="s">
        <v>441</v>
      </c>
      <c r="AG26" s="11">
        <v>24</v>
      </c>
      <c r="AH26" s="11" t="str">
        <f>AB49</f>
        <v>多治見</v>
      </c>
      <c r="AI26" s="11" t="str">
        <f>AC49</f>
        <v>幸亮</v>
      </c>
      <c r="AJ26" s="11" t="str">
        <f>AD49</f>
        <v>(熊・ﾏﾘｽﾄ学園高）</v>
      </c>
      <c r="AK26" s="11">
        <v>24</v>
      </c>
      <c r="AL26" s="11" t="str">
        <f>AB50</f>
        <v>小石</v>
      </c>
      <c r="AM26" s="11" t="str">
        <f>AC50</f>
        <v>圭佑</v>
      </c>
      <c r="AN26" s="11" t="str">
        <f>AD50</f>
        <v>(熊・RKKﾙｰﾃﾞﾝｽTC）</v>
      </c>
      <c r="AP26" s="154">
        <v>24</v>
      </c>
      <c r="AQ26" s="129" t="s">
        <v>181</v>
      </c>
      <c r="AR26" s="129" t="s">
        <v>182</v>
      </c>
      <c r="AS26" s="156" t="s">
        <v>121</v>
      </c>
      <c r="AT26" s="156" t="s">
        <v>183</v>
      </c>
      <c r="AV26" s="154">
        <v>24</v>
      </c>
      <c r="AW26" s="104" t="s">
        <v>549</v>
      </c>
      <c r="AX26" s="104" t="s">
        <v>550</v>
      </c>
      <c r="AY26" s="100" t="s">
        <v>260</v>
      </c>
      <c r="AZ26" s="100" t="s">
        <v>551</v>
      </c>
    </row>
    <row r="27" spans="1:52" ht="13.5">
      <c r="A27" s="102">
        <v>25</v>
      </c>
      <c r="B27" s="103" t="s">
        <v>310</v>
      </c>
      <c r="C27" s="104" t="s">
        <v>311</v>
      </c>
      <c r="D27" s="99" t="s">
        <v>121</v>
      </c>
      <c r="E27" s="100" t="s">
        <v>312</v>
      </c>
      <c r="G27" s="128">
        <v>4</v>
      </c>
      <c r="H27" s="148" t="s">
        <v>429</v>
      </c>
      <c r="I27" s="148" t="s">
        <v>430</v>
      </c>
      <c r="J27" s="150" t="s">
        <v>121</v>
      </c>
      <c r="K27" s="100" t="s">
        <v>431</v>
      </c>
      <c r="M27" s="105">
        <v>13</v>
      </c>
      <c r="N27" s="124" t="s">
        <v>277</v>
      </c>
      <c r="O27" s="124" t="s">
        <v>278</v>
      </c>
      <c r="P27" s="101" t="s">
        <v>50</v>
      </c>
      <c r="Q27" s="118" t="s">
        <v>279</v>
      </c>
      <c r="R27" s="11">
        <v>25</v>
      </c>
      <c r="S27" s="45">
        <f>N51</f>
        <v>0</v>
      </c>
      <c r="T27" s="45">
        <f>O51</f>
        <v>0</v>
      </c>
      <c r="U27" s="45">
        <f>P51</f>
        <v>0</v>
      </c>
      <c r="V27" s="45">
        <v>25</v>
      </c>
      <c r="W27" s="45">
        <f>N52</f>
        <v>0</v>
      </c>
      <c r="X27" s="45">
        <f>O52</f>
        <v>0</v>
      </c>
      <c r="Y27" s="45">
        <f>P52</f>
        <v>0</v>
      </c>
      <c r="AA27" s="128">
        <v>13</v>
      </c>
      <c r="AB27" s="129" t="s">
        <v>374</v>
      </c>
      <c r="AC27" s="129" t="s">
        <v>375</v>
      </c>
      <c r="AD27" s="134" t="s">
        <v>376</v>
      </c>
      <c r="AE27" s="130" t="s">
        <v>377</v>
      </c>
      <c r="AP27" s="153">
        <v>25</v>
      </c>
      <c r="AQ27" s="104" t="s">
        <v>184</v>
      </c>
      <c r="AR27" s="104" t="s">
        <v>185</v>
      </c>
      <c r="AS27" s="100" t="s">
        <v>186</v>
      </c>
      <c r="AT27" s="100" t="s">
        <v>187</v>
      </c>
      <c r="AV27" s="153">
        <v>25</v>
      </c>
      <c r="AW27" s="129" t="s">
        <v>552</v>
      </c>
      <c r="AX27" s="129" t="s">
        <v>553</v>
      </c>
      <c r="AY27" s="130" t="s">
        <v>481</v>
      </c>
      <c r="AZ27" s="130" t="s">
        <v>554</v>
      </c>
    </row>
    <row r="28" spans="1:52" ht="13.5">
      <c r="A28" s="106">
        <v>26</v>
      </c>
      <c r="B28" s="103" t="s">
        <v>313</v>
      </c>
      <c r="C28" s="104" t="s">
        <v>314</v>
      </c>
      <c r="D28" s="99" t="s">
        <v>315</v>
      </c>
      <c r="E28" s="100" t="s">
        <v>316</v>
      </c>
      <c r="G28" s="127">
        <v>26</v>
      </c>
      <c r="H28" s="104" t="s">
        <v>432</v>
      </c>
      <c r="I28" s="104" t="s">
        <v>433</v>
      </c>
      <c r="J28" s="99" t="s">
        <v>248</v>
      </c>
      <c r="K28" s="100" t="s">
        <v>434</v>
      </c>
      <c r="M28" s="105">
        <v>13</v>
      </c>
      <c r="N28" s="124" t="s">
        <v>291</v>
      </c>
      <c r="O28" s="124" t="s">
        <v>292</v>
      </c>
      <c r="P28" s="101" t="s">
        <v>50</v>
      </c>
      <c r="Q28" s="118" t="s">
        <v>294</v>
      </c>
      <c r="R28" s="11">
        <v>26</v>
      </c>
      <c r="S28" s="45">
        <f>N53</f>
        <v>0</v>
      </c>
      <c r="T28" s="45">
        <f>O53</f>
        <v>0</v>
      </c>
      <c r="U28" s="45">
        <f>P53</f>
        <v>0</v>
      </c>
      <c r="V28" s="45">
        <v>26</v>
      </c>
      <c r="W28" s="45">
        <f>N54</f>
        <v>0</v>
      </c>
      <c r="X28" s="45">
        <f>O54</f>
        <v>0</v>
      </c>
      <c r="Y28" s="45">
        <f>P54</f>
        <v>0</v>
      </c>
      <c r="AA28" s="127">
        <v>13</v>
      </c>
      <c r="AB28" s="141" t="s">
        <v>932</v>
      </c>
      <c r="AC28" s="141" t="s">
        <v>933</v>
      </c>
      <c r="AD28" s="134" t="s">
        <v>376</v>
      </c>
      <c r="AE28" s="143" t="s">
        <v>934</v>
      </c>
      <c r="AP28" s="154">
        <v>26</v>
      </c>
      <c r="AQ28" s="104" t="s">
        <v>188</v>
      </c>
      <c r="AR28" s="104" t="s">
        <v>189</v>
      </c>
      <c r="AS28" s="100" t="s">
        <v>190</v>
      </c>
      <c r="AT28" s="100" t="s">
        <v>191</v>
      </c>
      <c r="AV28" s="154">
        <v>26</v>
      </c>
      <c r="AW28" s="129" t="s">
        <v>555</v>
      </c>
      <c r="AX28" s="129" t="s">
        <v>556</v>
      </c>
      <c r="AY28" s="108" t="s">
        <v>557</v>
      </c>
      <c r="AZ28" s="130" t="s">
        <v>558</v>
      </c>
    </row>
    <row r="29" spans="1:52" ht="13.5">
      <c r="A29" s="103">
        <v>27</v>
      </c>
      <c r="B29" s="103" t="s">
        <v>317</v>
      </c>
      <c r="C29" s="104" t="s">
        <v>318</v>
      </c>
      <c r="D29" s="99" t="s">
        <v>319</v>
      </c>
      <c r="E29" s="100" t="s">
        <v>320</v>
      </c>
      <c r="G29" s="128">
        <v>27</v>
      </c>
      <c r="H29" s="104" t="s">
        <v>435</v>
      </c>
      <c r="I29" s="104" t="s">
        <v>436</v>
      </c>
      <c r="J29" s="108" t="s">
        <v>289</v>
      </c>
      <c r="K29" s="100" t="s">
        <v>437</v>
      </c>
      <c r="M29" s="105">
        <v>14</v>
      </c>
      <c r="N29" s="103" t="s">
        <v>758</v>
      </c>
      <c r="O29" s="115" t="s">
        <v>759</v>
      </c>
      <c r="P29" s="101" t="s">
        <v>760</v>
      </c>
      <c r="Q29" s="100" t="s">
        <v>761</v>
      </c>
      <c r="R29" s="11">
        <v>27</v>
      </c>
      <c r="S29" s="45">
        <f>N55</f>
        <v>0</v>
      </c>
      <c r="T29" s="45">
        <f>O55</f>
        <v>0</v>
      </c>
      <c r="U29" s="45">
        <f>P55</f>
        <v>0</v>
      </c>
      <c r="V29" s="45">
        <v>27</v>
      </c>
      <c r="W29" s="45">
        <f>N56</f>
        <v>0</v>
      </c>
      <c r="X29" s="45">
        <f>O56</f>
        <v>0</v>
      </c>
      <c r="Y29" s="45">
        <f>P56</f>
        <v>0</v>
      </c>
      <c r="AA29" s="128">
        <v>14</v>
      </c>
      <c r="AB29" s="125" t="s">
        <v>115</v>
      </c>
      <c r="AC29" s="125" t="s">
        <v>935</v>
      </c>
      <c r="AD29" s="101" t="s">
        <v>366</v>
      </c>
      <c r="AE29" s="123" t="s">
        <v>936</v>
      </c>
      <c r="AP29" s="153">
        <v>27</v>
      </c>
      <c r="AQ29" s="104" t="s">
        <v>58</v>
      </c>
      <c r="AR29" s="104" t="s">
        <v>59</v>
      </c>
      <c r="AS29" s="100" t="s">
        <v>121</v>
      </c>
      <c r="AT29" s="100" t="s">
        <v>60</v>
      </c>
      <c r="AV29" s="153">
        <v>27</v>
      </c>
      <c r="AW29" s="111" t="s">
        <v>559</v>
      </c>
      <c r="AX29" s="111" t="s">
        <v>560</v>
      </c>
      <c r="AY29" s="155" t="s">
        <v>561</v>
      </c>
      <c r="AZ29" s="155" t="s">
        <v>562</v>
      </c>
    </row>
    <row r="30" spans="1:52" ht="13.5">
      <c r="A30" s="107">
        <v>28</v>
      </c>
      <c r="B30" s="103" t="s">
        <v>321</v>
      </c>
      <c r="C30" s="104" t="s">
        <v>322</v>
      </c>
      <c r="D30" s="99" t="s">
        <v>121</v>
      </c>
      <c r="E30" s="100" t="s">
        <v>323</v>
      </c>
      <c r="G30" s="127">
        <v>28</v>
      </c>
      <c r="H30" s="148" t="s">
        <v>438</v>
      </c>
      <c r="I30" s="148" t="s">
        <v>439</v>
      </c>
      <c r="J30" s="150" t="s">
        <v>440</v>
      </c>
      <c r="K30" s="100" t="s">
        <v>441</v>
      </c>
      <c r="M30" s="105">
        <v>14</v>
      </c>
      <c r="N30" s="103" t="s">
        <v>762</v>
      </c>
      <c r="O30" s="115" t="s">
        <v>763</v>
      </c>
      <c r="P30" s="101" t="s">
        <v>764</v>
      </c>
      <c r="Q30" s="100" t="s">
        <v>765</v>
      </c>
      <c r="R30" s="11">
        <v>28</v>
      </c>
      <c r="S30" s="45">
        <f>N57</f>
        <v>0</v>
      </c>
      <c r="T30" s="45">
        <f>O57</f>
        <v>0</v>
      </c>
      <c r="U30" s="45">
        <f>P57</f>
        <v>0</v>
      </c>
      <c r="V30" s="45">
        <v>28</v>
      </c>
      <c r="W30" s="45">
        <f>N58</f>
        <v>0</v>
      </c>
      <c r="X30" s="45">
        <f>O58</f>
        <v>0</v>
      </c>
      <c r="Y30" s="45">
        <f>P58</f>
        <v>0</v>
      </c>
      <c r="AA30" s="127">
        <v>14</v>
      </c>
      <c r="AB30" s="144" t="s">
        <v>466</v>
      </c>
      <c r="AC30" s="144" t="s">
        <v>467</v>
      </c>
      <c r="AD30" s="145" t="s">
        <v>910</v>
      </c>
      <c r="AE30" s="146" t="s">
        <v>468</v>
      </c>
      <c r="AP30" s="154">
        <v>28</v>
      </c>
      <c r="AQ30" s="104" t="s">
        <v>192</v>
      </c>
      <c r="AR30" s="104" t="s">
        <v>193</v>
      </c>
      <c r="AS30" s="130" t="s">
        <v>194</v>
      </c>
      <c r="AT30" s="100" t="s">
        <v>195</v>
      </c>
      <c r="AV30" s="154">
        <v>28</v>
      </c>
      <c r="AW30" s="111" t="s">
        <v>563</v>
      </c>
      <c r="AX30" s="111" t="s">
        <v>564</v>
      </c>
      <c r="AY30" s="108" t="s">
        <v>565</v>
      </c>
      <c r="AZ30" s="155" t="s">
        <v>566</v>
      </c>
    </row>
    <row r="31" spans="1:52" ht="13.5">
      <c r="A31" s="102">
        <v>29</v>
      </c>
      <c r="B31" s="103" t="s">
        <v>324</v>
      </c>
      <c r="C31" s="104" t="s">
        <v>325</v>
      </c>
      <c r="D31" s="101" t="s">
        <v>326</v>
      </c>
      <c r="E31" s="100" t="s">
        <v>327</v>
      </c>
      <c r="G31" s="128">
        <v>29</v>
      </c>
      <c r="H31" s="129" t="s">
        <v>442</v>
      </c>
      <c r="I31" s="152" t="s">
        <v>443</v>
      </c>
      <c r="J31" s="147" t="s">
        <v>248</v>
      </c>
      <c r="K31" s="130" t="s">
        <v>444</v>
      </c>
      <c r="M31" s="105">
        <v>15</v>
      </c>
      <c r="N31" s="116" t="s">
        <v>766</v>
      </c>
      <c r="O31" s="124" t="s">
        <v>767</v>
      </c>
      <c r="P31" s="101" t="s">
        <v>768</v>
      </c>
      <c r="Q31" s="118" t="s">
        <v>769</v>
      </c>
      <c r="R31" s="11">
        <v>29</v>
      </c>
      <c r="S31" s="45">
        <f>N59</f>
        <v>0</v>
      </c>
      <c r="T31" s="45">
        <f>O59</f>
        <v>0</v>
      </c>
      <c r="U31" s="45">
        <f>P59</f>
        <v>0</v>
      </c>
      <c r="V31" s="45">
        <v>29</v>
      </c>
      <c r="W31" s="45">
        <f>N60</f>
        <v>0</v>
      </c>
      <c r="X31" s="45">
        <f>O60</f>
        <v>0</v>
      </c>
      <c r="Y31" s="45">
        <f>P60</f>
        <v>0</v>
      </c>
      <c r="AA31" s="128">
        <v>15</v>
      </c>
      <c r="AB31" s="111" t="s">
        <v>937</v>
      </c>
      <c r="AC31" s="111" t="s">
        <v>938</v>
      </c>
      <c r="AD31" s="109" t="s">
        <v>939</v>
      </c>
      <c r="AE31" s="100" t="s">
        <v>424</v>
      </c>
      <c r="AP31" s="153">
        <v>29</v>
      </c>
      <c r="AQ31" s="104" t="s">
        <v>51</v>
      </c>
      <c r="AR31" s="104" t="s">
        <v>52</v>
      </c>
      <c r="AS31" s="100" t="s">
        <v>49</v>
      </c>
      <c r="AT31" s="100" t="s">
        <v>53</v>
      </c>
      <c r="AV31" s="153">
        <v>29</v>
      </c>
      <c r="AW31" s="111" t="s">
        <v>567</v>
      </c>
      <c r="AX31" s="111" t="s">
        <v>568</v>
      </c>
      <c r="AY31" s="100" t="s">
        <v>481</v>
      </c>
      <c r="AZ31" s="155" t="s">
        <v>569</v>
      </c>
    </row>
    <row r="32" spans="1:52" ht="13.5">
      <c r="A32" s="103">
        <v>30</v>
      </c>
      <c r="B32" s="103" t="s">
        <v>328</v>
      </c>
      <c r="C32" s="104" t="s">
        <v>329</v>
      </c>
      <c r="D32" s="101" t="s">
        <v>330</v>
      </c>
      <c r="E32" s="100" t="s">
        <v>331</v>
      </c>
      <c r="G32" s="127">
        <v>30</v>
      </c>
      <c r="H32" s="151" t="s">
        <v>445</v>
      </c>
      <c r="I32" s="151" t="s">
        <v>446</v>
      </c>
      <c r="J32" s="150" t="s">
        <v>447</v>
      </c>
      <c r="K32" s="130" t="s">
        <v>448</v>
      </c>
      <c r="M32" s="105">
        <v>15</v>
      </c>
      <c r="N32" s="116" t="s">
        <v>770</v>
      </c>
      <c r="O32" s="124" t="s">
        <v>771</v>
      </c>
      <c r="P32" s="101" t="s">
        <v>772</v>
      </c>
      <c r="Q32" s="118" t="s">
        <v>773</v>
      </c>
      <c r="R32" s="11">
        <v>30</v>
      </c>
      <c r="S32" s="45">
        <f>N61</f>
        <v>0</v>
      </c>
      <c r="T32" s="45">
        <f>O61</f>
        <v>0</v>
      </c>
      <c r="U32" s="45">
        <f>P61</f>
        <v>0</v>
      </c>
      <c r="V32" s="45">
        <v>30</v>
      </c>
      <c r="W32" s="45">
        <f>N62</f>
        <v>0</v>
      </c>
      <c r="X32" s="45">
        <f>O62</f>
        <v>0</v>
      </c>
      <c r="Y32" s="45">
        <f>P62</f>
        <v>0</v>
      </c>
      <c r="AA32" s="127">
        <v>15</v>
      </c>
      <c r="AB32" s="125" t="s">
        <v>371</v>
      </c>
      <c r="AC32" s="125" t="s">
        <v>372</v>
      </c>
      <c r="AD32" s="109" t="s">
        <v>939</v>
      </c>
      <c r="AE32" s="123" t="s">
        <v>373</v>
      </c>
      <c r="AP32" s="154">
        <v>30</v>
      </c>
      <c r="AQ32" s="104" t="s">
        <v>196</v>
      </c>
      <c r="AR32" s="104" t="s">
        <v>197</v>
      </c>
      <c r="AS32" s="100" t="s">
        <v>198</v>
      </c>
      <c r="AT32" s="100" t="s">
        <v>199</v>
      </c>
      <c r="AV32" s="154">
        <v>30</v>
      </c>
      <c r="AW32" s="129" t="s">
        <v>570</v>
      </c>
      <c r="AX32" s="129" t="s">
        <v>571</v>
      </c>
      <c r="AY32" s="108" t="s">
        <v>143</v>
      </c>
      <c r="AZ32" s="130" t="s">
        <v>572</v>
      </c>
    </row>
    <row r="33" spans="1:52" ht="13.5">
      <c r="A33" s="102">
        <v>31</v>
      </c>
      <c r="B33" s="103" t="s">
        <v>115</v>
      </c>
      <c r="C33" s="104" t="s">
        <v>332</v>
      </c>
      <c r="D33" s="99" t="s">
        <v>301</v>
      </c>
      <c r="E33" s="100" t="s">
        <v>333</v>
      </c>
      <c r="G33" s="128">
        <v>31</v>
      </c>
      <c r="H33" s="129" t="s">
        <v>449</v>
      </c>
      <c r="I33" s="129" t="s">
        <v>450</v>
      </c>
      <c r="J33" s="108" t="s">
        <v>451</v>
      </c>
      <c r="K33" s="130" t="s">
        <v>452</v>
      </c>
      <c r="M33" s="105">
        <v>16</v>
      </c>
      <c r="N33" s="116" t="s">
        <v>321</v>
      </c>
      <c r="O33" s="124" t="s">
        <v>322</v>
      </c>
      <c r="P33" s="101" t="s">
        <v>121</v>
      </c>
      <c r="Q33" s="118" t="s">
        <v>323</v>
      </c>
      <c r="R33" s="11">
        <v>31</v>
      </c>
      <c r="S33" s="45">
        <f>N63</f>
        <v>0</v>
      </c>
      <c r="T33" s="45">
        <f>O63</f>
        <v>0</v>
      </c>
      <c r="U33" s="45">
        <f>P63</f>
        <v>0</v>
      </c>
      <c r="V33" s="45">
        <v>31</v>
      </c>
      <c r="W33" s="45">
        <f>N64</f>
        <v>0</v>
      </c>
      <c r="X33" s="45">
        <f>O64</f>
        <v>0</v>
      </c>
      <c r="Y33" s="45">
        <f>P64</f>
        <v>0</v>
      </c>
      <c r="AA33" s="128">
        <v>16</v>
      </c>
      <c r="AB33" s="111" t="s">
        <v>396</v>
      </c>
      <c r="AC33" s="111" t="s">
        <v>397</v>
      </c>
      <c r="AD33" s="101" t="s">
        <v>345</v>
      </c>
      <c r="AE33" s="100" t="s">
        <v>398</v>
      </c>
      <c r="AP33" s="153">
        <v>31</v>
      </c>
      <c r="AQ33" s="104" t="s">
        <v>200</v>
      </c>
      <c r="AR33" s="104" t="s">
        <v>201</v>
      </c>
      <c r="AS33" s="100" t="s">
        <v>202</v>
      </c>
      <c r="AT33" s="100" t="s">
        <v>203</v>
      </c>
      <c r="AV33" s="153">
        <v>31</v>
      </c>
      <c r="AW33" s="104" t="s">
        <v>573</v>
      </c>
      <c r="AX33" s="104" t="s">
        <v>574</v>
      </c>
      <c r="AY33" s="100" t="s">
        <v>366</v>
      </c>
      <c r="AZ33" s="143" t="s">
        <v>575</v>
      </c>
    </row>
    <row r="34" spans="1:52" ht="13.5">
      <c r="A34" s="107">
        <v>32</v>
      </c>
      <c r="B34" s="103" t="s">
        <v>334</v>
      </c>
      <c r="C34" s="104" t="s">
        <v>335</v>
      </c>
      <c r="D34" s="101" t="s">
        <v>282</v>
      </c>
      <c r="E34" s="100" t="s">
        <v>336</v>
      </c>
      <c r="G34" s="127">
        <v>32</v>
      </c>
      <c r="H34" s="104" t="s">
        <v>453</v>
      </c>
      <c r="I34" s="104" t="s">
        <v>454</v>
      </c>
      <c r="J34" s="101" t="s">
        <v>121</v>
      </c>
      <c r="K34" s="100" t="s">
        <v>455</v>
      </c>
      <c r="M34" s="105">
        <v>16</v>
      </c>
      <c r="N34" s="116" t="s">
        <v>337</v>
      </c>
      <c r="O34" s="124" t="s">
        <v>338</v>
      </c>
      <c r="P34" s="101" t="s">
        <v>121</v>
      </c>
      <c r="Q34" s="118" t="s">
        <v>339</v>
      </c>
      <c r="R34" s="11">
        <v>32</v>
      </c>
      <c r="S34" s="45">
        <f>N65</f>
        <v>0</v>
      </c>
      <c r="T34" s="45">
        <f>O65</f>
        <v>0</v>
      </c>
      <c r="U34" s="45">
        <f>P65</f>
        <v>0</v>
      </c>
      <c r="V34" s="45">
        <v>32</v>
      </c>
      <c r="W34" s="45">
        <f>N66</f>
        <v>0</v>
      </c>
      <c r="X34" s="45">
        <f>O66</f>
        <v>0</v>
      </c>
      <c r="Y34" s="45">
        <f>P66</f>
        <v>0</v>
      </c>
      <c r="AA34" s="127">
        <v>16</v>
      </c>
      <c r="AB34" s="111" t="s">
        <v>406</v>
      </c>
      <c r="AC34" s="111" t="s">
        <v>407</v>
      </c>
      <c r="AD34" s="101" t="s">
        <v>345</v>
      </c>
      <c r="AE34" s="100" t="s">
        <v>408</v>
      </c>
      <c r="AP34" s="154">
        <v>32</v>
      </c>
      <c r="AQ34" s="129" t="s">
        <v>204</v>
      </c>
      <c r="AR34" s="129" t="s">
        <v>205</v>
      </c>
      <c r="AS34" s="130" t="s">
        <v>121</v>
      </c>
      <c r="AT34" s="130" t="s">
        <v>206</v>
      </c>
      <c r="AV34" s="154">
        <v>32</v>
      </c>
      <c r="AW34" s="104" t="s">
        <v>576</v>
      </c>
      <c r="AX34" s="104" t="s">
        <v>577</v>
      </c>
      <c r="AY34" s="130" t="s">
        <v>499</v>
      </c>
      <c r="AZ34" s="100" t="s">
        <v>578</v>
      </c>
    </row>
    <row r="35" spans="1:46" ht="13.5">
      <c r="A35" s="90">
        <v>33</v>
      </c>
      <c r="B35" s="87"/>
      <c r="C35" s="87"/>
      <c r="D35" s="11"/>
      <c r="E35" s="11"/>
      <c r="G35" s="91">
        <v>33</v>
      </c>
      <c r="H35" s="11"/>
      <c r="I35" s="11"/>
      <c r="J35" s="11"/>
      <c r="K35" s="11"/>
      <c r="M35" s="105">
        <v>17</v>
      </c>
      <c r="N35" s="116" t="s">
        <v>774</v>
      </c>
      <c r="O35" s="124" t="s">
        <v>775</v>
      </c>
      <c r="P35" s="101" t="s">
        <v>260</v>
      </c>
      <c r="Q35" s="118" t="s">
        <v>776</v>
      </c>
      <c r="R35" s="11">
        <v>33</v>
      </c>
      <c r="S35" s="45">
        <f>N67</f>
        <v>0</v>
      </c>
      <c r="T35" s="45">
        <f>O67</f>
        <v>0</v>
      </c>
      <c r="U35" s="45">
        <f>P67</f>
        <v>0</v>
      </c>
      <c r="V35" s="45">
        <v>33</v>
      </c>
      <c r="W35" s="45">
        <f>N68</f>
        <v>0</v>
      </c>
      <c r="X35" s="45">
        <f>O68</f>
        <v>0</v>
      </c>
      <c r="Y35" s="45">
        <f>P68</f>
        <v>0</v>
      </c>
      <c r="AA35" s="128">
        <v>17</v>
      </c>
      <c r="AB35" s="125" t="s">
        <v>399</v>
      </c>
      <c r="AC35" s="125" t="s">
        <v>400</v>
      </c>
      <c r="AD35" s="101" t="s">
        <v>401</v>
      </c>
      <c r="AE35" s="123" t="s">
        <v>402</v>
      </c>
      <c r="AP35" s="89"/>
      <c r="AQ35" s="11"/>
      <c r="AR35" s="11"/>
      <c r="AS35" s="45"/>
      <c r="AT35" s="45"/>
    </row>
    <row r="36" spans="1:46" ht="13.5">
      <c r="A36" s="90">
        <v>34</v>
      </c>
      <c r="B36" s="87"/>
      <c r="C36" s="87"/>
      <c r="D36" s="11"/>
      <c r="E36" s="11"/>
      <c r="G36" s="92">
        <v>34</v>
      </c>
      <c r="H36" s="69"/>
      <c r="I36" s="69"/>
      <c r="J36" s="69"/>
      <c r="K36" s="69"/>
      <c r="M36" s="105">
        <v>17</v>
      </c>
      <c r="N36" s="116" t="s">
        <v>777</v>
      </c>
      <c r="O36" s="124" t="s">
        <v>778</v>
      </c>
      <c r="P36" s="101" t="s">
        <v>260</v>
      </c>
      <c r="Q36" s="118" t="s">
        <v>779</v>
      </c>
      <c r="R36" s="189" t="s">
        <v>38</v>
      </c>
      <c r="S36" s="45"/>
      <c r="T36" s="45"/>
      <c r="U36" s="45"/>
      <c r="V36" s="45"/>
      <c r="W36" s="45"/>
      <c r="X36" s="45"/>
      <c r="Y36" s="45"/>
      <c r="AA36" s="127">
        <v>17</v>
      </c>
      <c r="AB36" s="125" t="s">
        <v>940</v>
      </c>
      <c r="AC36" s="125" t="s">
        <v>941</v>
      </c>
      <c r="AD36" s="99" t="s">
        <v>401</v>
      </c>
      <c r="AE36" s="123" t="s">
        <v>942</v>
      </c>
      <c r="AG36" s="188" t="s">
        <v>38</v>
      </c>
      <c r="AP36" s="88"/>
      <c r="AQ36" s="11"/>
      <c r="AR36" s="11"/>
      <c r="AS36" s="11"/>
      <c r="AT36" s="11"/>
    </row>
    <row r="37" spans="1:52" ht="13.5">
      <c r="A37" s="90">
        <v>35</v>
      </c>
      <c r="B37" s="87"/>
      <c r="C37" s="87"/>
      <c r="D37" s="11"/>
      <c r="E37" s="11"/>
      <c r="G37" s="91">
        <v>35</v>
      </c>
      <c r="H37" s="11"/>
      <c r="I37" s="11"/>
      <c r="J37" s="72"/>
      <c r="K37" s="72"/>
      <c r="M37" s="105">
        <v>18</v>
      </c>
      <c r="N37" s="121" t="s">
        <v>780</v>
      </c>
      <c r="O37" s="125" t="s">
        <v>781</v>
      </c>
      <c r="P37" s="101" t="s">
        <v>782</v>
      </c>
      <c r="Q37" s="123" t="s">
        <v>253</v>
      </c>
      <c r="R37" s="11">
        <v>1</v>
      </c>
      <c r="S37" s="45" t="str">
        <f>N71</f>
        <v>平川</v>
      </c>
      <c r="T37" s="45" t="str">
        <f>O71</f>
        <v>泰久</v>
      </c>
      <c r="U37" s="45" t="str">
        <f>P71</f>
        <v>(福･柳川高)</v>
      </c>
      <c r="V37" s="45">
        <v>1</v>
      </c>
      <c r="W37" s="45" t="str">
        <f>N72</f>
        <v>高瀬</v>
      </c>
      <c r="X37" s="45" t="str">
        <f>O72</f>
        <v>啓介</v>
      </c>
      <c r="Y37" s="45" t="str">
        <f>P72</f>
        <v>(福･柳川高)</v>
      </c>
      <c r="AA37" s="128">
        <v>18</v>
      </c>
      <c r="AB37" s="125" t="s">
        <v>453</v>
      </c>
      <c r="AC37" s="125" t="s">
        <v>454</v>
      </c>
      <c r="AD37" s="108" t="s">
        <v>345</v>
      </c>
      <c r="AE37" s="123" t="s">
        <v>455</v>
      </c>
      <c r="AG37" s="184">
        <v>1</v>
      </c>
      <c r="AH37" s="11" t="str">
        <f>+AB71</f>
        <v>飯守</v>
      </c>
      <c r="AI37" s="11" t="str">
        <f>+AC71</f>
        <v>直樹</v>
      </c>
      <c r="AJ37" s="11" t="str">
        <f>+AD71</f>
        <v>(佐･致遠館高)</v>
      </c>
      <c r="AK37" s="90">
        <v>1</v>
      </c>
      <c r="AL37" s="11" t="str">
        <f>+AB72</f>
        <v>松枝</v>
      </c>
      <c r="AM37" s="11" t="str">
        <f>+AC72</f>
        <v>望</v>
      </c>
      <c r="AN37" s="11" t="str">
        <f>+AD72</f>
        <v>(佐･致遠館高)</v>
      </c>
      <c r="AP37" s="88"/>
      <c r="AQ37" s="45"/>
      <c r="AR37" s="45"/>
      <c r="AS37" s="11"/>
      <c r="AT37" s="11"/>
      <c r="AW37" s="11"/>
      <c r="AX37" s="11"/>
      <c r="AY37" s="45"/>
      <c r="AZ37" s="45"/>
    </row>
    <row r="38" spans="1:52" ht="13.5">
      <c r="A38" s="90">
        <v>36</v>
      </c>
      <c r="B38" s="87"/>
      <c r="C38" s="87"/>
      <c r="D38" s="11"/>
      <c r="E38" s="11"/>
      <c r="G38" s="91">
        <v>36</v>
      </c>
      <c r="H38" s="45"/>
      <c r="I38" s="45"/>
      <c r="J38" s="11"/>
      <c r="K38" s="11"/>
      <c r="M38" s="105">
        <v>18</v>
      </c>
      <c r="N38" s="121" t="s">
        <v>783</v>
      </c>
      <c r="O38" s="125" t="s">
        <v>784</v>
      </c>
      <c r="P38" s="101" t="s">
        <v>782</v>
      </c>
      <c r="Q38" s="123" t="s">
        <v>785</v>
      </c>
      <c r="R38" s="11">
        <v>2</v>
      </c>
      <c r="S38" s="45" t="str">
        <f>N73</f>
        <v>前田</v>
      </c>
      <c r="T38" s="45" t="str">
        <f>O73</f>
        <v>浩貴</v>
      </c>
      <c r="U38" s="45" t="str">
        <f>P73</f>
        <v>(熊･鹿本高)</v>
      </c>
      <c r="V38" s="45">
        <v>2</v>
      </c>
      <c r="W38" s="45" t="str">
        <f>N74</f>
        <v>徳永</v>
      </c>
      <c r="X38" s="45" t="str">
        <f>O74</f>
        <v>将大</v>
      </c>
      <c r="Y38" s="45" t="str">
        <f>P74</f>
        <v>(熊･鹿本高)</v>
      </c>
      <c r="AA38" s="127">
        <v>18</v>
      </c>
      <c r="AB38" s="125" t="s">
        <v>368</v>
      </c>
      <c r="AC38" s="125" t="s">
        <v>369</v>
      </c>
      <c r="AD38" s="108" t="s">
        <v>345</v>
      </c>
      <c r="AE38" s="123" t="s">
        <v>370</v>
      </c>
      <c r="AG38" s="90">
        <v>2</v>
      </c>
      <c r="AH38" s="11" t="str">
        <f>+AB73</f>
        <v>崎原</v>
      </c>
      <c r="AI38" s="11" t="str">
        <f>+AC73</f>
        <v>友明</v>
      </c>
      <c r="AJ38" s="11" t="str">
        <f>+AD73</f>
        <v>(沖･STS)</v>
      </c>
      <c r="AK38" s="90">
        <v>2</v>
      </c>
      <c r="AL38" s="11" t="str">
        <f>+AB74</f>
        <v>柳瀬</v>
      </c>
      <c r="AM38" s="11" t="str">
        <f>+AC74</f>
        <v>芳尚</v>
      </c>
      <c r="AN38" s="11" t="str">
        <f>+AD74</f>
        <v>(沖・浦添中）</v>
      </c>
      <c r="AP38" s="88"/>
      <c r="AW38" s="129" t="s">
        <v>269</v>
      </c>
      <c r="AX38" s="129" t="s">
        <v>516</v>
      </c>
      <c r="AY38" s="108" t="s">
        <v>517</v>
      </c>
      <c r="AZ38" s="130" t="s">
        <v>518</v>
      </c>
    </row>
    <row r="39" spans="1:42" ht="13.5">
      <c r="A39" s="90">
        <v>37</v>
      </c>
      <c r="B39" s="11"/>
      <c r="C39" s="11"/>
      <c r="D39" s="11"/>
      <c r="E39" s="11"/>
      <c r="G39" s="91">
        <v>37</v>
      </c>
      <c r="H39" s="11"/>
      <c r="I39" s="11"/>
      <c r="J39" s="11"/>
      <c r="K39" s="11"/>
      <c r="M39" s="105">
        <v>19</v>
      </c>
      <c r="N39" s="116" t="s">
        <v>786</v>
      </c>
      <c r="O39" s="117" t="s">
        <v>787</v>
      </c>
      <c r="P39" s="101" t="s">
        <v>289</v>
      </c>
      <c r="Q39" s="118" t="s">
        <v>788</v>
      </c>
      <c r="R39" s="11">
        <v>3</v>
      </c>
      <c r="S39" s="45">
        <f>N75</f>
        <v>0</v>
      </c>
      <c r="T39" s="45">
        <f>O75</f>
        <v>0</v>
      </c>
      <c r="U39" s="45">
        <f>P75</f>
        <v>0</v>
      </c>
      <c r="V39" s="45">
        <v>3</v>
      </c>
      <c r="W39" s="45">
        <f>N76</f>
        <v>0</v>
      </c>
      <c r="X39" s="45">
        <f>O76</f>
        <v>0</v>
      </c>
      <c r="Y39" s="45">
        <f>P76</f>
        <v>0</v>
      </c>
      <c r="AA39" s="128">
        <v>19</v>
      </c>
      <c r="AB39" s="104" t="s">
        <v>462</v>
      </c>
      <c r="AC39" s="104" t="s">
        <v>463</v>
      </c>
      <c r="AD39" s="99" t="s">
        <v>464</v>
      </c>
      <c r="AE39" s="100" t="s">
        <v>465</v>
      </c>
      <c r="AG39" s="90">
        <v>3</v>
      </c>
      <c r="AH39" s="11">
        <f>+AB75</f>
        <v>0</v>
      </c>
      <c r="AI39" s="11">
        <f>+AC75</f>
        <v>0</v>
      </c>
      <c r="AJ39" s="11">
        <f>+AD75</f>
        <v>0</v>
      </c>
      <c r="AK39" s="90">
        <v>3</v>
      </c>
      <c r="AL39" s="11">
        <f>+AB76</f>
        <v>0</v>
      </c>
      <c r="AM39" s="11">
        <f>+AC76</f>
        <v>0</v>
      </c>
      <c r="AN39" s="11">
        <f>+AD76</f>
        <v>0</v>
      </c>
      <c r="AP39" s="86"/>
    </row>
    <row r="40" spans="1:46" ht="13.5">
      <c r="A40" s="90">
        <v>38</v>
      </c>
      <c r="B40" s="11"/>
      <c r="C40" s="11"/>
      <c r="D40" s="11"/>
      <c r="E40" s="11"/>
      <c r="G40" s="91">
        <v>38</v>
      </c>
      <c r="H40" s="11"/>
      <c r="I40" s="11"/>
      <c r="J40" s="72"/>
      <c r="K40" s="72"/>
      <c r="M40" s="105">
        <v>19</v>
      </c>
      <c r="N40" s="116" t="s">
        <v>287</v>
      </c>
      <c r="O40" s="124" t="s">
        <v>288</v>
      </c>
      <c r="P40" s="101" t="s">
        <v>289</v>
      </c>
      <c r="Q40" s="118" t="s">
        <v>290</v>
      </c>
      <c r="R40" s="11">
        <v>4</v>
      </c>
      <c r="S40" s="45">
        <f>N77</f>
        <v>0</v>
      </c>
      <c r="T40" s="45">
        <f>O77</f>
        <v>0</v>
      </c>
      <c r="U40" s="45">
        <f>P77</f>
        <v>0</v>
      </c>
      <c r="V40" s="45">
        <v>4</v>
      </c>
      <c r="W40" s="45">
        <f>N78</f>
        <v>0</v>
      </c>
      <c r="X40" s="45">
        <f>O78</f>
        <v>0</v>
      </c>
      <c r="Y40" s="45">
        <f>P78</f>
        <v>0</v>
      </c>
      <c r="AA40" s="127">
        <v>19</v>
      </c>
      <c r="AB40" s="125" t="s">
        <v>944</v>
      </c>
      <c r="AC40" s="125" t="s">
        <v>945</v>
      </c>
      <c r="AD40" s="99" t="s">
        <v>561</v>
      </c>
      <c r="AE40" s="123" t="s">
        <v>946</v>
      </c>
      <c r="AG40" s="90">
        <v>4</v>
      </c>
      <c r="AH40" s="11">
        <f>+AB77</f>
        <v>0</v>
      </c>
      <c r="AI40" s="11">
        <f>+AC77</f>
        <v>0</v>
      </c>
      <c r="AJ40" s="11">
        <f>+AD77</f>
        <v>0</v>
      </c>
      <c r="AK40" s="184">
        <v>4</v>
      </c>
      <c r="AL40" s="11">
        <f>+AB78</f>
        <v>0</v>
      </c>
      <c r="AM40" s="11">
        <f>+AC78</f>
        <v>0</v>
      </c>
      <c r="AN40" s="11">
        <f>+AD78</f>
        <v>0</v>
      </c>
      <c r="AP40" s="93"/>
      <c r="AQ40" s="11"/>
      <c r="AR40" s="11"/>
      <c r="AS40" s="11"/>
      <c r="AT40" s="11"/>
    </row>
    <row r="41" spans="1:46" ht="13.5">
      <c r="A41" s="90">
        <v>39</v>
      </c>
      <c r="B41" s="87"/>
      <c r="C41" s="87"/>
      <c r="D41" s="11"/>
      <c r="E41" s="11"/>
      <c r="G41" s="92">
        <v>39</v>
      </c>
      <c r="H41" s="69"/>
      <c r="I41" s="69"/>
      <c r="J41" s="69"/>
      <c r="K41" s="69"/>
      <c r="M41" s="105">
        <v>20</v>
      </c>
      <c r="N41" s="116" t="s">
        <v>246</v>
      </c>
      <c r="O41" s="124" t="s">
        <v>247</v>
      </c>
      <c r="P41" s="99" t="s">
        <v>789</v>
      </c>
      <c r="Q41" s="118" t="s">
        <v>249</v>
      </c>
      <c r="R41" s="11"/>
      <c r="S41" s="45">
        <f>N79</f>
        <v>0</v>
      </c>
      <c r="T41" s="45">
        <f>O79</f>
        <v>0</v>
      </c>
      <c r="U41" s="45">
        <f>P79</f>
        <v>0</v>
      </c>
      <c r="V41" s="45"/>
      <c r="W41" s="45">
        <f>N80</f>
        <v>0</v>
      </c>
      <c r="X41" s="45">
        <f>O80</f>
        <v>0</v>
      </c>
      <c r="Y41" s="45">
        <f>P80</f>
        <v>0</v>
      </c>
      <c r="AA41" s="128">
        <v>20</v>
      </c>
      <c r="AB41" s="104" t="s">
        <v>947</v>
      </c>
      <c r="AC41" s="104" t="s">
        <v>948</v>
      </c>
      <c r="AD41" s="99" t="s">
        <v>949</v>
      </c>
      <c r="AE41" s="100" t="s">
        <v>950</v>
      </c>
      <c r="AP41" s="88"/>
      <c r="AQ41" s="11"/>
      <c r="AR41" s="11"/>
      <c r="AS41" s="11"/>
      <c r="AT41" s="11"/>
    </row>
    <row r="42" spans="1:46" ht="13.5">
      <c r="A42" s="90">
        <v>40</v>
      </c>
      <c r="B42" s="87"/>
      <c r="C42" s="87"/>
      <c r="D42" s="11"/>
      <c r="E42" s="11"/>
      <c r="G42" s="91">
        <v>40</v>
      </c>
      <c r="H42" s="11"/>
      <c r="I42" s="11"/>
      <c r="J42" s="72"/>
      <c r="K42" s="72"/>
      <c r="M42" s="105">
        <v>20</v>
      </c>
      <c r="N42" s="116" t="s">
        <v>284</v>
      </c>
      <c r="O42" s="124" t="s">
        <v>285</v>
      </c>
      <c r="P42" s="99" t="s">
        <v>789</v>
      </c>
      <c r="Q42" s="118" t="s">
        <v>286</v>
      </c>
      <c r="R42" s="11"/>
      <c r="S42" s="45">
        <f>N81</f>
        <v>0</v>
      </c>
      <c r="T42" s="45">
        <f>O81</f>
        <v>0</v>
      </c>
      <c r="U42" s="45">
        <f>P81</f>
        <v>0</v>
      </c>
      <c r="V42" s="45"/>
      <c r="W42" s="45">
        <f>N82</f>
        <v>0</v>
      </c>
      <c r="X42" s="45">
        <f>O82</f>
        <v>0</v>
      </c>
      <c r="Y42" s="45">
        <f>P82</f>
        <v>0</v>
      </c>
      <c r="AA42" s="127">
        <v>20</v>
      </c>
      <c r="AB42" s="111" t="s">
        <v>862</v>
      </c>
      <c r="AC42" s="111" t="s">
        <v>951</v>
      </c>
      <c r="AD42" s="131" t="s">
        <v>949</v>
      </c>
      <c r="AE42" s="100" t="s">
        <v>952</v>
      </c>
      <c r="AP42" s="89"/>
      <c r="AQ42" s="71"/>
      <c r="AR42" s="71"/>
      <c r="AS42" s="71"/>
      <c r="AT42" s="71"/>
    </row>
    <row r="43" spans="1:46" ht="13.5">
      <c r="A43" s="90">
        <v>41</v>
      </c>
      <c r="B43" s="87"/>
      <c r="C43" s="87"/>
      <c r="D43" s="11"/>
      <c r="E43" s="11"/>
      <c r="G43" s="91">
        <v>41</v>
      </c>
      <c r="H43" s="11"/>
      <c r="I43" s="11"/>
      <c r="J43" s="72"/>
      <c r="K43" s="72"/>
      <c r="M43" s="105">
        <v>21</v>
      </c>
      <c r="N43" s="103" t="s">
        <v>258</v>
      </c>
      <c r="O43" s="104" t="s">
        <v>259</v>
      </c>
      <c r="P43" s="101" t="s">
        <v>151</v>
      </c>
      <c r="Q43" s="100" t="s">
        <v>261</v>
      </c>
      <c r="R43" s="11"/>
      <c r="S43" s="45">
        <f>N83</f>
        <v>0</v>
      </c>
      <c r="T43" s="45">
        <f>O83</f>
        <v>0</v>
      </c>
      <c r="U43" s="45">
        <f>P83</f>
        <v>0</v>
      </c>
      <c r="V43" s="45"/>
      <c r="W43" s="45">
        <f>N84</f>
        <v>0</v>
      </c>
      <c r="X43" s="45">
        <f>O84</f>
        <v>0</v>
      </c>
      <c r="Y43" s="45">
        <f>P84</f>
        <v>0</v>
      </c>
      <c r="AA43" s="128">
        <v>21</v>
      </c>
      <c r="AB43" s="125" t="s">
        <v>445</v>
      </c>
      <c r="AC43" s="125" t="s">
        <v>446</v>
      </c>
      <c r="AD43" s="99" t="s">
        <v>447</v>
      </c>
      <c r="AE43" s="123" t="s">
        <v>448</v>
      </c>
      <c r="AP43" s="86"/>
      <c r="AQ43" s="11"/>
      <c r="AR43" s="11"/>
      <c r="AS43" s="11"/>
      <c r="AT43" s="11"/>
    </row>
    <row r="44" spans="1:46" ht="13.5">
      <c r="A44" s="90">
        <v>42</v>
      </c>
      <c r="B44" s="87"/>
      <c r="C44" s="87"/>
      <c r="D44" s="11"/>
      <c r="E44" s="11"/>
      <c r="G44" s="91">
        <v>42</v>
      </c>
      <c r="H44" s="11"/>
      <c r="I44" s="11"/>
      <c r="J44" s="72"/>
      <c r="K44" s="72"/>
      <c r="M44" s="105">
        <v>21</v>
      </c>
      <c r="N44" s="103" t="s">
        <v>790</v>
      </c>
      <c r="O44" s="115" t="s">
        <v>791</v>
      </c>
      <c r="P44" s="101" t="s">
        <v>151</v>
      </c>
      <c r="Q44" s="100" t="s">
        <v>792</v>
      </c>
      <c r="R44" s="11"/>
      <c r="S44" s="45">
        <f>N85</f>
        <v>0</v>
      </c>
      <c r="T44" s="45">
        <f>O85</f>
        <v>0</v>
      </c>
      <c r="U44" s="45">
        <f>P85</f>
        <v>0</v>
      </c>
      <c r="V44" s="45"/>
      <c r="W44" s="45">
        <f>N86</f>
        <v>0</v>
      </c>
      <c r="X44" s="45">
        <f>O86</f>
        <v>0</v>
      </c>
      <c r="Y44" s="45">
        <f>P86</f>
        <v>0</v>
      </c>
      <c r="AA44" s="127">
        <v>21</v>
      </c>
      <c r="AB44" s="125" t="s">
        <v>953</v>
      </c>
      <c r="AC44" s="125" t="s">
        <v>954</v>
      </c>
      <c r="AD44" s="101" t="s">
        <v>955</v>
      </c>
      <c r="AE44" s="123" t="s">
        <v>956</v>
      </c>
      <c r="AP44" s="86"/>
      <c r="AQ44" s="11"/>
      <c r="AR44" s="11"/>
      <c r="AS44" s="11"/>
      <c r="AT44" s="11"/>
    </row>
    <row r="45" spans="1:46" ht="13.5">
      <c r="A45" s="90">
        <v>43</v>
      </c>
      <c r="B45" s="11"/>
      <c r="C45" s="11"/>
      <c r="D45" s="11"/>
      <c r="E45" s="11"/>
      <c r="G45" s="91">
        <v>43</v>
      </c>
      <c r="H45" s="11"/>
      <c r="I45" s="11"/>
      <c r="J45" s="72"/>
      <c r="K45" s="72"/>
      <c r="M45" s="105">
        <v>22</v>
      </c>
      <c r="N45" s="103" t="s">
        <v>793</v>
      </c>
      <c r="O45" s="115" t="s">
        <v>794</v>
      </c>
      <c r="P45" s="101" t="s">
        <v>795</v>
      </c>
      <c r="Q45" s="100" t="s">
        <v>796</v>
      </c>
      <c r="R45" s="11"/>
      <c r="S45" s="45">
        <f>N87</f>
        <v>0</v>
      </c>
      <c r="T45" s="45">
        <f>O87</f>
        <v>0</v>
      </c>
      <c r="U45" s="45">
        <f>P87</f>
        <v>0</v>
      </c>
      <c r="V45" s="45"/>
      <c r="W45" s="45">
        <f>N88</f>
        <v>0</v>
      </c>
      <c r="X45" s="45">
        <f>O88</f>
        <v>0</v>
      </c>
      <c r="Y45" s="45">
        <f>P88</f>
        <v>0</v>
      </c>
      <c r="AA45" s="128">
        <v>22</v>
      </c>
      <c r="AB45" s="129" t="s">
        <v>957</v>
      </c>
      <c r="AC45" s="129" t="s">
        <v>958</v>
      </c>
      <c r="AD45" s="101" t="s">
        <v>427</v>
      </c>
      <c r="AE45" s="130" t="s">
        <v>959</v>
      </c>
      <c r="AP45" s="88"/>
      <c r="AQ45" s="11"/>
      <c r="AR45" s="11"/>
      <c r="AS45" s="11"/>
      <c r="AT45" s="11"/>
    </row>
    <row r="46" spans="1:46" ht="13.5">
      <c r="A46" s="90">
        <v>44</v>
      </c>
      <c r="B46" s="87"/>
      <c r="C46" s="87"/>
      <c r="D46" s="11"/>
      <c r="E46" s="11"/>
      <c r="G46" s="91">
        <v>44</v>
      </c>
      <c r="H46" s="11"/>
      <c r="I46" s="11"/>
      <c r="J46" s="72"/>
      <c r="K46" s="72"/>
      <c r="M46" s="105">
        <v>22</v>
      </c>
      <c r="N46" s="103" t="s">
        <v>797</v>
      </c>
      <c r="O46" s="104" t="s">
        <v>798</v>
      </c>
      <c r="P46" s="101" t="s">
        <v>795</v>
      </c>
      <c r="Q46" s="100" t="s">
        <v>799</v>
      </c>
      <c r="R46" s="11"/>
      <c r="S46" s="45">
        <f>N89</f>
        <v>0</v>
      </c>
      <c r="T46" s="45">
        <f>O89</f>
        <v>0</v>
      </c>
      <c r="U46" s="45">
        <f>P89</f>
        <v>0</v>
      </c>
      <c r="V46" s="45"/>
      <c r="W46" s="45">
        <f>N90</f>
        <v>0</v>
      </c>
      <c r="X46" s="45">
        <f>O90</f>
        <v>0</v>
      </c>
      <c r="Y46" s="45">
        <f>P90</f>
        <v>0</v>
      </c>
      <c r="AA46" s="127">
        <v>22</v>
      </c>
      <c r="AB46" s="104" t="s">
        <v>960</v>
      </c>
      <c r="AC46" s="104" t="s">
        <v>961</v>
      </c>
      <c r="AD46" s="101" t="s">
        <v>427</v>
      </c>
      <c r="AE46" s="100" t="s">
        <v>428</v>
      </c>
      <c r="AP46" s="88"/>
      <c r="AQ46" s="11"/>
      <c r="AR46" s="11"/>
      <c r="AS46" s="11"/>
      <c r="AT46" s="11"/>
    </row>
    <row r="47" spans="1:46" ht="13.5">
      <c r="A47" s="90">
        <v>45</v>
      </c>
      <c r="B47" s="87"/>
      <c r="C47" s="87"/>
      <c r="D47" s="11"/>
      <c r="E47" s="11"/>
      <c r="G47" s="91">
        <v>45</v>
      </c>
      <c r="H47" s="11"/>
      <c r="I47" s="11"/>
      <c r="J47" s="11"/>
      <c r="K47" s="11"/>
      <c r="M47" s="105">
        <v>23</v>
      </c>
      <c r="N47" s="121" t="s">
        <v>254</v>
      </c>
      <c r="O47" s="125" t="s">
        <v>255</v>
      </c>
      <c r="P47" s="101" t="s">
        <v>256</v>
      </c>
      <c r="Q47" s="123" t="s">
        <v>257</v>
      </c>
      <c r="R47" s="11"/>
      <c r="S47" s="45">
        <f>N91</f>
        <v>0</v>
      </c>
      <c r="T47" s="45">
        <f>O91</f>
        <v>0</v>
      </c>
      <c r="U47" s="45">
        <f>P91</f>
        <v>0</v>
      </c>
      <c r="V47" s="45"/>
      <c r="W47" s="45">
        <f>N92</f>
        <v>0</v>
      </c>
      <c r="X47" s="45">
        <f>O92</f>
        <v>0</v>
      </c>
      <c r="Y47" s="45">
        <f>P92</f>
        <v>0</v>
      </c>
      <c r="AA47" s="128">
        <v>23</v>
      </c>
      <c r="AB47" s="111" t="s">
        <v>378</v>
      </c>
      <c r="AC47" s="129" t="s">
        <v>379</v>
      </c>
      <c r="AD47" s="147" t="s">
        <v>345</v>
      </c>
      <c r="AE47" s="130" t="s">
        <v>380</v>
      </c>
      <c r="AP47" s="88"/>
      <c r="AQ47" s="11"/>
      <c r="AR47" s="11"/>
      <c r="AS47" s="11"/>
      <c r="AT47" s="11"/>
    </row>
    <row r="48" spans="1:46" ht="13.5">
      <c r="A48" s="90">
        <v>46</v>
      </c>
      <c r="B48" s="11"/>
      <c r="C48" s="11"/>
      <c r="D48" s="11"/>
      <c r="E48" s="11"/>
      <c r="G48" s="91">
        <v>46</v>
      </c>
      <c r="H48" s="45"/>
      <c r="I48" s="45"/>
      <c r="J48" s="11"/>
      <c r="K48" s="11"/>
      <c r="M48" s="105">
        <v>23</v>
      </c>
      <c r="N48" s="121" t="s">
        <v>317</v>
      </c>
      <c r="O48" s="125" t="s">
        <v>318</v>
      </c>
      <c r="P48" s="101" t="s">
        <v>319</v>
      </c>
      <c r="Q48" s="123" t="s">
        <v>320</v>
      </c>
      <c r="R48" s="11"/>
      <c r="S48" s="45">
        <f>N93</f>
        <v>0</v>
      </c>
      <c r="T48" s="45">
        <f>O93</f>
        <v>0</v>
      </c>
      <c r="U48" s="45">
        <f>P93</f>
        <v>0</v>
      </c>
      <c r="V48" s="45"/>
      <c r="W48" s="45">
        <f>N94</f>
        <v>0</v>
      </c>
      <c r="X48" s="45">
        <f>O94</f>
        <v>0</v>
      </c>
      <c r="Y48" s="45">
        <f>P94</f>
        <v>0</v>
      </c>
      <c r="AA48" s="127">
        <v>23</v>
      </c>
      <c r="AB48" s="125" t="s">
        <v>459</v>
      </c>
      <c r="AC48" s="125" t="s">
        <v>460</v>
      </c>
      <c r="AD48" s="101" t="s">
        <v>345</v>
      </c>
      <c r="AE48" s="123" t="s">
        <v>461</v>
      </c>
      <c r="AP48" s="86"/>
      <c r="AQ48" s="11"/>
      <c r="AR48" s="11"/>
      <c r="AS48" s="11"/>
      <c r="AT48" s="11"/>
    </row>
    <row r="49" spans="1:46" ht="13.5">
      <c r="A49" s="90">
        <v>47</v>
      </c>
      <c r="B49" s="11"/>
      <c r="C49" s="11"/>
      <c r="D49" s="11"/>
      <c r="E49" s="11"/>
      <c r="G49" s="92">
        <v>47</v>
      </c>
      <c r="H49" s="69"/>
      <c r="I49" s="69"/>
      <c r="J49" s="69"/>
      <c r="K49" s="69"/>
      <c r="M49" s="105">
        <v>24</v>
      </c>
      <c r="N49" s="116" t="s">
        <v>800</v>
      </c>
      <c r="O49" s="124" t="s">
        <v>801</v>
      </c>
      <c r="P49" s="101" t="s">
        <v>50</v>
      </c>
      <c r="Q49" s="118" t="s">
        <v>802</v>
      </c>
      <c r="R49" s="11"/>
      <c r="S49" s="45">
        <f>N95</f>
        <v>0</v>
      </c>
      <c r="T49" s="45">
        <f>O95</f>
        <v>0</v>
      </c>
      <c r="U49" s="45">
        <f>P95</f>
        <v>0</v>
      </c>
      <c r="V49" s="45"/>
      <c r="W49" s="45">
        <f>N96</f>
        <v>0</v>
      </c>
      <c r="X49" s="45">
        <f>O96</f>
        <v>0</v>
      </c>
      <c r="Y49" s="45">
        <f>P96</f>
        <v>0</v>
      </c>
      <c r="AA49" s="128">
        <v>24</v>
      </c>
      <c r="AB49" s="129" t="s">
        <v>962</v>
      </c>
      <c r="AC49" s="129" t="s">
        <v>963</v>
      </c>
      <c r="AD49" s="134" t="s">
        <v>964</v>
      </c>
      <c r="AE49" s="130" t="s">
        <v>965</v>
      </c>
      <c r="AP49" s="94"/>
      <c r="AQ49" s="71"/>
      <c r="AR49" s="71"/>
      <c r="AS49" s="71"/>
      <c r="AT49" s="71"/>
    </row>
    <row r="50" spans="1:46" ht="13.5">
      <c r="A50" s="90">
        <v>48</v>
      </c>
      <c r="B50" s="45"/>
      <c r="C50" s="45"/>
      <c r="D50" s="11"/>
      <c r="E50" s="11"/>
      <c r="G50" s="91">
        <v>48</v>
      </c>
      <c r="H50" s="45"/>
      <c r="I50" s="45"/>
      <c r="J50" s="11"/>
      <c r="K50" s="11"/>
      <c r="M50" s="105">
        <v>24</v>
      </c>
      <c r="N50" s="121" t="s">
        <v>310</v>
      </c>
      <c r="O50" s="125" t="s">
        <v>311</v>
      </c>
      <c r="P50" s="101" t="s">
        <v>50</v>
      </c>
      <c r="Q50" s="123" t="s">
        <v>312</v>
      </c>
      <c r="R50" s="11"/>
      <c r="S50" s="45">
        <f>N97</f>
        <v>0</v>
      </c>
      <c r="T50" s="45">
        <f>O97</f>
        <v>0</v>
      </c>
      <c r="U50" s="45">
        <f>P97</f>
        <v>0</v>
      </c>
      <c r="V50" s="45"/>
      <c r="W50" s="45">
        <f>N98</f>
        <v>0</v>
      </c>
      <c r="X50" s="45">
        <f>O98</f>
        <v>0</v>
      </c>
      <c r="Y50" s="45">
        <f>P98</f>
        <v>0</v>
      </c>
      <c r="AA50" s="127">
        <v>24</v>
      </c>
      <c r="AB50" s="104" t="s">
        <v>966</v>
      </c>
      <c r="AC50" s="104" t="s">
        <v>967</v>
      </c>
      <c r="AD50" s="134" t="s">
        <v>910</v>
      </c>
      <c r="AE50" s="100" t="s">
        <v>968</v>
      </c>
      <c r="AP50" s="89"/>
      <c r="AQ50" s="11"/>
      <c r="AR50" s="11"/>
      <c r="AS50" s="11"/>
      <c r="AT50" s="11"/>
    </row>
    <row r="51" spans="1:46" ht="13.5">
      <c r="A51" s="90">
        <v>49</v>
      </c>
      <c r="B51" s="87"/>
      <c r="C51" s="87"/>
      <c r="D51" s="11"/>
      <c r="E51" s="11"/>
      <c r="G51" s="91">
        <v>49</v>
      </c>
      <c r="H51" s="45"/>
      <c r="I51" s="45"/>
      <c r="J51" s="11"/>
      <c r="K51" s="11"/>
      <c r="M51" s="90"/>
      <c r="N51" s="11"/>
      <c r="O51" s="11"/>
      <c r="P51" s="11"/>
      <c r="Q51" s="11"/>
      <c r="R51" s="11"/>
      <c r="S51" s="45">
        <f>N99</f>
        <v>0</v>
      </c>
      <c r="T51" s="45">
        <f>O99</f>
        <v>0</v>
      </c>
      <c r="U51" s="45">
        <f>P99</f>
        <v>0</v>
      </c>
      <c r="V51" s="45"/>
      <c r="W51" s="45">
        <f>N100</f>
        <v>0</v>
      </c>
      <c r="X51" s="45">
        <f>O100</f>
        <v>0</v>
      </c>
      <c r="Y51" s="45">
        <f>P100</f>
        <v>0</v>
      </c>
      <c r="AP51" s="86"/>
      <c r="AQ51" s="11"/>
      <c r="AR51" s="11"/>
      <c r="AS51" s="11"/>
      <c r="AT51" s="11"/>
    </row>
    <row r="52" spans="1:46" ht="13.5">
      <c r="A52" s="90">
        <v>50</v>
      </c>
      <c r="B52" s="11"/>
      <c r="C52" s="11"/>
      <c r="D52" s="11"/>
      <c r="E52" s="11"/>
      <c r="G52" s="92">
        <v>50</v>
      </c>
      <c r="H52" s="69"/>
      <c r="I52" s="69"/>
      <c r="J52" s="69"/>
      <c r="K52" s="69"/>
      <c r="M52" s="90"/>
      <c r="N52" s="11"/>
      <c r="O52" s="11"/>
      <c r="P52" s="11"/>
      <c r="Q52" s="11"/>
      <c r="R52" s="11"/>
      <c r="S52" s="45">
        <f>N101</f>
        <v>0</v>
      </c>
      <c r="T52" s="45">
        <f>O101</f>
        <v>0</v>
      </c>
      <c r="U52" s="45">
        <f>P101</f>
        <v>0</v>
      </c>
      <c r="V52" s="45"/>
      <c r="W52" s="45">
        <f>N102</f>
        <v>0</v>
      </c>
      <c r="X52" s="45">
        <f>O102</f>
        <v>0</v>
      </c>
      <c r="Y52" s="45">
        <f>P102</f>
        <v>0</v>
      </c>
      <c r="AP52" s="88"/>
      <c r="AQ52" s="11"/>
      <c r="AR52" s="11"/>
      <c r="AS52" s="73"/>
      <c r="AT52" s="73"/>
    </row>
    <row r="53" spans="1:46" ht="13.5">
      <c r="A53" s="90">
        <v>51</v>
      </c>
      <c r="B53" s="87"/>
      <c r="C53" s="87"/>
      <c r="D53" s="11"/>
      <c r="E53" s="11"/>
      <c r="G53" s="91">
        <v>51</v>
      </c>
      <c r="H53" s="11"/>
      <c r="I53" s="11"/>
      <c r="J53" s="72"/>
      <c r="K53" s="72"/>
      <c r="M53" s="95"/>
      <c r="N53" s="71"/>
      <c r="O53" s="71"/>
      <c r="P53" s="69"/>
      <c r="Q53" s="69"/>
      <c r="R53" s="11"/>
      <c r="S53" s="45">
        <f>N103</f>
        <v>0</v>
      </c>
      <c r="T53" s="45">
        <f>O103</f>
        <v>0</v>
      </c>
      <c r="U53" s="45">
        <f>P103</f>
        <v>0</v>
      </c>
      <c r="V53" s="45"/>
      <c r="W53" s="45">
        <f>N104</f>
        <v>0</v>
      </c>
      <c r="X53" s="45">
        <f>O104</f>
        <v>0</v>
      </c>
      <c r="Y53" s="45">
        <f>P104</f>
        <v>0</v>
      </c>
      <c r="AP53" s="88"/>
      <c r="AQ53" s="11"/>
      <c r="AR53" s="11"/>
      <c r="AS53" s="11"/>
      <c r="AT53" s="11"/>
    </row>
    <row r="54" spans="1:46" ht="13.5">
      <c r="A54" s="90">
        <v>52</v>
      </c>
      <c r="B54" s="87"/>
      <c r="C54" s="87"/>
      <c r="D54" s="11"/>
      <c r="E54" s="11"/>
      <c r="G54" s="91">
        <v>52</v>
      </c>
      <c r="H54" s="11"/>
      <c r="I54" s="11"/>
      <c r="J54" s="72"/>
      <c r="K54" s="72"/>
      <c r="M54" s="95"/>
      <c r="N54" s="46"/>
      <c r="O54" s="71"/>
      <c r="P54" s="11"/>
      <c r="Q54" s="11"/>
      <c r="R54" s="11"/>
      <c r="S54" s="45">
        <f>N105</f>
        <v>0</v>
      </c>
      <c r="T54" s="45">
        <f>O105</f>
        <v>0</v>
      </c>
      <c r="U54" s="45">
        <f>P105</f>
        <v>0</v>
      </c>
      <c r="V54" s="45"/>
      <c r="W54" s="45">
        <f>N106</f>
        <v>0</v>
      </c>
      <c r="X54" s="45">
        <f>O106</f>
        <v>0</v>
      </c>
      <c r="Y54" s="45">
        <f>P106</f>
        <v>0</v>
      </c>
      <c r="AP54" s="88"/>
      <c r="AQ54" s="11"/>
      <c r="AR54" s="11"/>
      <c r="AS54" s="11"/>
      <c r="AT54" s="11"/>
    </row>
    <row r="55" spans="1:46" ht="13.5">
      <c r="A55" s="90">
        <v>53</v>
      </c>
      <c r="B55" s="87"/>
      <c r="C55" s="87"/>
      <c r="D55" s="11"/>
      <c r="E55" s="11"/>
      <c r="G55" s="91">
        <v>53</v>
      </c>
      <c r="H55" s="11"/>
      <c r="I55" s="11"/>
      <c r="J55" s="11"/>
      <c r="K55" s="11"/>
      <c r="M55" s="90"/>
      <c r="N55" s="46"/>
      <c r="O55" s="87"/>
      <c r="P55" s="11"/>
      <c r="Q55" s="11"/>
      <c r="R55" s="11"/>
      <c r="S55" s="45">
        <f>N107</f>
        <v>0</v>
      </c>
      <c r="T55" s="45">
        <f>O107</f>
        <v>0</v>
      </c>
      <c r="U55" s="45">
        <f>P107</f>
        <v>0</v>
      </c>
      <c r="V55" s="45"/>
      <c r="W55" s="45">
        <f>N108</f>
        <v>0</v>
      </c>
      <c r="X55" s="45">
        <f>O108</f>
        <v>0</v>
      </c>
      <c r="Y55" s="45">
        <f>P108</f>
        <v>0</v>
      </c>
      <c r="AP55" s="86"/>
      <c r="AQ55" s="11"/>
      <c r="AR55" s="11"/>
      <c r="AS55" s="11"/>
      <c r="AT55" s="11"/>
    </row>
    <row r="56" spans="1:46" ht="13.5">
      <c r="A56" s="90">
        <v>54</v>
      </c>
      <c r="B56" s="87"/>
      <c r="C56" s="87"/>
      <c r="D56" s="11"/>
      <c r="E56" s="11"/>
      <c r="G56" s="91">
        <v>54</v>
      </c>
      <c r="H56" s="11"/>
      <c r="I56" s="11"/>
      <c r="J56" s="11"/>
      <c r="K56" s="11"/>
      <c r="M56" s="90"/>
      <c r="N56" s="87"/>
      <c r="O56" s="87"/>
      <c r="P56" s="11"/>
      <c r="Q56" s="11"/>
      <c r="R56" s="11"/>
      <c r="S56" s="45">
        <f>N109</f>
        <v>0</v>
      </c>
      <c r="T56" s="45">
        <f>O109</f>
        <v>0</v>
      </c>
      <c r="U56" s="45">
        <f>P109</f>
        <v>0</v>
      </c>
      <c r="V56" s="45"/>
      <c r="W56" s="45">
        <f>N110</f>
        <v>0</v>
      </c>
      <c r="X56" s="45">
        <f>O110</f>
        <v>0</v>
      </c>
      <c r="Y56" s="45">
        <f>P110</f>
        <v>0</v>
      </c>
      <c r="AP56" s="93"/>
      <c r="AQ56" s="11"/>
      <c r="AR56" s="11"/>
      <c r="AS56" s="11"/>
      <c r="AT56" s="11"/>
    </row>
    <row r="57" spans="1:46" ht="13.5">
      <c r="A57" s="90">
        <v>55</v>
      </c>
      <c r="B57" s="87"/>
      <c r="C57" s="87"/>
      <c r="D57" s="11"/>
      <c r="E57" s="11"/>
      <c r="G57" s="92">
        <v>55</v>
      </c>
      <c r="H57" s="69"/>
      <c r="I57" s="69"/>
      <c r="J57" s="69"/>
      <c r="K57" s="69"/>
      <c r="M57" s="90"/>
      <c r="N57" s="11"/>
      <c r="O57" s="11"/>
      <c r="P57" s="11"/>
      <c r="Q57" s="11"/>
      <c r="R57" s="11"/>
      <c r="S57" s="45">
        <f>N111</f>
        <v>0</v>
      </c>
      <c r="T57" s="45">
        <f>O111</f>
        <v>0</v>
      </c>
      <c r="U57" s="45">
        <f>P111</f>
        <v>0</v>
      </c>
      <c r="V57" s="45"/>
      <c r="W57" s="45">
        <f>N112</f>
        <v>0</v>
      </c>
      <c r="X57" s="45">
        <f>O112</f>
        <v>0</v>
      </c>
      <c r="Y57" s="45">
        <f>P112</f>
        <v>0</v>
      </c>
      <c r="AP57" s="88"/>
      <c r="AQ57" s="11"/>
      <c r="AR57" s="11"/>
      <c r="AS57" s="11"/>
      <c r="AT57" s="11"/>
    </row>
    <row r="58" spans="1:46" ht="13.5">
      <c r="A58" s="90">
        <v>56</v>
      </c>
      <c r="B58" s="87"/>
      <c r="C58" s="87"/>
      <c r="D58" s="11"/>
      <c r="E58" s="11"/>
      <c r="G58" s="91">
        <v>56</v>
      </c>
      <c r="H58" s="11"/>
      <c r="I58" s="11"/>
      <c r="J58" s="72"/>
      <c r="K58" s="72"/>
      <c r="M58" s="90"/>
      <c r="N58" s="11"/>
      <c r="O58" s="11"/>
      <c r="P58" s="11"/>
      <c r="Q58" s="11"/>
      <c r="R58" s="11"/>
      <c r="S58" s="45">
        <f>N113</f>
        <v>0</v>
      </c>
      <c r="T58" s="45">
        <f>O113</f>
        <v>0</v>
      </c>
      <c r="U58" s="45">
        <f>P113</f>
        <v>0</v>
      </c>
      <c r="V58" s="45"/>
      <c r="W58" s="45">
        <f>N114</f>
        <v>0</v>
      </c>
      <c r="X58" s="45">
        <f>O114</f>
        <v>0</v>
      </c>
      <c r="Y58" s="45">
        <f>P114</f>
        <v>0</v>
      </c>
      <c r="AP58" s="89"/>
      <c r="AQ58" s="11"/>
      <c r="AR58" s="11"/>
      <c r="AS58" s="45"/>
      <c r="AT58" s="45"/>
    </row>
    <row r="59" spans="1:46" ht="13.5">
      <c r="A59" s="90">
        <v>57</v>
      </c>
      <c r="B59" s="87"/>
      <c r="C59" s="87"/>
      <c r="D59" s="73"/>
      <c r="E59" s="73"/>
      <c r="G59" s="91">
        <v>57</v>
      </c>
      <c r="H59" s="45"/>
      <c r="I59" s="45"/>
      <c r="J59" s="11"/>
      <c r="K59" s="11"/>
      <c r="M59" s="90"/>
      <c r="N59" s="11"/>
      <c r="O59" s="11"/>
      <c r="P59" s="11"/>
      <c r="Q59" s="11"/>
      <c r="R59" s="11"/>
      <c r="S59" s="45">
        <f>N115</f>
        <v>0</v>
      </c>
      <c r="T59" s="45">
        <f>O115</f>
        <v>0</v>
      </c>
      <c r="U59" s="45">
        <f>P115</f>
        <v>0</v>
      </c>
      <c r="V59" s="45"/>
      <c r="W59" s="45">
        <f>N116</f>
        <v>0</v>
      </c>
      <c r="X59" s="45">
        <f>O116</f>
        <v>0</v>
      </c>
      <c r="Y59" s="45">
        <f>P116</f>
        <v>0</v>
      </c>
      <c r="AP59" s="88"/>
      <c r="AQ59" s="11"/>
      <c r="AR59" s="11"/>
      <c r="AS59" s="11"/>
      <c r="AT59" s="11"/>
    </row>
    <row r="60" spans="1:46" ht="13.5">
      <c r="A60" s="90">
        <v>58</v>
      </c>
      <c r="B60" s="11"/>
      <c r="C60" s="11"/>
      <c r="D60" s="11"/>
      <c r="E60" s="11"/>
      <c r="G60" s="91">
        <v>58</v>
      </c>
      <c r="H60" s="11"/>
      <c r="I60" s="11"/>
      <c r="J60" s="72"/>
      <c r="K60" s="72"/>
      <c r="M60" s="90"/>
      <c r="N60" s="11"/>
      <c r="O60" s="11"/>
      <c r="P60" s="11"/>
      <c r="Q60" s="11"/>
      <c r="R60" s="11"/>
      <c r="S60" s="45">
        <f>N117</f>
        <v>0</v>
      </c>
      <c r="T60" s="45">
        <f>O117</f>
        <v>0</v>
      </c>
      <c r="U60" s="45">
        <f>P117</f>
        <v>0</v>
      </c>
      <c r="V60" s="45"/>
      <c r="W60" s="45">
        <f>N118</f>
        <v>0</v>
      </c>
      <c r="X60" s="45">
        <f>O118</f>
        <v>0</v>
      </c>
      <c r="Y60" s="45">
        <f>P118</f>
        <v>0</v>
      </c>
      <c r="AP60" s="88"/>
      <c r="AQ60" s="11"/>
      <c r="AR60" s="11"/>
      <c r="AS60" s="45"/>
      <c r="AT60" s="45"/>
    </row>
    <row r="61" spans="1:46" ht="13.5">
      <c r="A61" s="90">
        <v>59</v>
      </c>
      <c r="B61" s="87"/>
      <c r="C61" s="87"/>
      <c r="D61" s="11"/>
      <c r="E61" s="11"/>
      <c r="G61" s="91">
        <v>59</v>
      </c>
      <c r="H61" s="11"/>
      <c r="I61" s="11"/>
      <c r="J61" s="72"/>
      <c r="K61" s="72"/>
      <c r="M61" s="90"/>
      <c r="N61" s="87"/>
      <c r="O61" s="87"/>
      <c r="P61" s="73"/>
      <c r="Q61" s="73"/>
      <c r="R61" s="11"/>
      <c r="S61" s="45">
        <f>N119</f>
        <v>0</v>
      </c>
      <c r="T61" s="45">
        <f>O119</f>
        <v>0</v>
      </c>
      <c r="U61" s="45">
        <f>P119</f>
        <v>0</v>
      </c>
      <c r="V61" s="45"/>
      <c r="W61" s="45">
        <f>N120</f>
        <v>0</v>
      </c>
      <c r="X61" s="45">
        <f>O120</f>
        <v>0</v>
      </c>
      <c r="Y61" s="45">
        <f>P120</f>
        <v>0</v>
      </c>
      <c r="AP61" s="86"/>
      <c r="AQ61" s="11"/>
      <c r="AR61" s="11"/>
      <c r="AS61" s="11"/>
      <c r="AT61" s="11"/>
    </row>
    <row r="62" spans="1:46" ht="13.5">
      <c r="A62" s="90">
        <v>60</v>
      </c>
      <c r="B62" s="11"/>
      <c r="C62" s="11"/>
      <c r="D62" s="11"/>
      <c r="E62" s="11"/>
      <c r="G62" s="91">
        <v>60</v>
      </c>
      <c r="H62" s="45"/>
      <c r="I62" s="45"/>
      <c r="J62" s="11"/>
      <c r="K62" s="11"/>
      <c r="M62" s="90"/>
      <c r="N62" s="87"/>
      <c r="O62" s="87"/>
      <c r="P62" s="73"/>
      <c r="Q62" s="73"/>
      <c r="R62" s="11"/>
      <c r="S62" s="45">
        <f>N121</f>
        <v>0</v>
      </c>
      <c r="T62" s="45">
        <f>O121</f>
        <v>0</v>
      </c>
      <c r="U62" s="45">
        <f>P121</f>
        <v>0</v>
      </c>
      <c r="V62" s="45"/>
      <c r="W62" s="45">
        <f>N122</f>
        <v>0</v>
      </c>
      <c r="X62" s="45">
        <f>O122</f>
        <v>0</v>
      </c>
      <c r="Y62" s="45">
        <f>P122</f>
        <v>0</v>
      </c>
      <c r="AP62" s="88"/>
      <c r="AQ62" s="11"/>
      <c r="AR62" s="11"/>
      <c r="AS62" s="73"/>
      <c r="AT62" s="73"/>
    </row>
    <row r="63" spans="1:46" ht="13.5">
      <c r="A63" s="90">
        <v>61</v>
      </c>
      <c r="B63" s="87"/>
      <c r="C63" s="87"/>
      <c r="D63" s="11"/>
      <c r="E63" s="11"/>
      <c r="G63" s="91">
        <v>61</v>
      </c>
      <c r="H63" s="11"/>
      <c r="I63" s="11"/>
      <c r="J63" s="72"/>
      <c r="K63" s="72"/>
      <c r="M63" s="95"/>
      <c r="N63" s="71"/>
      <c r="O63" s="71"/>
      <c r="P63" s="69"/>
      <c r="Q63" s="69"/>
      <c r="R63" s="11"/>
      <c r="S63" s="45">
        <f>N123</f>
        <v>0</v>
      </c>
      <c r="T63" s="45">
        <f>O123</f>
        <v>0</v>
      </c>
      <c r="U63" s="45">
        <f>P123</f>
        <v>0</v>
      </c>
      <c r="V63" s="45"/>
      <c r="W63" s="45">
        <f>N124</f>
        <v>0</v>
      </c>
      <c r="X63" s="45">
        <f>O124</f>
        <v>0</v>
      </c>
      <c r="Y63" s="45">
        <f>P124</f>
        <v>0</v>
      </c>
      <c r="AP63" s="88"/>
      <c r="AQ63" s="11"/>
      <c r="AR63" s="11"/>
      <c r="AS63" s="73"/>
      <c r="AT63" s="73"/>
    </row>
    <row r="64" spans="1:46" ht="13.5">
      <c r="A64" s="90">
        <v>62</v>
      </c>
      <c r="B64" s="11"/>
      <c r="C64" s="11"/>
      <c r="D64" s="11"/>
      <c r="E64" s="11"/>
      <c r="G64" s="91">
        <v>62</v>
      </c>
      <c r="H64" s="45"/>
      <c r="I64" s="45"/>
      <c r="J64" s="11"/>
      <c r="K64" s="11"/>
      <c r="M64" s="95"/>
      <c r="N64" s="71"/>
      <c r="O64" s="71"/>
      <c r="P64" s="69"/>
      <c r="Q64" s="69"/>
      <c r="R64" s="11"/>
      <c r="S64" s="45">
        <f>N125</f>
        <v>0</v>
      </c>
      <c r="T64" s="45">
        <f>O125</f>
        <v>0</v>
      </c>
      <c r="U64" s="45">
        <f>P125</f>
        <v>0</v>
      </c>
      <c r="V64" s="45"/>
      <c r="W64" s="45">
        <f>N126</f>
        <v>0</v>
      </c>
      <c r="X64" s="45">
        <f>O126</f>
        <v>0</v>
      </c>
      <c r="Y64" s="45">
        <f>P126</f>
        <v>0</v>
      </c>
      <c r="AP64" s="88"/>
      <c r="AQ64" s="11"/>
      <c r="AR64" s="11"/>
      <c r="AS64" s="11"/>
      <c r="AT64" s="11"/>
    </row>
    <row r="65" spans="1:46" ht="13.5">
      <c r="A65" s="90">
        <v>63</v>
      </c>
      <c r="B65" s="11"/>
      <c r="C65" s="11"/>
      <c r="D65" s="11"/>
      <c r="E65" s="11"/>
      <c r="G65" s="92">
        <v>63</v>
      </c>
      <c r="H65" s="69"/>
      <c r="I65" s="69"/>
      <c r="J65" s="69"/>
      <c r="K65" s="69"/>
      <c r="M65" s="90"/>
      <c r="N65" s="87"/>
      <c r="O65" s="87"/>
      <c r="P65" s="11"/>
      <c r="Q65" s="11"/>
      <c r="R65" s="11"/>
      <c r="S65" s="45">
        <f>N127</f>
        <v>0</v>
      </c>
      <c r="T65" s="45">
        <f>O127</f>
        <v>0</v>
      </c>
      <c r="U65" s="45">
        <f>P127</f>
        <v>0</v>
      </c>
      <c r="V65" s="45"/>
      <c r="W65" s="45">
        <f>N128</f>
        <v>0</v>
      </c>
      <c r="X65" s="45">
        <f>O128</f>
        <v>0</v>
      </c>
      <c r="Y65" s="45">
        <f>P128</f>
        <v>0</v>
      </c>
      <c r="AP65" s="94"/>
      <c r="AQ65" s="71"/>
      <c r="AR65" s="71"/>
      <c r="AS65" s="71"/>
      <c r="AT65" s="71"/>
    </row>
    <row r="66" spans="1:46" ht="13.5">
      <c r="A66" s="90">
        <v>64</v>
      </c>
      <c r="B66" s="87"/>
      <c r="C66" s="87"/>
      <c r="D66" s="11"/>
      <c r="E66" s="11"/>
      <c r="G66" s="91">
        <v>64</v>
      </c>
      <c r="H66" s="45"/>
      <c r="I66" s="45"/>
      <c r="J66" s="11"/>
      <c r="K66" s="11"/>
      <c r="M66" s="90"/>
      <c r="N66" s="11"/>
      <c r="O66" s="11"/>
      <c r="P66" s="11"/>
      <c r="Q66" s="11"/>
      <c r="R66" s="11"/>
      <c r="S66" s="45">
        <f>N129</f>
        <v>0</v>
      </c>
      <c r="T66" s="45">
        <f>O129</f>
        <v>0</v>
      </c>
      <c r="U66" s="45">
        <f>P129</f>
        <v>0</v>
      </c>
      <c r="V66" s="45"/>
      <c r="W66" s="45">
        <f>N130</f>
        <v>0</v>
      </c>
      <c r="X66" s="45">
        <f>O130</f>
        <v>0</v>
      </c>
      <c r="Y66" s="45">
        <f>P130</f>
        <v>0</v>
      </c>
      <c r="AP66" s="89"/>
      <c r="AQ66" s="45"/>
      <c r="AR66" s="45"/>
      <c r="AS66" s="45"/>
      <c r="AT66" s="45"/>
    </row>
    <row r="67" spans="1:25" ht="13.5">
      <c r="A67" s="90"/>
      <c r="B67" s="11"/>
      <c r="C67" s="11"/>
      <c r="D67" s="11"/>
      <c r="E67" s="11"/>
      <c r="M67" s="90"/>
      <c r="N67" s="11"/>
      <c r="O67" s="11"/>
      <c r="P67" s="11"/>
      <c r="Q67" s="11"/>
      <c r="R67" s="11"/>
      <c r="S67" s="45">
        <f>N131</f>
        <v>0</v>
      </c>
      <c r="T67" s="45">
        <f>O131</f>
        <v>0</v>
      </c>
      <c r="U67" s="45">
        <f>P131</f>
        <v>0</v>
      </c>
      <c r="V67" s="45"/>
      <c r="W67" s="45">
        <f>N132</f>
        <v>0</v>
      </c>
      <c r="X67" s="45">
        <f>O132</f>
        <v>0</v>
      </c>
      <c r="Y67" s="45">
        <f>P132</f>
        <v>0</v>
      </c>
    </row>
    <row r="68" spans="1:25" ht="13.5">
      <c r="A68" s="90"/>
      <c r="B68" s="87"/>
      <c r="C68" s="87"/>
      <c r="D68" s="11"/>
      <c r="E68" s="11"/>
      <c r="M68" s="90"/>
      <c r="N68" s="11"/>
      <c r="O68" s="11"/>
      <c r="P68" s="11"/>
      <c r="Q68" s="11"/>
      <c r="R68" s="11"/>
      <c r="S68" s="45">
        <f>N133</f>
        <v>0</v>
      </c>
      <c r="T68" s="45">
        <f>O133</f>
        <v>0</v>
      </c>
      <c r="U68" s="45">
        <f>P133</f>
        <v>0</v>
      </c>
      <c r="V68" s="45"/>
      <c r="W68" s="45">
        <f>N134</f>
        <v>0</v>
      </c>
      <c r="X68" s="45">
        <f>O134</f>
        <v>0</v>
      </c>
      <c r="Y68" s="45">
        <f>P134</f>
        <v>0</v>
      </c>
    </row>
    <row r="69" spans="1:50" ht="13.5">
      <c r="A69" s="179" t="s">
        <v>38</v>
      </c>
      <c r="B69" s="11"/>
      <c r="C69" s="11"/>
      <c r="D69" s="11"/>
      <c r="E69" s="11"/>
      <c r="G69" s="179" t="s">
        <v>38</v>
      </c>
      <c r="H69" s="11"/>
      <c r="I69" s="11"/>
      <c r="N69" s="71"/>
      <c r="O69" s="71"/>
      <c r="P69" s="69"/>
      <c r="Q69" s="69"/>
      <c r="R69" s="11"/>
      <c r="S69" s="45"/>
      <c r="T69" s="45"/>
      <c r="U69" s="45"/>
      <c r="V69" s="45"/>
      <c r="W69" s="45"/>
      <c r="X69" s="45"/>
      <c r="Y69" s="45"/>
      <c r="AP69" s="181" t="s">
        <v>38</v>
      </c>
      <c r="AQ69" s="11"/>
      <c r="AR69" s="11"/>
      <c r="AV69" s="181" t="s">
        <v>38</v>
      </c>
      <c r="AW69" s="11"/>
      <c r="AX69" s="11"/>
    </row>
    <row r="70" spans="1:52" ht="13.5">
      <c r="A70" s="90">
        <v>1</v>
      </c>
      <c r="B70" s="87" t="s">
        <v>337</v>
      </c>
      <c r="C70" s="87" t="s">
        <v>338</v>
      </c>
      <c r="D70" s="11" t="s">
        <v>121</v>
      </c>
      <c r="E70" s="11" t="s">
        <v>339</v>
      </c>
      <c r="G70" s="193">
        <v>1</v>
      </c>
      <c r="H70" s="100" t="s">
        <v>406</v>
      </c>
      <c r="I70" s="104" t="s">
        <v>456</v>
      </c>
      <c r="J70" s="147" t="s">
        <v>457</v>
      </c>
      <c r="K70" s="100" t="s">
        <v>458</v>
      </c>
      <c r="M70" s="180" t="s">
        <v>38</v>
      </c>
      <c r="N70" s="71"/>
      <c r="O70" s="71"/>
      <c r="P70" s="69"/>
      <c r="Q70" s="69"/>
      <c r="R70" s="11"/>
      <c r="S70" s="45"/>
      <c r="T70" s="45"/>
      <c r="U70" s="45"/>
      <c r="V70" s="45"/>
      <c r="W70" s="45"/>
      <c r="X70" s="45"/>
      <c r="Y70" s="45"/>
      <c r="AA70" s="180" t="s">
        <v>38</v>
      </c>
      <c r="AB70" s="71"/>
      <c r="AP70" s="154">
        <v>1</v>
      </c>
      <c r="AQ70" s="129" t="s">
        <v>207</v>
      </c>
      <c r="AR70" s="129" t="s">
        <v>208</v>
      </c>
      <c r="AS70" s="130" t="s">
        <v>151</v>
      </c>
      <c r="AT70" s="130" t="s">
        <v>216</v>
      </c>
      <c r="AV70" s="90">
        <v>1</v>
      </c>
      <c r="AW70" s="87" t="s">
        <v>579</v>
      </c>
      <c r="AX70" s="87" t="s">
        <v>580</v>
      </c>
      <c r="AY70" s="77" t="s">
        <v>581</v>
      </c>
      <c r="AZ70" s="77" t="s">
        <v>582</v>
      </c>
    </row>
    <row r="71" spans="1:52" ht="13.5">
      <c r="A71" s="90">
        <v>2</v>
      </c>
      <c r="B71" s="87" t="s">
        <v>340</v>
      </c>
      <c r="C71" s="87" t="s">
        <v>341</v>
      </c>
      <c r="D71" s="11" t="s">
        <v>121</v>
      </c>
      <c r="E71" s="11" t="s">
        <v>342</v>
      </c>
      <c r="G71" s="177">
        <v>2</v>
      </c>
      <c r="H71" s="100" t="s">
        <v>459</v>
      </c>
      <c r="I71" s="104" t="s">
        <v>460</v>
      </c>
      <c r="J71" s="133" t="s">
        <v>121</v>
      </c>
      <c r="K71" s="100" t="s">
        <v>461</v>
      </c>
      <c r="M71" s="192">
        <v>1</v>
      </c>
      <c r="N71" s="104" t="s">
        <v>243</v>
      </c>
      <c r="O71" s="104" t="s">
        <v>244</v>
      </c>
      <c r="P71" s="99" t="s">
        <v>121</v>
      </c>
      <c r="Q71" s="100" t="s">
        <v>245</v>
      </c>
      <c r="R71" s="11"/>
      <c r="S71" s="45"/>
      <c r="T71" s="45"/>
      <c r="U71" s="45"/>
      <c r="V71" s="45"/>
      <c r="W71" s="45"/>
      <c r="X71" s="45"/>
      <c r="Y71" s="45"/>
      <c r="AA71" s="184">
        <v>1</v>
      </c>
      <c r="AB71" s="11" t="s">
        <v>969</v>
      </c>
      <c r="AC71" s="77" t="s">
        <v>970</v>
      </c>
      <c r="AD71" s="77" t="s">
        <v>971</v>
      </c>
      <c r="AE71" s="77" t="s">
        <v>972</v>
      </c>
      <c r="AP71" s="154">
        <v>2</v>
      </c>
      <c r="AQ71" s="129" t="s">
        <v>209</v>
      </c>
      <c r="AR71" s="129" t="s">
        <v>210</v>
      </c>
      <c r="AS71" s="130" t="s">
        <v>211</v>
      </c>
      <c r="AT71" s="130" t="s">
        <v>217</v>
      </c>
      <c r="AV71" s="90">
        <v>2</v>
      </c>
      <c r="AW71" s="87" t="s">
        <v>583</v>
      </c>
      <c r="AX71" s="87" t="s">
        <v>584</v>
      </c>
      <c r="AY71" s="77" t="s">
        <v>50</v>
      </c>
      <c r="AZ71" s="77" t="s">
        <v>585</v>
      </c>
    </row>
    <row r="72" spans="1:52" ht="13.5">
      <c r="A72" s="90">
        <v>3</v>
      </c>
      <c r="B72" s="87" t="s">
        <v>343</v>
      </c>
      <c r="C72" s="87" t="s">
        <v>344</v>
      </c>
      <c r="D72" s="11" t="s">
        <v>345</v>
      </c>
      <c r="E72" s="11" t="s">
        <v>346</v>
      </c>
      <c r="G72" s="193">
        <v>3</v>
      </c>
      <c r="H72" s="100" t="s">
        <v>462</v>
      </c>
      <c r="I72" s="104" t="s">
        <v>463</v>
      </c>
      <c r="J72" s="178" t="s">
        <v>464</v>
      </c>
      <c r="K72" s="100" t="s">
        <v>465</v>
      </c>
      <c r="M72" s="192">
        <v>1</v>
      </c>
      <c r="N72" s="104" t="s">
        <v>340</v>
      </c>
      <c r="O72" s="115" t="s">
        <v>341</v>
      </c>
      <c r="P72" s="99" t="s">
        <v>121</v>
      </c>
      <c r="Q72" s="100" t="s">
        <v>342</v>
      </c>
      <c r="R72" s="11"/>
      <c r="S72" s="45"/>
      <c r="T72" s="45"/>
      <c r="U72" s="45"/>
      <c r="V72" s="45"/>
      <c r="W72" s="45"/>
      <c r="X72" s="45"/>
      <c r="Y72" s="45"/>
      <c r="AA72" s="90">
        <v>1</v>
      </c>
      <c r="AB72" s="11" t="s">
        <v>973</v>
      </c>
      <c r="AC72" s="77" t="s">
        <v>974</v>
      </c>
      <c r="AD72" s="77" t="s">
        <v>971</v>
      </c>
      <c r="AE72" s="77" t="s">
        <v>975</v>
      </c>
      <c r="AP72" s="154">
        <v>3</v>
      </c>
      <c r="AQ72" s="129" t="s">
        <v>212</v>
      </c>
      <c r="AR72" s="129" t="s">
        <v>213</v>
      </c>
      <c r="AS72" s="130" t="s">
        <v>56</v>
      </c>
      <c r="AT72" s="130" t="s">
        <v>218</v>
      </c>
      <c r="AV72" s="90">
        <v>3</v>
      </c>
      <c r="AW72" s="87" t="s">
        <v>586</v>
      </c>
      <c r="AX72" s="87" t="s">
        <v>587</v>
      </c>
      <c r="AY72" s="77" t="s">
        <v>588</v>
      </c>
      <c r="AZ72" s="77" t="s">
        <v>589</v>
      </c>
    </row>
    <row r="73" spans="1:52" ht="13.5">
      <c r="A73" s="90">
        <v>4</v>
      </c>
      <c r="B73" s="11" t="s">
        <v>347</v>
      </c>
      <c r="C73" s="87" t="s">
        <v>348</v>
      </c>
      <c r="D73" s="11" t="s">
        <v>349</v>
      </c>
      <c r="E73" s="11" t="s">
        <v>350</v>
      </c>
      <c r="G73" s="193">
        <v>4</v>
      </c>
      <c r="H73" s="100" t="s">
        <v>466</v>
      </c>
      <c r="I73" s="104" t="s">
        <v>467</v>
      </c>
      <c r="J73" s="147" t="s">
        <v>366</v>
      </c>
      <c r="K73" s="100" t="s">
        <v>468</v>
      </c>
      <c r="M73" s="192">
        <v>2</v>
      </c>
      <c r="N73" s="104" t="s">
        <v>803</v>
      </c>
      <c r="O73" s="104" t="s">
        <v>804</v>
      </c>
      <c r="P73" s="101" t="s">
        <v>805</v>
      </c>
      <c r="Q73" s="100" t="s">
        <v>806</v>
      </c>
      <c r="R73" s="11"/>
      <c r="S73" s="45"/>
      <c r="T73" s="45"/>
      <c r="U73" s="45"/>
      <c r="V73" s="45"/>
      <c r="W73" s="45"/>
      <c r="X73" s="45"/>
      <c r="Y73" s="45"/>
      <c r="AA73" s="90">
        <v>2</v>
      </c>
      <c r="AB73" s="11" t="s">
        <v>976</v>
      </c>
      <c r="AC73" s="77" t="s">
        <v>977</v>
      </c>
      <c r="AD73" s="77" t="s">
        <v>978</v>
      </c>
      <c r="AE73" s="77" t="s">
        <v>979</v>
      </c>
      <c r="AP73" s="154">
        <v>4</v>
      </c>
      <c r="AQ73" s="129" t="s">
        <v>214</v>
      </c>
      <c r="AR73" s="129" t="s">
        <v>197</v>
      </c>
      <c r="AS73" s="130" t="s">
        <v>215</v>
      </c>
      <c r="AT73" s="130" t="s">
        <v>219</v>
      </c>
      <c r="AV73" s="90">
        <v>4</v>
      </c>
      <c r="AW73" s="11" t="s">
        <v>590</v>
      </c>
      <c r="AX73" s="87" t="s">
        <v>591</v>
      </c>
      <c r="AY73" s="77" t="s">
        <v>102</v>
      </c>
      <c r="AZ73" s="77" t="s">
        <v>592</v>
      </c>
    </row>
    <row r="74" spans="1:50" ht="13.5">
      <c r="A74" s="90">
        <v>5</v>
      </c>
      <c r="B74" s="45"/>
      <c r="C74" s="87"/>
      <c r="D74" s="11"/>
      <c r="E74" s="11"/>
      <c r="G74" s="90">
        <v>5</v>
      </c>
      <c r="H74" s="45"/>
      <c r="I74" s="87"/>
      <c r="M74" s="192">
        <v>2</v>
      </c>
      <c r="N74" s="104" t="s">
        <v>807</v>
      </c>
      <c r="O74" s="115" t="s">
        <v>808</v>
      </c>
      <c r="P74" s="101" t="s">
        <v>805</v>
      </c>
      <c r="Q74" s="100" t="s">
        <v>809</v>
      </c>
      <c r="R74" s="11"/>
      <c r="S74" s="45"/>
      <c r="T74" s="45"/>
      <c r="U74" s="45"/>
      <c r="V74" s="45"/>
      <c r="W74" s="45"/>
      <c r="X74" s="45"/>
      <c r="Y74" s="45"/>
      <c r="AA74" s="90">
        <v>2</v>
      </c>
      <c r="AB74" s="11" t="s">
        <v>526</v>
      </c>
      <c r="AC74" s="77" t="s">
        <v>980</v>
      </c>
      <c r="AD74" s="77" t="s">
        <v>981</v>
      </c>
      <c r="AE74" s="77" t="s">
        <v>982</v>
      </c>
      <c r="AP74" s="154">
        <v>5</v>
      </c>
      <c r="AQ74" s="129"/>
      <c r="AR74" s="129"/>
      <c r="AS74" s="130"/>
      <c r="AT74" s="130"/>
      <c r="AV74" s="90">
        <v>5</v>
      </c>
      <c r="AW74" s="45"/>
      <c r="AX74" s="87"/>
    </row>
    <row r="75" spans="1:50" ht="13.5">
      <c r="A75" s="90">
        <v>6</v>
      </c>
      <c r="B75" s="87"/>
      <c r="C75" s="87"/>
      <c r="D75" s="11"/>
      <c r="E75" s="11"/>
      <c r="G75" s="90">
        <v>6</v>
      </c>
      <c r="H75" s="87"/>
      <c r="I75" s="87"/>
      <c r="M75" s="90">
        <v>3</v>
      </c>
      <c r="N75" s="87"/>
      <c r="O75" s="87"/>
      <c r="P75" s="11"/>
      <c r="Q75" s="11"/>
      <c r="R75" s="11"/>
      <c r="S75" s="45"/>
      <c r="T75" s="45"/>
      <c r="U75" s="45"/>
      <c r="V75" s="45"/>
      <c r="W75" s="45"/>
      <c r="X75" s="45"/>
      <c r="Y75" s="45"/>
      <c r="AA75" s="90">
        <v>3</v>
      </c>
      <c r="AB75" s="87"/>
      <c r="AP75" s="154">
        <v>6</v>
      </c>
      <c r="AQ75" s="129"/>
      <c r="AR75" s="129"/>
      <c r="AS75" s="130"/>
      <c r="AT75" s="130"/>
      <c r="AV75" s="90">
        <v>6</v>
      </c>
      <c r="AW75" s="87"/>
      <c r="AX75" s="87"/>
    </row>
    <row r="76" spans="1:28" ht="13.5">
      <c r="A76" s="90"/>
      <c r="B76" s="11"/>
      <c r="C76" s="11"/>
      <c r="D76" s="45"/>
      <c r="E76" s="45"/>
      <c r="M76" s="90">
        <v>3</v>
      </c>
      <c r="N76" s="87"/>
      <c r="O76" s="87"/>
      <c r="P76" s="11"/>
      <c r="Q76" s="11"/>
      <c r="R76" s="11"/>
      <c r="S76" s="45"/>
      <c r="T76" s="45"/>
      <c r="U76" s="45"/>
      <c r="V76" s="45"/>
      <c r="W76" s="45"/>
      <c r="X76" s="45"/>
      <c r="Y76" s="45"/>
      <c r="AA76" s="90">
        <v>3</v>
      </c>
      <c r="AB76" s="87"/>
    </row>
    <row r="77" spans="1:28" ht="13.5">
      <c r="A77" s="90"/>
      <c r="B77" s="87"/>
      <c r="C77" s="87"/>
      <c r="D77" s="11"/>
      <c r="E77" s="11"/>
      <c r="M77" s="90">
        <v>4</v>
      </c>
      <c r="N77" s="71"/>
      <c r="O77" s="71"/>
      <c r="P77" s="69"/>
      <c r="Q77" s="69"/>
      <c r="R77" s="11"/>
      <c r="S77" s="45"/>
      <c r="T77" s="45"/>
      <c r="U77" s="45"/>
      <c r="V77" s="45"/>
      <c r="W77" s="45"/>
      <c r="X77" s="45"/>
      <c r="Y77" s="45"/>
      <c r="AA77" s="90">
        <v>4</v>
      </c>
      <c r="AB77" s="71"/>
    </row>
    <row r="78" spans="1:28" ht="13.5">
      <c r="A78" s="90"/>
      <c r="B78" s="87"/>
      <c r="C78" s="87"/>
      <c r="D78" s="11"/>
      <c r="E78" s="11"/>
      <c r="M78" s="184">
        <v>4</v>
      </c>
      <c r="N78" s="71"/>
      <c r="O78" s="71"/>
      <c r="P78" s="69"/>
      <c r="Q78" s="69"/>
      <c r="R78" s="11"/>
      <c r="S78" s="45"/>
      <c r="T78" s="45"/>
      <c r="U78" s="45"/>
      <c r="V78" s="45"/>
      <c r="W78" s="45"/>
      <c r="X78" s="45"/>
      <c r="Y78" s="45"/>
      <c r="AA78" s="184">
        <v>4</v>
      </c>
      <c r="AB78" s="71"/>
    </row>
    <row r="79" spans="1:28" ht="13.5">
      <c r="A79" s="90"/>
      <c r="B79" s="87"/>
      <c r="C79" s="87"/>
      <c r="D79" s="11"/>
      <c r="E79" s="11"/>
      <c r="M79" s="95"/>
      <c r="N79" s="71"/>
      <c r="O79" s="71"/>
      <c r="P79" s="69"/>
      <c r="Q79" s="69"/>
      <c r="R79" s="11"/>
      <c r="S79" s="45"/>
      <c r="T79" s="45"/>
      <c r="U79" s="45"/>
      <c r="V79" s="45"/>
      <c r="W79" s="45"/>
      <c r="X79" s="45"/>
      <c r="Y79" s="45"/>
      <c r="AA79" s="95"/>
      <c r="AB79" s="71"/>
    </row>
    <row r="80" spans="1:25" ht="13.5">
      <c r="A80" s="90"/>
      <c r="B80" s="87"/>
      <c r="C80" s="87"/>
      <c r="D80" s="11"/>
      <c r="E80" s="11"/>
      <c r="M80" s="95"/>
      <c r="N80" s="71"/>
      <c r="O80" s="71"/>
      <c r="P80" s="69"/>
      <c r="Q80" s="69"/>
      <c r="R80" s="11"/>
      <c r="S80" s="45"/>
      <c r="T80" s="45"/>
      <c r="U80" s="45"/>
      <c r="V80" s="45"/>
      <c r="W80" s="45"/>
      <c r="X80" s="45"/>
      <c r="Y80" s="45"/>
    </row>
    <row r="81" spans="1:25" ht="13.5">
      <c r="A81" s="90"/>
      <c r="B81" s="11"/>
      <c r="C81" s="11"/>
      <c r="D81" s="11"/>
      <c r="E81" s="11"/>
      <c r="M81" s="90"/>
      <c r="N81" s="11"/>
      <c r="O81" s="11"/>
      <c r="P81" s="11"/>
      <c r="Q81" s="11"/>
      <c r="R81" s="11"/>
      <c r="S81" s="45"/>
      <c r="T81" s="45"/>
      <c r="U81" s="45"/>
      <c r="V81" s="45"/>
      <c r="W81" s="45"/>
      <c r="X81" s="45"/>
      <c r="Y81" s="45"/>
    </row>
    <row r="82" spans="1:25" ht="13.5">
      <c r="A82" s="90"/>
      <c r="B82" s="11"/>
      <c r="C82" s="11"/>
      <c r="D82" s="11"/>
      <c r="E82" s="11"/>
      <c r="M82" s="90"/>
      <c r="N82" s="11"/>
      <c r="O82" s="11"/>
      <c r="P82" s="11"/>
      <c r="Q82" s="11"/>
      <c r="R82" s="11"/>
      <c r="S82" s="45"/>
      <c r="T82" s="45"/>
      <c r="U82" s="45"/>
      <c r="V82" s="45"/>
      <c r="W82" s="45"/>
      <c r="X82" s="45"/>
      <c r="Y82" s="45"/>
    </row>
    <row r="83" spans="1:25" ht="13.5">
      <c r="A83" s="90"/>
      <c r="B83" s="11"/>
      <c r="C83" s="11"/>
      <c r="D83" s="74"/>
      <c r="E83" s="74"/>
      <c r="M83" s="90"/>
      <c r="N83" s="11"/>
      <c r="O83" s="11"/>
      <c r="P83" s="11"/>
      <c r="Q83" s="11"/>
      <c r="R83" s="11"/>
      <c r="S83" s="45"/>
      <c r="T83" s="45"/>
      <c r="U83" s="45"/>
      <c r="V83" s="45"/>
      <c r="W83" s="45"/>
      <c r="X83" s="45"/>
      <c r="Y83" s="45"/>
    </row>
    <row r="84" spans="1:25" ht="13.5">
      <c r="A84" s="90"/>
      <c r="B84" s="11"/>
      <c r="C84" s="11"/>
      <c r="D84" s="11"/>
      <c r="E84" s="11"/>
      <c r="M84" s="90"/>
      <c r="N84" s="11"/>
      <c r="O84" s="11"/>
      <c r="P84" s="11"/>
      <c r="Q84" s="11"/>
      <c r="R84" s="11"/>
      <c r="S84" s="45"/>
      <c r="T84" s="45"/>
      <c r="U84" s="45"/>
      <c r="V84" s="45"/>
      <c r="W84" s="45"/>
      <c r="X84" s="45"/>
      <c r="Y84" s="45"/>
    </row>
    <row r="85" spans="1:25" ht="13.5">
      <c r="A85" s="90"/>
      <c r="B85" s="87"/>
      <c r="C85" s="87"/>
      <c r="D85" s="11"/>
      <c r="E85" s="11"/>
      <c r="M85" s="95"/>
      <c r="N85" s="71"/>
      <c r="O85" s="71"/>
      <c r="P85" s="69"/>
      <c r="Q85" s="69"/>
      <c r="R85" s="11"/>
      <c r="S85" s="45"/>
      <c r="T85" s="45"/>
      <c r="U85" s="45"/>
      <c r="V85" s="45"/>
      <c r="W85" s="45"/>
      <c r="X85" s="45"/>
      <c r="Y85" s="45"/>
    </row>
    <row r="86" spans="1:25" ht="13.5">
      <c r="A86" s="90"/>
      <c r="B86" s="11"/>
      <c r="C86" s="11"/>
      <c r="D86" s="11"/>
      <c r="E86" s="11"/>
      <c r="M86" s="95"/>
      <c r="N86" s="71"/>
      <c r="O86" s="71"/>
      <c r="P86" s="69"/>
      <c r="Q86" s="69"/>
      <c r="R86" s="11"/>
      <c r="S86" s="45"/>
      <c r="T86" s="45"/>
      <c r="U86" s="45"/>
      <c r="V86" s="45"/>
      <c r="W86" s="45"/>
      <c r="X86" s="45"/>
      <c r="Y86" s="45"/>
    </row>
    <row r="87" spans="1:25" ht="13.5">
      <c r="A87" s="90"/>
      <c r="B87" s="87"/>
      <c r="C87" s="87"/>
      <c r="D87" s="11"/>
      <c r="E87" s="11"/>
      <c r="M87" s="90"/>
      <c r="N87" s="11"/>
      <c r="O87" s="11"/>
      <c r="P87" s="11"/>
      <c r="Q87" s="11"/>
      <c r="R87" s="11"/>
      <c r="S87" s="45"/>
      <c r="T87" s="45"/>
      <c r="U87" s="45"/>
      <c r="V87" s="45"/>
      <c r="W87" s="45"/>
      <c r="X87" s="45"/>
      <c r="Y87" s="45"/>
    </row>
    <row r="88" spans="1:25" ht="13.5">
      <c r="A88" s="90"/>
      <c r="B88" s="87"/>
      <c r="C88" s="87"/>
      <c r="D88" s="11"/>
      <c r="E88" s="11"/>
      <c r="M88" s="90"/>
      <c r="N88" s="87"/>
      <c r="O88" s="87"/>
      <c r="P88" s="11"/>
      <c r="Q88" s="11"/>
      <c r="R88" s="11"/>
      <c r="S88" s="45"/>
      <c r="T88" s="45"/>
      <c r="U88" s="45"/>
      <c r="V88" s="45"/>
      <c r="W88" s="45"/>
      <c r="X88" s="45"/>
      <c r="Y88" s="45"/>
    </row>
    <row r="89" spans="1:25" ht="13.5">
      <c r="A89" s="90"/>
      <c r="B89" s="11"/>
      <c r="C89" s="11"/>
      <c r="D89" s="11"/>
      <c r="E89" s="11"/>
      <c r="M89" s="90"/>
      <c r="N89" s="11"/>
      <c r="O89" s="11"/>
      <c r="P89" s="11"/>
      <c r="Q89" s="11"/>
      <c r="R89" s="11"/>
      <c r="S89" s="45"/>
      <c r="T89" s="45"/>
      <c r="U89" s="45"/>
      <c r="V89" s="45"/>
      <c r="W89" s="45"/>
      <c r="X89" s="45"/>
      <c r="Y89" s="45"/>
    </row>
    <row r="90" spans="1:25" ht="13.5">
      <c r="A90" s="90"/>
      <c r="B90" s="87"/>
      <c r="C90" s="87"/>
      <c r="D90" s="11"/>
      <c r="E90" s="11"/>
      <c r="M90" s="90"/>
      <c r="N90" s="11"/>
      <c r="O90" s="11"/>
      <c r="P90" s="11"/>
      <c r="Q90" s="11"/>
      <c r="R90" s="11"/>
      <c r="S90" s="45"/>
      <c r="T90" s="45"/>
      <c r="U90" s="45"/>
      <c r="V90" s="45"/>
      <c r="W90" s="45"/>
      <c r="X90" s="45"/>
      <c r="Y90" s="45"/>
    </row>
    <row r="91" spans="1:25" ht="13.5">
      <c r="A91" s="90"/>
      <c r="B91" s="11"/>
      <c r="C91" s="11"/>
      <c r="D91" s="11"/>
      <c r="E91" s="11"/>
      <c r="M91" s="90"/>
      <c r="N91" s="11"/>
      <c r="O91" s="11"/>
      <c r="P91" s="11"/>
      <c r="Q91" s="11"/>
      <c r="R91" s="11"/>
      <c r="S91" s="45"/>
      <c r="T91" s="45"/>
      <c r="U91" s="45"/>
      <c r="V91" s="45"/>
      <c r="W91" s="45"/>
      <c r="X91" s="45"/>
      <c r="Y91" s="45"/>
    </row>
    <row r="92" spans="1:25" ht="13.5">
      <c r="A92" s="90"/>
      <c r="B92" s="11"/>
      <c r="C92" s="11"/>
      <c r="D92" s="11"/>
      <c r="E92" s="11"/>
      <c r="M92" s="90"/>
      <c r="N92" s="11"/>
      <c r="O92" s="11"/>
      <c r="P92" s="11"/>
      <c r="Q92" s="11"/>
      <c r="R92" s="11"/>
      <c r="S92" s="45"/>
      <c r="T92" s="45"/>
      <c r="U92" s="45"/>
      <c r="V92" s="45"/>
      <c r="W92" s="45"/>
      <c r="X92" s="45"/>
      <c r="Y92" s="45"/>
    </row>
    <row r="93" spans="1:25" ht="13.5">
      <c r="A93" s="90"/>
      <c r="B93" s="11"/>
      <c r="C93" s="11"/>
      <c r="D93" s="11"/>
      <c r="E93" s="11"/>
      <c r="M93" s="90"/>
      <c r="N93" s="87"/>
      <c r="O93" s="87"/>
      <c r="P93" s="73"/>
      <c r="Q93" s="73"/>
      <c r="R93" s="11"/>
      <c r="S93" s="45"/>
      <c r="T93" s="45"/>
      <c r="U93" s="45"/>
      <c r="V93" s="45"/>
      <c r="W93" s="45"/>
      <c r="X93" s="45"/>
      <c r="Y93" s="45"/>
    </row>
    <row r="94" spans="1:25" ht="13.5">
      <c r="A94" s="90"/>
      <c r="B94" s="87"/>
      <c r="C94" s="87"/>
      <c r="D94" s="11"/>
      <c r="E94" s="11"/>
      <c r="M94" s="90"/>
      <c r="N94" s="87"/>
      <c r="O94" s="87"/>
      <c r="P94" s="73"/>
      <c r="Q94" s="73"/>
      <c r="R94" s="11"/>
      <c r="S94" s="45"/>
      <c r="T94" s="45"/>
      <c r="U94" s="45"/>
      <c r="V94" s="45"/>
      <c r="W94" s="45"/>
      <c r="X94" s="45"/>
      <c r="Y94" s="45"/>
    </row>
    <row r="95" spans="1:25" ht="13.5">
      <c r="A95" s="90"/>
      <c r="B95" s="87"/>
      <c r="C95" s="87"/>
      <c r="D95" s="11"/>
      <c r="E95" s="11"/>
      <c r="M95" s="95"/>
      <c r="N95" s="71"/>
      <c r="O95" s="71"/>
      <c r="P95" s="69"/>
      <c r="Q95" s="69"/>
      <c r="R95" s="11"/>
      <c r="S95" s="45"/>
      <c r="T95" s="45"/>
      <c r="U95" s="45"/>
      <c r="V95" s="45"/>
      <c r="W95" s="45"/>
      <c r="X95" s="45"/>
      <c r="Y95" s="45"/>
    </row>
    <row r="96" spans="1:25" ht="13.5">
      <c r="A96" s="90"/>
      <c r="B96" s="87"/>
      <c r="C96" s="87"/>
      <c r="D96" s="11"/>
      <c r="E96" s="11"/>
      <c r="M96" s="95"/>
      <c r="N96" s="71"/>
      <c r="O96" s="71"/>
      <c r="P96" s="69"/>
      <c r="Q96" s="69"/>
      <c r="R96" s="11"/>
      <c r="S96" s="45"/>
      <c r="T96" s="45"/>
      <c r="U96" s="45"/>
      <c r="V96" s="45"/>
      <c r="W96" s="45"/>
      <c r="X96" s="45"/>
      <c r="Y96" s="45"/>
    </row>
    <row r="97" spans="1:25" ht="13.5">
      <c r="A97" s="90"/>
      <c r="B97" s="87"/>
      <c r="C97" s="87"/>
      <c r="D97" s="11"/>
      <c r="E97" s="11"/>
      <c r="M97" s="90"/>
      <c r="N97" s="71"/>
      <c r="O97" s="71"/>
      <c r="P97" s="70"/>
      <c r="Q97" s="70"/>
      <c r="R97" s="11"/>
      <c r="S97" s="45"/>
      <c r="T97" s="45"/>
      <c r="U97" s="45"/>
      <c r="V97" s="45"/>
      <c r="W97" s="45"/>
      <c r="X97" s="45"/>
      <c r="Y97" s="45"/>
    </row>
    <row r="98" spans="1:25" ht="13.5">
      <c r="A98" s="90"/>
      <c r="B98" s="11"/>
      <c r="C98" s="11"/>
      <c r="D98" s="11"/>
      <c r="E98" s="11"/>
      <c r="M98" s="90"/>
      <c r="N98" s="11"/>
      <c r="O98" s="11"/>
      <c r="P98" s="11"/>
      <c r="Q98" s="11"/>
      <c r="R98" s="11"/>
      <c r="S98" s="45"/>
      <c r="T98" s="45"/>
      <c r="U98" s="45"/>
      <c r="V98" s="45"/>
      <c r="W98" s="45"/>
      <c r="X98" s="45"/>
      <c r="Y98" s="45"/>
    </row>
    <row r="99" spans="1:25" ht="13.5">
      <c r="A99" s="90"/>
      <c r="B99" s="87"/>
      <c r="C99" s="87"/>
      <c r="D99" s="73"/>
      <c r="E99" s="73"/>
      <c r="M99" s="90"/>
      <c r="N99" s="11"/>
      <c r="O99" s="11"/>
      <c r="P99" s="11"/>
      <c r="Q99" s="11"/>
      <c r="R99" s="11"/>
      <c r="S99" s="45"/>
      <c r="T99" s="45"/>
      <c r="U99" s="45"/>
      <c r="V99" s="45"/>
      <c r="W99" s="45"/>
      <c r="X99" s="45"/>
      <c r="Y99" s="45"/>
    </row>
    <row r="100" spans="1:25" ht="13.5">
      <c r="A100" s="90"/>
      <c r="B100" s="11"/>
      <c r="C100" s="11"/>
      <c r="D100" s="11"/>
      <c r="E100" s="11"/>
      <c r="M100" s="90"/>
      <c r="N100" s="11"/>
      <c r="O100" s="11"/>
      <c r="P100" s="11"/>
      <c r="Q100" s="11"/>
      <c r="R100" s="11"/>
      <c r="S100" s="45"/>
      <c r="T100" s="45"/>
      <c r="U100" s="45"/>
      <c r="V100" s="45"/>
      <c r="W100" s="45"/>
      <c r="X100" s="45"/>
      <c r="Y100" s="45"/>
    </row>
    <row r="101" spans="1:25" ht="13.5">
      <c r="A101" s="90"/>
      <c r="B101" s="11"/>
      <c r="C101" s="11"/>
      <c r="D101" s="11"/>
      <c r="E101" s="11"/>
      <c r="M101" s="95"/>
      <c r="N101" s="71"/>
      <c r="O101" s="71"/>
      <c r="P101" s="69"/>
      <c r="Q101" s="69"/>
      <c r="R101" s="11"/>
      <c r="S101" s="45"/>
      <c r="T101" s="45"/>
      <c r="U101" s="45"/>
      <c r="V101" s="45"/>
      <c r="W101" s="45"/>
      <c r="X101" s="45"/>
      <c r="Y101" s="45"/>
    </row>
    <row r="102" spans="1:25" ht="13.5">
      <c r="A102" s="90"/>
      <c r="B102" s="87"/>
      <c r="C102" s="87"/>
      <c r="D102" s="11"/>
      <c r="E102" s="11"/>
      <c r="M102" s="95"/>
      <c r="N102" s="71"/>
      <c r="O102" s="71"/>
      <c r="P102" s="69"/>
      <c r="Q102" s="69"/>
      <c r="R102" s="11"/>
      <c r="S102" s="45"/>
      <c r="T102" s="45"/>
      <c r="U102" s="45"/>
      <c r="V102" s="45"/>
      <c r="W102" s="45"/>
      <c r="X102" s="45"/>
      <c r="Y102" s="45"/>
    </row>
    <row r="103" spans="1:25" ht="13.5">
      <c r="A103" s="90"/>
      <c r="B103" s="87"/>
      <c r="C103" s="87"/>
      <c r="D103" s="11"/>
      <c r="E103" s="11"/>
      <c r="M103" s="90"/>
      <c r="N103" s="11"/>
      <c r="O103" s="11"/>
      <c r="P103" s="11"/>
      <c r="Q103" s="11"/>
      <c r="R103" s="11"/>
      <c r="S103" s="45"/>
      <c r="T103" s="45"/>
      <c r="U103" s="45"/>
      <c r="V103" s="45"/>
      <c r="W103" s="45"/>
      <c r="X103" s="45"/>
      <c r="Y103" s="45"/>
    </row>
    <row r="104" spans="1:25" ht="13.5">
      <c r="A104" s="90"/>
      <c r="B104" s="87"/>
      <c r="C104" s="87"/>
      <c r="D104" s="73"/>
      <c r="E104" s="73"/>
      <c r="M104" s="90"/>
      <c r="N104" s="11"/>
      <c r="O104" s="11"/>
      <c r="P104" s="11"/>
      <c r="Q104" s="11"/>
      <c r="R104" s="11"/>
      <c r="S104" s="45"/>
      <c r="T104" s="45"/>
      <c r="U104" s="45"/>
      <c r="V104" s="45"/>
      <c r="W104" s="45"/>
      <c r="X104" s="45"/>
      <c r="Y104" s="45"/>
    </row>
    <row r="105" spans="1:25" ht="13.5">
      <c r="A105" s="90"/>
      <c r="B105" s="11"/>
      <c r="C105" s="11"/>
      <c r="D105" s="11"/>
      <c r="E105" s="11"/>
      <c r="M105" s="90"/>
      <c r="N105" s="11"/>
      <c r="O105" s="11"/>
      <c r="P105" s="11"/>
      <c r="Q105" s="11"/>
      <c r="R105" s="11"/>
      <c r="S105" s="45"/>
      <c r="T105" s="45"/>
      <c r="U105" s="45"/>
      <c r="V105" s="45"/>
      <c r="W105" s="45"/>
      <c r="X105" s="45"/>
      <c r="Y105" s="45"/>
    </row>
    <row r="106" spans="1:25" ht="13.5">
      <c r="A106" s="90"/>
      <c r="B106" s="87"/>
      <c r="C106" s="87"/>
      <c r="D106" s="11"/>
      <c r="E106" s="11"/>
      <c r="M106" s="90"/>
      <c r="N106" s="11"/>
      <c r="O106" s="11"/>
      <c r="P106" s="11"/>
      <c r="Q106" s="11"/>
      <c r="R106" s="11"/>
      <c r="S106" s="45"/>
      <c r="T106" s="45"/>
      <c r="U106" s="45"/>
      <c r="V106" s="45"/>
      <c r="W106" s="45"/>
      <c r="X106" s="45"/>
      <c r="Y106" s="45"/>
    </row>
    <row r="107" spans="1:25" ht="13.5">
      <c r="A107" s="90"/>
      <c r="B107" s="87"/>
      <c r="C107" s="87"/>
      <c r="D107" s="11"/>
      <c r="E107" s="11"/>
      <c r="M107" s="90"/>
      <c r="N107" s="87"/>
      <c r="O107" s="87"/>
      <c r="P107" s="11"/>
      <c r="Q107" s="11"/>
      <c r="R107" s="11"/>
      <c r="S107" s="45"/>
      <c r="T107" s="45"/>
      <c r="U107" s="45"/>
      <c r="V107" s="45"/>
      <c r="W107" s="45"/>
      <c r="X107" s="45"/>
      <c r="Y107" s="45"/>
    </row>
    <row r="108" spans="1:25" ht="13.5">
      <c r="A108" s="90"/>
      <c r="B108" s="87"/>
      <c r="C108" s="87"/>
      <c r="D108" s="11"/>
      <c r="E108" s="11"/>
      <c r="M108" s="90"/>
      <c r="N108" s="87"/>
      <c r="O108" s="87"/>
      <c r="P108" s="11"/>
      <c r="Q108" s="11"/>
      <c r="R108" s="11"/>
      <c r="S108" s="45"/>
      <c r="T108" s="45"/>
      <c r="U108" s="45"/>
      <c r="V108" s="45"/>
      <c r="W108" s="45"/>
      <c r="X108" s="45"/>
      <c r="Y108" s="45"/>
    </row>
    <row r="109" spans="1:25" ht="13.5">
      <c r="A109" s="90"/>
      <c r="B109" s="87"/>
      <c r="C109" s="87"/>
      <c r="D109" s="11"/>
      <c r="E109" s="11"/>
      <c r="M109" s="90"/>
      <c r="N109" s="11"/>
      <c r="O109" s="11"/>
      <c r="P109" s="11"/>
      <c r="Q109" s="11"/>
      <c r="R109" s="11"/>
      <c r="S109" s="45"/>
      <c r="T109" s="45"/>
      <c r="U109" s="45"/>
      <c r="V109" s="45"/>
      <c r="W109" s="45"/>
      <c r="X109" s="45"/>
      <c r="Y109" s="45"/>
    </row>
    <row r="110" spans="1:25" ht="13.5">
      <c r="A110" s="90"/>
      <c r="B110" s="87"/>
      <c r="C110" s="87"/>
      <c r="D110" s="11"/>
      <c r="E110" s="11"/>
      <c r="M110" s="90"/>
      <c r="N110" s="11"/>
      <c r="O110" s="11"/>
      <c r="P110" s="11"/>
      <c r="Q110" s="11"/>
      <c r="R110" s="11"/>
      <c r="S110" s="45"/>
      <c r="T110" s="45"/>
      <c r="U110" s="45"/>
      <c r="V110" s="45"/>
      <c r="W110" s="45"/>
      <c r="X110" s="45"/>
      <c r="Y110" s="45"/>
    </row>
    <row r="111" spans="1:25" ht="13.5">
      <c r="A111" s="90"/>
      <c r="B111" s="11"/>
      <c r="C111" s="11"/>
      <c r="D111" s="11"/>
      <c r="E111" s="11"/>
      <c r="M111" s="95"/>
      <c r="N111" s="71"/>
      <c r="O111" s="71"/>
      <c r="P111" s="69"/>
      <c r="Q111" s="69"/>
      <c r="R111" s="11"/>
      <c r="S111" s="45"/>
      <c r="T111" s="45"/>
      <c r="U111" s="45"/>
      <c r="V111" s="45"/>
      <c r="W111" s="45"/>
      <c r="X111" s="45"/>
      <c r="Y111" s="45"/>
    </row>
    <row r="112" spans="1:25" ht="13.5">
      <c r="A112" s="90"/>
      <c r="B112" s="11"/>
      <c r="C112" s="11"/>
      <c r="D112" s="11"/>
      <c r="E112" s="11"/>
      <c r="M112" s="95"/>
      <c r="N112" s="71"/>
      <c r="O112" s="71"/>
      <c r="P112" s="69"/>
      <c r="Q112" s="69"/>
      <c r="R112" s="11"/>
      <c r="S112" s="45"/>
      <c r="T112" s="45"/>
      <c r="U112" s="45"/>
      <c r="V112" s="45"/>
      <c r="W112" s="45"/>
      <c r="X112" s="45"/>
      <c r="Y112" s="45"/>
    </row>
    <row r="113" spans="1:25" ht="13.5">
      <c r="A113" s="90"/>
      <c r="B113" s="11"/>
      <c r="C113" s="11"/>
      <c r="D113" s="11"/>
      <c r="E113" s="11"/>
      <c r="M113" s="90"/>
      <c r="N113" s="11"/>
      <c r="O113" s="11"/>
      <c r="P113" s="11"/>
      <c r="Q113" s="11"/>
      <c r="R113" s="11"/>
      <c r="S113" s="45"/>
      <c r="T113" s="45"/>
      <c r="U113" s="45"/>
      <c r="V113" s="45"/>
      <c r="W113" s="45"/>
      <c r="X113" s="45"/>
      <c r="Y113" s="45"/>
    </row>
    <row r="114" spans="1:25" ht="13.5">
      <c r="A114" s="90"/>
      <c r="B114" s="11"/>
      <c r="C114" s="11"/>
      <c r="D114" s="11"/>
      <c r="E114" s="11"/>
      <c r="M114" s="90"/>
      <c r="N114" s="11"/>
      <c r="O114" s="11"/>
      <c r="P114" s="11"/>
      <c r="Q114" s="11"/>
      <c r="R114" s="11"/>
      <c r="S114" s="45"/>
      <c r="T114" s="45"/>
      <c r="U114" s="45"/>
      <c r="V114" s="45"/>
      <c r="W114" s="45"/>
      <c r="X114" s="45"/>
      <c r="Y114" s="45"/>
    </row>
    <row r="115" spans="1:25" ht="13.5">
      <c r="A115" s="90"/>
      <c r="B115" s="87"/>
      <c r="C115" s="87"/>
      <c r="D115" s="11"/>
      <c r="E115" s="11"/>
      <c r="M115" s="90"/>
      <c r="N115" s="11"/>
      <c r="O115" s="11"/>
      <c r="P115" s="11"/>
      <c r="Q115" s="11"/>
      <c r="R115" s="11"/>
      <c r="S115" s="45"/>
      <c r="T115" s="45"/>
      <c r="U115" s="45"/>
      <c r="V115" s="45"/>
      <c r="W115" s="45"/>
      <c r="X115" s="45"/>
      <c r="Y115" s="45"/>
    </row>
    <row r="116" spans="1:25" ht="13.5">
      <c r="A116" s="90"/>
      <c r="B116" s="11"/>
      <c r="C116" s="11"/>
      <c r="D116" s="11"/>
      <c r="E116" s="11"/>
      <c r="M116" s="90"/>
      <c r="N116" s="11"/>
      <c r="O116" s="11"/>
      <c r="P116" s="11"/>
      <c r="Q116" s="11"/>
      <c r="R116" s="11"/>
      <c r="S116" s="45"/>
      <c r="T116" s="45"/>
      <c r="U116" s="45"/>
      <c r="V116" s="45"/>
      <c r="W116" s="45"/>
      <c r="X116" s="45"/>
      <c r="Y116" s="45"/>
    </row>
    <row r="117" spans="1:25" ht="13.5">
      <c r="A117" s="90"/>
      <c r="B117" s="11"/>
      <c r="C117" s="11"/>
      <c r="D117" s="11"/>
      <c r="E117" s="11"/>
      <c r="M117" s="95"/>
      <c r="N117" s="71"/>
      <c r="O117" s="71"/>
      <c r="P117" s="69"/>
      <c r="Q117" s="69"/>
      <c r="R117" s="11"/>
      <c r="S117" s="45"/>
      <c r="T117" s="45"/>
      <c r="U117" s="45"/>
      <c r="V117" s="45"/>
      <c r="W117" s="45"/>
      <c r="X117" s="45"/>
      <c r="Y117" s="45"/>
    </row>
    <row r="118" spans="1:25" ht="13.5">
      <c r="A118" s="90"/>
      <c r="B118" s="87"/>
      <c r="C118" s="87"/>
      <c r="D118" s="11"/>
      <c r="E118" s="11"/>
      <c r="M118" s="95"/>
      <c r="N118" s="71"/>
      <c r="O118" s="71"/>
      <c r="P118" s="69"/>
      <c r="Q118" s="69"/>
      <c r="R118" s="11"/>
      <c r="S118" s="45"/>
      <c r="T118" s="45"/>
      <c r="U118" s="45"/>
      <c r="V118" s="45"/>
      <c r="W118" s="45"/>
      <c r="X118" s="45"/>
      <c r="Y118" s="45"/>
    </row>
    <row r="119" spans="1:25" ht="13.5">
      <c r="A119" s="90"/>
      <c r="B119" s="11"/>
      <c r="C119" s="11"/>
      <c r="D119" s="11"/>
      <c r="E119" s="11"/>
      <c r="M119" s="95"/>
      <c r="N119" s="71"/>
      <c r="O119" s="71"/>
      <c r="P119" s="69"/>
      <c r="Q119" s="69"/>
      <c r="R119" s="11"/>
      <c r="S119" s="45"/>
      <c r="T119" s="45"/>
      <c r="U119" s="45"/>
      <c r="V119" s="45"/>
      <c r="W119" s="45"/>
      <c r="X119" s="45"/>
      <c r="Y119" s="45"/>
    </row>
    <row r="120" spans="1:25" ht="13.5">
      <c r="A120" s="90"/>
      <c r="B120" s="11"/>
      <c r="C120" s="11"/>
      <c r="D120" s="11"/>
      <c r="E120" s="11"/>
      <c r="M120" s="95"/>
      <c r="N120" s="71"/>
      <c r="O120" s="71"/>
      <c r="P120" s="69"/>
      <c r="Q120" s="69"/>
      <c r="R120" s="11"/>
      <c r="S120" s="45"/>
      <c r="T120" s="45"/>
      <c r="U120" s="45"/>
      <c r="V120" s="45"/>
      <c r="W120" s="45"/>
      <c r="X120" s="45"/>
      <c r="Y120" s="45"/>
    </row>
    <row r="121" spans="1:25" ht="13.5">
      <c r="A121" s="90"/>
      <c r="B121" s="11"/>
      <c r="C121" s="11"/>
      <c r="D121" s="11"/>
      <c r="E121" s="11"/>
      <c r="M121" s="90"/>
      <c r="N121" s="87"/>
      <c r="O121" s="87"/>
      <c r="P121" s="11"/>
      <c r="Q121" s="11"/>
      <c r="R121" s="11"/>
      <c r="S121" s="45"/>
      <c r="T121" s="45"/>
      <c r="U121" s="45"/>
      <c r="V121" s="45"/>
      <c r="W121" s="45"/>
      <c r="X121" s="45"/>
      <c r="Y121" s="45"/>
    </row>
    <row r="122" spans="1:25" ht="13.5">
      <c r="A122" s="90"/>
      <c r="B122" s="87"/>
      <c r="C122" s="87"/>
      <c r="D122" s="11"/>
      <c r="E122" s="11"/>
      <c r="M122" s="90"/>
      <c r="N122" s="87"/>
      <c r="O122" s="87"/>
      <c r="P122" s="11"/>
      <c r="Q122" s="11"/>
      <c r="R122" s="11"/>
      <c r="S122" s="45"/>
      <c r="T122" s="45"/>
      <c r="U122" s="45"/>
      <c r="V122" s="45"/>
      <c r="W122" s="45"/>
      <c r="X122" s="45"/>
      <c r="Y122" s="45"/>
    </row>
    <row r="123" spans="1:25" ht="13.5">
      <c r="A123" s="90"/>
      <c r="B123" s="11"/>
      <c r="C123" s="11"/>
      <c r="D123" s="11"/>
      <c r="E123" s="11"/>
      <c r="M123" s="90"/>
      <c r="N123" s="11"/>
      <c r="O123" s="11"/>
      <c r="P123" s="11"/>
      <c r="Q123" s="11"/>
      <c r="R123" s="11"/>
      <c r="S123" s="45"/>
      <c r="T123" s="45"/>
      <c r="U123" s="45"/>
      <c r="V123" s="45"/>
      <c r="W123" s="45"/>
      <c r="X123" s="45"/>
      <c r="Y123" s="45"/>
    </row>
    <row r="124" spans="1:25" ht="13.5">
      <c r="A124" s="90"/>
      <c r="B124" s="11"/>
      <c r="C124" s="11"/>
      <c r="D124" s="11"/>
      <c r="E124" s="11"/>
      <c r="M124" s="90"/>
      <c r="N124" s="11"/>
      <c r="O124" s="11"/>
      <c r="P124" s="11"/>
      <c r="Q124" s="11"/>
      <c r="R124" s="11"/>
      <c r="S124" s="45"/>
      <c r="T124" s="45"/>
      <c r="U124" s="45"/>
      <c r="V124" s="45"/>
      <c r="W124" s="45"/>
      <c r="X124" s="45"/>
      <c r="Y124" s="45"/>
    </row>
    <row r="125" spans="1:25" ht="13.5">
      <c r="A125" s="90"/>
      <c r="B125" s="11"/>
      <c r="C125" s="11"/>
      <c r="D125" s="11"/>
      <c r="E125" s="11"/>
      <c r="M125" s="90"/>
      <c r="N125" s="11"/>
      <c r="O125" s="11"/>
      <c r="P125" s="11"/>
      <c r="Q125" s="11"/>
      <c r="R125" s="11"/>
      <c r="S125" s="45"/>
      <c r="T125" s="45"/>
      <c r="U125" s="45"/>
      <c r="V125" s="45"/>
      <c r="W125" s="45"/>
      <c r="X125" s="45"/>
      <c r="Y125" s="45"/>
    </row>
    <row r="126" spans="1:25" ht="13.5">
      <c r="A126" s="90"/>
      <c r="B126" s="87"/>
      <c r="C126" s="87"/>
      <c r="D126" s="11"/>
      <c r="E126" s="11"/>
      <c r="M126" s="90"/>
      <c r="N126" s="11"/>
      <c r="O126" s="11"/>
      <c r="P126" s="11"/>
      <c r="Q126" s="11"/>
      <c r="R126" s="11"/>
      <c r="S126" s="45"/>
      <c r="T126" s="45"/>
      <c r="U126" s="45"/>
      <c r="V126" s="45"/>
      <c r="W126" s="45"/>
      <c r="X126" s="45"/>
      <c r="Y126" s="45"/>
    </row>
    <row r="127" spans="1:25" ht="13.5">
      <c r="A127" s="90"/>
      <c r="B127" s="87"/>
      <c r="C127" s="87"/>
      <c r="D127" s="11"/>
      <c r="E127" s="11"/>
      <c r="M127" s="95"/>
      <c r="N127" s="71"/>
      <c r="O127" s="71"/>
      <c r="P127" s="69"/>
      <c r="Q127" s="69"/>
      <c r="R127" s="11"/>
      <c r="S127" s="45"/>
      <c r="T127" s="45"/>
      <c r="U127" s="45"/>
      <c r="V127" s="45"/>
      <c r="W127" s="45"/>
      <c r="X127" s="45"/>
      <c r="Y127" s="45"/>
    </row>
    <row r="128" spans="1:25" ht="13.5">
      <c r="A128" s="90"/>
      <c r="B128" s="87"/>
      <c r="C128" s="87"/>
      <c r="D128" s="11"/>
      <c r="E128" s="11"/>
      <c r="M128" s="95"/>
      <c r="N128" s="71"/>
      <c r="O128" s="71"/>
      <c r="P128" s="69"/>
      <c r="Q128" s="69"/>
      <c r="R128" s="11"/>
      <c r="S128" s="45"/>
      <c r="T128" s="45"/>
      <c r="U128" s="45"/>
      <c r="V128" s="45"/>
      <c r="W128" s="45"/>
      <c r="X128" s="45"/>
      <c r="Y128" s="45"/>
    </row>
    <row r="129" spans="1:25" ht="13.5">
      <c r="A129" s="90"/>
      <c r="B129" s="87"/>
      <c r="C129" s="87"/>
      <c r="D129" s="11"/>
      <c r="E129" s="11"/>
      <c r="M129" s="90"/>
      <c r="N129" s="11"/>
      <c r="O129" s="11"/>
      <c r="P129" s="11"/>
      <c r="Q129" s="11"/>
      <c r="R129" s="11"/>
      <c r="S129" s="45"/>
      <c r="T129" s="45"/>
      <c r="U129" s="45"/>
      <c r="V129" s="45"/>
      <c r="W129" s="45"/>
      <c r="X129" s="45"/>
      <c r="Y129" s="45"/>
    </row>
    <row r="130" spans="1:25" ht="13.5">
      <c r="A130" s="90"/>
      <c r="B130" s="45"/>
      <c r="C130" s="45"/>
      <c r="D130" s="11"/>
      <c r="E130" s="11"/>
      <c r="M130" s="90"/>
      <c r="N130" s="11"/>
      <c r="O130" s="11"/>
      <c r="P130" s="45"/>
      <c r="Q130" s="45"/>
      <c r="R130" s="11"/>
      <c r="S130" s="45"/>
      <c r="T130" s="45"/>
      <c r="U130" s="45"/>
      <c r="V130" s="45"/>
      <c r="W130" s="45"/>
      <c r="X130" s="45"/>
      <c r="Y130" s="45"/>
    </row>
    <row r="131" spans="1:19" ht="13.5">
      <c r="A131" s="90"/>
      <c r="B131" s="11"/>
      <c r="C131" s="11"/>
      <c r="D131" s="11"/>
      <c r="E131" s="11"/>
      <c r="M131" s="90"/>
      <c r="N131" s="11"/>
      <c r="O131" s="11"/>
      <c r="P131" s="11"/>
      <c r="Q131" s="11"/>
      <c r="S131" s="45"/>
    </row>
    <row r="132" spans="1:19" ht="13.5">
      <c r="A132" s="90"/>
      <c r="B132" s="11"/>
      <c r="C132" s="11"/>
      <c r="D132" s="11"/>
      <c r="E132" s="11"/>
      <c r="M132" s="90"/>
      <c r="N132" s="11"/>
      <c r="O132" s="11"/>
      <c r="P132" s="11"/>
      <c r="Q132" s="11"/>
      <c r="S132" s="45"/>
    </row>
    <row r="133" spans="1:19" ht="13.5">
      <c r="A133" s="90"/>
      <c r="B133" s="11"/>
      <c r="C133" s="11"/>
      <c r="D133" s="11"/>
      <c r="E133" s="11"/>
      <c r="M133" s="95"/>
      <c r="N133" s="71"/>
      <c r="O133" s="71"/>
      <c r="P133" s="69"/>
      <c r="Q133" s="69"/>
      <c r="S133" s="11"/>
    </row>
    <row r="134" spans="1:19" ht="13.5">
      <c r="A134" s="90"/>
      <c r="B134" s="87"/>
      <c r="C134" s="87"/>
      <c r="D134" s="11"/>
      <c r="E134" s="11"/>
      <c r="M134" s="95"/>
      <c r="N134" s="71"/>
      <c r="O134" s="71"/>
      <c r="P134" s="69"/>
      <c r="Q134" s="69"/>
      <c r="S134" s="11"/>
    </row>
    <row r="135" spans="1:19" ht="13.5">
      <c r="A135" s="90"/>
      <c r="B135" s="11"/>
      <c r="C135" s="11"/>
      <c r="D135" s="11"/>
      <c r="E135" s="11"/>
      <c r="M135" s="90"/>
      <c r="N135" s="11"/>
      <c r="O135" s="11"/>
      <c r="P135" s="11"/>
      <c r="Q135" s="11"/>
      <c r="S135" s="11"/>
    </row>
    <row r="136" spans="1:19" ht="13.5">
      <c r="A136" s="90"/>
      <c r="B136" s="87"/>
      <c r="C136" s="87"/>
      <c r="D136" s="11"/>
      <c r="E136" s="11"/>
      <c r="M136" s="90"/>
      <c r="N136" s="11"/>
      <c r="O136" s="11"/>
      <c r="P136" s="11"/>
      <c r="Q136" s="11"/>
      <c r="S136" s="11"/>
    </row>
    <row r="137" spans="1:19" ht="13.5">
      <c r="A137" s="90"/>
      <c r="B137" s="11"/>
      <c r="C137" s="11"/>
      <c r="D137" s="11"/>
      <c r="E137" s="11"/>
      <c r="M137" s="90"/>
      <c r="N137" s="11"/>
      <c r="O137" s="11"/>
      <c r="P137" s="11"/>
      <c r="Q137" s="11"/>
      <c r="S137" s="11"/>
    </row>
    <row r="138" spans="1:19" ht="13.5">
      <c r="A138" s="90"/>
      <c r="B138" s="11"/>
      <c r="C138" s="11"/>
      <c r="D138" s="11"/>
      <c r="E138" s="11"/>
      <c r="M138" s="90"/>
      <c r="N138" s="11"/>
      <c r="O138" s="11"/>
      <c r="P138" s="11"/>
      <c r="Q138" s="11"/>
      <c r="S138" s="11"/>
    </row>
    <row r="139" spans="1:19" ht="13.5">
      <c r="A139" s="90"/>
      <c r="B139" s="11"/>
      <c r="C139" s="11"/>
      <c r="D139" s="11"/>
      <c r="E139" s="11"/>
      <c r="M139" s="90"/>
      <c r="N139" s="11"/>
      <c r="O139" s="11"/>
      <c r="P139" s="11"/>
      <c r="Q139" s="11"/>
      <c r="S139" s="11"/>
    </row>
    <row r="140" spans="1:19" ht="13.5">
      <c r="A140" s="90"/>
      <c r="B140" s="87"/>
      <c r="C140" s="87"/>
      <c r="D140" s="11"/>
      <c r="E140" s="11"/>
      <c r="M140" s="90"/>
      <c r="N140" s="11"/>
      <c r="O140" s="11"/>
      <c r="P140" s="11"/>
      <c r="Q140" s="11"/>
      <c r="S140" s="11"/>
    </row>
    <row r="141" spans="1:19" ht="13.5">
      <c r="A141" s="90"/>
      <c r="B141" s="11"/>
      <c r="C141" s="11"/>
      <c r="D141" s="11"/>
      <c r="E141" s="11"/>
      <c r="M141" s="95"/>
      <c r="N141" s="71"/>
      <c r="O141" s="71"/>
      <c r="P141" s="69"/>
      <c r="Q141" s="69"/>
      <c r="S141" s="11"/>
    </row>
    <row r="142" spans="1:19" ht="13.5">
      <c r="A142" s="90"/>
      <c r="B142" s="87"/>
      <c r="C142" s="87"/>
      <c r="D142" s="11"/>
      <c r="E142" s="11"/>
      <c r="M142" s="95"/>
      <c r="N142" s="71"/>
      <c r="O142" s="71"/>
      <c r="P142" s="69"/>
      <c r="Q142" s="69"/>
      <c r="S142" s="11"/>
    </row>
    <row r="143" spans="1:19" ht="13.5">
      <c r="A143" s="90"/>
      <c r="B143" s="11"/>
      <c r="C143" s="11"/>
      <c r="D143" s="11"/>
      <c r="E143" s="11"/>
      <c r="M143" s="95"/>
      <c r="N143" s="71"/>
      <c r="O143" s="71"/>
      <c r="P143" s="69"/>
      <c r="Q143" s="69"/>
      <c r="S143" s="11"/>
    </row>
    <row r="144" spans="1:17" ht="13.5">
      <c r="A144" s="90"/>
      <c r="B144" s="45"/>
      <c r="C144" s="45"/>
      <c r="D144" s="11"/>
      <c r="E144" s="11"/>
      <c r="M144" s="95"/>
      <c r="N144" s="71"/>
      <c r="O144" s="71"/>
      <c r="P144" s="69"/>
      <c r="Q144" s="69"/>
    </row>
    <row r="145" spans="1:17" ht="13.5">
      <c r="A145" s="90"/>
      <c r="B145" s="11"/>
      <c r="C145" s="11"/>
      <c r="D145" s="11"/>
      <c r="E145" s="11"/>
      <c r="M145" s="90"/>
      <c r="N145" s="11"/>
      <c r="O145" s="11"/>
      <c r="P145" s="11"/>
      <c r="Q145" s="11"/>
    </row>
    <row r="146" spans="1:17" ht="13.5">
      <c r="A146" s="90"/>
      <c r="B146" s="11"/>
      <c r="C146" s="11"/>
      <c r="D146" s="11"/>
      <c r="E146" s="11"/>
      <c r="M146" s="90"/>
      <c r="N146" s="11"/>
      <c r="O146" s="11"/>
      <c r="P146" s="11"/>
      <c r="Q146" s="11"/>
    </row>
    <row r="147" spans="1:17" ht="13.5">
      <c r="A147" s="90"/>
      <c r="B147" s="87"/>
      <c r="C147" s="87"/>
      <c r="D147" s="11"/>
      <c r="E147" s="11"/>
      <c r="M147" s="90"/>
      <c r="N147" s="87"/>
      <c r="O147" s="87"/>
      <c r="P147" s="11"/>
      <c r="Q147" s="11"/>
    </row>
    <row r="148" spans="1:17" ht="13.5">
      <c r="A148" s="90"/>
      <c r="B148" s="87"/>
      <c r="C148" s="87"/>
      <c r="D148" s="11"/>
      <c r="E148" s="11"/>
      <c r="M148" s="90"/>
      <c r="N148" s="87"/>
      <c r="O148" s="87"/>
      <c r="P148" s="11"/>
      <c r="Q148" s="11"/>
    </row>
    <row r="149" spans="1:17" ht="13.5">
      <c r="A149" s="90"/>
      <c r="B149" s="87"/>
      <c r="C149" s="87"/>
      <c r="D149" s="11"/>
      <c r="E149" s="11"/>
      <c r="M149" s="95"/>
      <c r="N149" s="71"/>
      <c r="O149" s="71"/>
      <c r="P149" s="69"/>
      <c r="Q149" s="69"/>
    </row>
    <row r="150" spans="1:17" ht="13.5">
      <c r="A150" s="90"/>
      <c r="B150" s="87"/>
      <c r="C150" s="87"/>
      <c r="D150" s="11"/>
      <c r="E150" s="11"/>
      <c r="M150" s="95"/>
      <c r="N150" s="71"/>
      <c r="O150" s="71"/>
      <c r="P150" s="69"/>
      <c r="Q150" s="69"/>
    </row>
    <row r="151" spans="1:17" ht="13.5">
      <c r="A151" s="90"/>
      <c r="B151" s="11"/>
      <c r="C151" s="11"/>
      <c r="D151" s="11"/>
      <c r="E151" s="11"/>
      <c r="M151" s="90"/>
      <c r="N151" s="11"/>
      <c r="O151" s="11"/>
      <c r="P151" s="11"/>
      <c r="Q151" s="11"/>
    </row>
    <row r="152" spans="1:17" ht="13.5">
      <c r="A152" s="90"/>
      <c r="B152" s="11"/>
      <c r="C152" s="11"/>
      <c r="D152" s="11"/>
      <c r="E152" s="11"/>
      <c r="M152" s="90"/>
      <c r="N152" s="11"/>
      <c r="O152" s="11"/>
      <c r="P152" s="11"/>
      <c r="Q152" s="11"/>
    </row>
    <row r="153" spans="1:17" ht="13.5">
      <c r="A153" s="90"/>
      <c r="B153" s="87"/>
      <c r="C153" s="87"/>
      <c r="D153" s="11"/>
      <c r="E153" s="11"/>
      <c r="M153" s="90"/>
      <c r="N153" s="11"/>
      <c r="O153" s="11"/>
      <c r="P153" s="11"/>
      <c r="Q153" s="11"/>
    </row>
    <row r="154" spans="1:17" ht="13.5">
      <c r="A154" s="90"/>
      <c r="B154" s="11"/>
      <c r="C154" s="11"/>
      <c r="D154" s="11"/>
      <c r="E154" s="11"/>
      <c r="M154" s="90"/>
      <c r="N154" s="11"/>
      <c r="O154" s="11"/>
      <c r="P154" s="11"/>
      <c r="Q154" s="11"/>
    </row>
    <row r="155" spans="1:17" ht="13.5">
      <c r="A155" s="90"/>
      <c r="B155" s="11"/>
      <c r="C155" s="11"/>
      <c r="D155" s="11"/>
      <c r="E155" s="11"/>
      <c r="M155" s="90"/>
      <c r="N155" s="87"/>
      <c r="O155" s="87"/>
      <c r="P155" s="11"/>
      <c r="Q155" s="11"/>
    </row>
    <row r="156" spans="1:17" ht="13.5">
      <c r="A156" s="90"/>
      <c r="B156" s="87"/>
      <c r="C156" s="87"/>
      <c r="D156" s="11"/>
      <c r="E156" s="11"/>
      <c r="M156" s="90"/>
      <c r="N156" s="87"/>
      <c r="O156" s="87"/>
      <c r="P156" s="11"/>
      <c r="Q156" s="11"/>
    </row>
    <row r="157" spans="1:17" ht="13.5">
      <c r="A157" s="90"/>
      <c r="B157" s="11"/>
      <c r="C157" s="11"/>
      <c r="D157" s="11"/>
      <c r="E157" s="11"/>
      <c r="M157" s="90"/>
      <c r="N157" s="11"/>
      <c r="O157" s="11"/>
      <c r="P157" s="11"/>
      <c r="Q157" s="11"/>
    </row>
    <row r="158" spans="1:17" ht="13.5">
      <c r="A158" s="90"/>
      <c r="B158" s="87"/>
      <c r="C158" s="87"/>
      <c r="D158" s="11"/>
      <c r="E158" s="11"/>
      <c r="M158" s="90"/>
      <c r="N158" s="11"/>
      <c r="O158" s="11"/>
      <c r="P158" s="11"/>
      <c r="Q158" s="11"/>
    </row>
    <row r="159" spans="1:17" ht="13.5">
      <c r="A159" s="90"/>
      <c r="B159" s="87"/>
      <c r="C159" s="87"/>
      <c r="D159" s="11"/>
      <c r="E159" s="11"/>
      <c r="M159" s="95"/>
      <c r="N159" s="71"/>
      <c r="O159" s="71"/>
      <c r="P159" s="69"/>
      <c r="Q159" s="69"/>
    </row>
    <row r="160" spans="1:17" ht="13.5">
      <c r="A160" s="90"/>
      <c r="B160" s="87"/>
      <c r="C160" s="87"/>
      <c r="D160" s="11"/>
      <c r="E160" s="11"/>
      <c r="M160" s="95"/>
      <c r="N160" s="71"/>
      <c r="O160" s="71"/>
      <c r="P160" s="69"/>
      <c r="Q160" s="69"/>
    </row>
    <row r="161" spans="1:17" ht="13.5">
      <c r="A161" s="90"/>
      <c r="B161" s="87"/>
      <c r="C161" s="87"/>
      <c r="D161" s="73"/>
      <c r="E161" s="73"/>
      <c r="M161" s="90"/>
      <c r="N161" s="11"/>
      <c r="O161" s="11"/>
      <c r="P161" s="11"/>
      <c r="Q161" s="11"/>
    </row>
    <row r="162" spans="1:17" ht="13.5">
      <c r="A162" s="90"/>
      <c r="B162" s="87"/>
      <c r="C162" s="87"/>
      <c r="D162" s="11"/>
      <c r="E162" s="11"/>
      <c r="M162" s="90"/>
      <c r="N162" s="11"/>
      <c r="O162" s="11"/>
      <c r="P162" s="11"/>
      <c r="Q162" s="11"/>
    </row>
    <row r="163" spans="1:17" ht="13.5">
      <c r="A163" s="90"/>
      <c r="B163" s="87"/>
      <c r="C163" s="87"/>
      <c r="D163" s="11"/>
      <c r="E163" s="11"/>
      <c r="M163" s="90"/>
      <c r="N163" s="71"/>
      <c r="O163" s="71"/>
      <c r="P163" s="70"/>
      <c r="Q163" s="70"/>
    </row>
    <row r="164" spans="1:17" ht="13.5">
      <c r="A164" s="90"/>
      <c r="B164" s="45"/>
      <c r="C164" s="45"/>
      <c r="D164" s="45"/>
      <c r="E164" s="45"/>
      <c r="M164" s="90"/>
      <c r="N164" s="11"/>
      <c r="O164" s="11"/>
      <c r="P164" s="11"/>
      <c r="Q164" s="11"/>
    </row>
    <row r="165" spans="1:17" ht="13.5">
      <c r="A165" s="90"/>
      <c r="B165" s="87"/>
      <c r="C165" s="87"/>
      <c r="D165" s="11"/>
      <c r="E165" s="11"/>
      <c r="M165" s="95"/>
      <c r="N165" s="71"/>
      <c r="O165" s="71"/>
      <c r="P165" s="69"/>
      <c r="Q165" s="69"/>
    </row>
    <row r="166" spans="13:17" ht="13.5">
      <c r="M166" s="95"/>
      <c r="N166" s="71"/>
      <c r="O166" s="71"/>
      <c r="P166" s="69"/>
      <c r="Q166" s="69"/>
    </row>
    <row r="167" spans="13:17" ht="13.5">
      <c r="M167" s="90"/>
      <c r="N167" s="11"/>
      <c r="O167" s="11"/>
      <c r="P167" s="11"/>
      <c r="Q167" s="11"/>
    </row>
    <row r="168" spans="13:17" ht="13.5">
      <c r="M168" s="90"/>
      <c r="N168" s="11"/>
      <c r="O168" s="11"/>
      <c r="P168" s="11"/>
      <c r="Q168" s="11"/>
    </row>
    <row r="169" spans="13:17" ht="13.5">
      <c r="M169" s="90"/>
      <c r="N169" s="11"/>
      <c r="O169" s="11"/>
      <c r="P169" s="11"/>
      <c r="Q169" s="11"/>
    </row>
    <row r="170" spans="13:17" ht="13.5">
      <c r="M170" s="90"/>
      <c r="N170" s="11"/>
      <c r="O170" s="11"/>
      <c r="P170" s="11"/>
      <c r="Q170" s="11"/>
    </row>
    <row r="171" spans="13:17" ht="13.5">
      <c r="M171" s="90"/>
      <c r="N171" s="87"/>
      <c r="O171" s="87"/>
      <c r="P171" s="11"/>
      <c r="Q171" s="11"/>
    </row>
    <row r="172" spans="13:17" ht="13.5">
      <c r="M172" s="90"/>
      <c r="N172" s="87"/>
      <c r="O172" s="87"/>
      <c r="P172" s="11"/>
      <c r="Q172" s="11"/>
    </row>
    <row r="173" spans="13:17" ht="13.5">
      <c r="M173" s="90"/>
      <c r="N173" s="11"/>
      <c r="O173" s="11"/>
      <c r="P173" s="11"/>
      <c r="Q173" s="11"/>
    </row>
    <row r="174" spans="13:17" ht="13.5">
      <c r="M174" s="90"/>
      <c r="N174" s="11"/>
      <c r="O174" s="11"/>
      <c r="P174" s="11"/>
      <c r="Q174" s="11"/>
    </row>
    <row r="175" spans="13:17" ht="13.5">
      <c r="M175" s="95"/>
      <c r="N175" s="71"/>
      <c r="O175" s="71"/>
      <c r="P175" s="69"/>
      <c r="Q175" s="69"/>
    </row>
    <row r="176" spans="13:17" ht="13.5">
      <c r="M176" s="95"/>
      <c r="N176" s="71"/>
      <c r="O176" s="71"/>
      <c r="P176" s="69"/>
      <c r="Q176" s="69"/>
    </row>
    <row r="177" spans="13:17" ht="13.5">
      <c r="M177" s="90"/>
      <c r="N177" s="11"/>
      <c r="O177" s="11"/>
      <c r="P177" s="11"/>
      <c r="Q177" s="11"/>
    </row>
    <row r="178" spans="13:17" ht="13.5">
      <c r="M178" s="90"/>
      <c r="N178" s="11"/>
      <c r="O178" s="11"/>
      <c r="P178" s="11"/>
      <c r="Q178" s="11"/>
    </row>
    <row r="179" spans="13:17" ht="13.5">
      <c r="M179" s="90"/>
      <c r="N179" s="11"/>
      <c r="O179" s="11"/>
      <c r="P179" s="11"/>
      <c r="Q179" s="11"/>
    </row>
    <row r="180" spans="13:17" ht="13.5">
      <c r="M180" s="90"/>
      <c r="N180" s="11"/>
      <c r="O180" s="11"/>
      <c r="P180" s="11"/>
      <c r="Q180" s="11"/>
    </row>
    <row r="181" spans="13:17" ht="13.5">
      <c r="M181" s="95"/>
      <c r="N181" s="71"/>
      <c r="O181" s="71"/>
      <c r="P181" s="69"/>
      <c r="Q181" s="69"/>
    </row>
    <row r="182" spans="13:17" ht="13.5">
      <c r="M182" s="95"/>
      <c r="N182" s="71"/>
      <c r="O182" s="71"/>
      <c r="P182" s="69"/>
      <c r="Q182" s="69"/>
    </row>
    <row r="183" spans="13:17" ht="13.5">
      <c r="M183" s="95"/>
      <c r="N183" s="71"/>
      <c r="O183" s="71"/>
      <c r="P183" s="69"/>
      <c r="Q183" s="69"/>
    </row>
    <row r="184" spans="13:17" ht="13.5">
      <c r="M184" s="95"/>
      <c r="N184" s="71"/>
      <c r="O184" s="71"/>
      <c r="P184" s="69"/>
      <c r="Q184" s="69"/>
    </row>
    <row r="185" spans="13:17" ht="13.5">
      <c r="M185" s="90"/>
      <c r="N185" s="11"/>
      <c r="O185" s="11"/>
      <c r="P185" s="11"/>
      <c r="Q185" s="11"/>
    </row>
    <row r="186" spans="13:17" ht="13.5">
      <c r="M186" s="90"/>
      <c r="N186" s="11"/>
      <c r="O186" s="11"/>
      <c r="P186" s="11"/>
      <c r="Q186" s="11"/>
    </row>
    <row r="187" spans="13:17" ht="13.5">
      <c r="M187" s="90"/>
      <c r="N187" s="87"/>
      <c r="O187" s="87"/>
      <c r="P187" s="11"/>
      <c r="Q187" s="11"/>
    </row>
    <row r="188" spans="13:17" ht="13.5">
      <c r="M188" s="90"/>
      <c r="N188" s="11"/>
      <c r="O188" s="11"/>
      <c r="P188" s="11"/>
      <c r="Q188" s="11"/>
    </row>
    <row r="189" spans="13:17" ht="13.5">
      <c r="M189" s="90"/>
      <c r="N189" s="11"/>
      <c r="O189" s="11"/>
      <c r="P189" s="11"/>
      <c r="Q189" s="11"/>
    </row>
    <row r="190" spans="13:17" ht="13.5">
      <c r="M190" s="90"/>
      <c r="N190" s="11"/>
      <c r="O190" s="11"/>
      <c r="P190" s="11"/>
      <c r="Q190" s="11"/>
    </row>
    <row r="191" spans="13:17" ht="13.5">
      <c r="M191" s="95"/>
      <c r="N191" s="71"/>
      <c r="O191" s="71"/>
      <c r="P191" s="69"/>
      <c r="Q191" s="69"/>
    </row>
    <row r="192" spans="13:17" ht="13.5">
      <c r="M192" s="95"/>
      <c r="N192" s="71"/>
      <c r="O192" s="71"/>
      <c r="P192" s="69"/>
      <c r="Q192" s="69"/>
    </row>
    <row r="193" spans="13:17" ht="13.5">
      <c r="M193" s="90"/>
      <c r="N193" s="11"/>
      <c r="O193" s="11"/>
      <c r="P193" s="11"/>
      <c r="Q193" s="11"/>
    </row>
    <row r="194" spans="13:17" ht="13.5">
      <c r="M194" s="90"/>
      <c r="N194" s="11"/>
      <c r="O194" s="11"/>
      <c r="P194" s="11"/>
      <c r="Q194" s="11"/>
    </row>
    <row r="195" spans="13:17" ht="13.5">
      <c r="M195" s="90"/>
      <c r="N195" s="11"/>
      <c r="O195" s="11"/>
      <c r="P195" s="11"/>
      <c r="Q195" s="11"/>
    </row>
    <row r="196" spans="13:17" ht="13.5">
      <c r="M196" s="90"/>
      <c r="N196" s="11"/>
      <c r="O196" s="11"/>
      <c r="P196" s="11"/>
      <c r="Q196" s="11"/>
    </row>
    <row r="197" spans="13:17" ht="13.5">
      <c r="M197" s="95"/>
      <c r="N197" s="71"/>
      <c r="O197" s="71"/>
      <c r="P197" s="69"/>
      <c r="Q197" s="69"/>
    </row>
    <row r="198" spans="13:17" ht="13.5">
      <c r="M198" s="95"/>
      <c r="N198" s="71"/>
      <c r="O198" s="71"/>
      <c r="P198" s="69"/>
      <c r="Q198" s="69"/>
    </row>
    <row r="199" spans="13:17" ht="13.5">
      <c r="M199" s="90"/>
      <c r="N199" s="87"/>
      <c r="O199" s="87"/>
      <c r="P199" s="11"/>
      <c r="Q199" s="11"/>
    </row>
    <row r="200" spans="13:17" ht="13.5">
      <c r="M200" s="90"/>
      <c r="N200" s="87"/>
      <c r="O200" s="87"/>
      <c r="P200" s="11"/>
      <c r="Q200" s="11"/>
    </row>
    <row r="201" spans="13:17" ht="13.5">
      <c r="M201" s="90"/>
      <c r="N201" s="11"/>
      <c r="O201" s="11"/>
      <c r="P201" s="11"/>
      <c r="Q201" s="11"/>
    </row>
    <row r="202" spans="13:17" ht="13.5">
      <c r="M202" s="90"/>
      <c r="N202" s="11"/>
      <c r="O202" s="11"/>
      <c r="P202" s="11"/>
      <c r="Q202" s="11"/>
    </row>
    <row r="203" spans="13:17" ht="13.5">
      <c r="M203" s="90"/>
      <c r="N203" s="87"/>
      <c r="O203" s="87"/>
      <c r="P203" s="11"/>
      <c r="Q203" s="11"/>
    </row>
    <row r="204" spans="13:17" ht="13.5">
      <c r="M204" s="90"/>
      <c r="N204" s="87"/>
      <c r="O204" s="87"/>
      <c r="P204" s="11"/>
      <c r="Q204" s="11"/>
    </row>
    <row r="205" spans="13:17" ht="13.5">
      <c r="M205" s="95"/>
      <c r="N205" s="71"/>
      <c r="O205" s="71"/>
      <c r="P205" s="69"/>
      <c r="Q205" s="69"/>
    </row>
    <row r="206" spans="13:17" ht="13.5">
      <c r="M206" s="95"/>
      <c r="N206" s="71"/>
      <c r="O206" s="71"/>
      <c r="P206" s="69"/>
      <c r="Q206" s="69"/>
    </row>
    <row r="207" spans="13:17" ht="13.5">
      <c r="M207" s="95"/>
      <c r="N207" s="71"/>
      <c r="O207" s="71"/>
      <c r="P207" s="69"/>
      <c r="Q207" s="69"/>
    </row>
    <row r="208" spans="13:17" ht="13.5">
      <c r="M208" s="95"/>
      <c r="N208" s="71"/>
      <c r="O208" s="71"/>
      <c r="P208" s="69"/>
      <c r="Q208" s="69"/>
    </row>
    <row r="209" spans="13:17" ht="13.5">
      <c r="M209" s="90"/>
      <c r="N209" s="11"/>
      <c r="O209" s="11"/>
      <c r="P209" s="11"/>
      <c r="Q209" s="11"/>
    </row>
    <row r="210" spans="13:17" ht="13.5">
      <c r="M210" s="90"/>
      <c r="N210" s="11"/>
      <c r="O210" s="11"/>
      <c r="P210" s="11"/>
      <c r="Q210" s="11"/>
    </row>
    <row r="211" spans="13:17" ht="13.5">
      <c r="M211" s="90"/>
      <c r="N211" s="11"/>
      <c r="O211" s="11"/>
      <c r="P211" s="11"/>
      <c r="Q211" s="11"/>
    </row>
    <row r="212" spans="13:17" ht="13.5">
      <c r="M212" s="90"/>
      <c r="N212" s="11"/>
      <c r="O212" s="11"/>
      <c r="P212" s="11"/>
      <c r="Q212" s="11"/>
    </row>
    <row r="213" spans="13:17" ht="13.5">
      <c r="M213" s="95"/>
      <c r="N213" s="71"/>
      <c r="O213" s="71"/>
      <c r="P213" s="69"/>
      <c r="Q213" s="69"/>
    </row>
    <row r="214" spans="13:17" ht="13.5">
      <c r="M214" s="95"/>
      <c r="N214" s="71"/>
      <c r="O214" s="71"/>
      <c r="P214" s="69"/>
      <c r="Q214" s="69"/>
    </row>
    <row r="215" spans="13:17" ht="13.5">
      <c r="M215" s="90"/>
      <c r="N215" s="11"/>
      <c r="O215" s="11"/>
      <c r="P215" s="11"/>
      <c r="Q215" s="11"/>
    </row>
    <row r="216" spans="13:17" ht="13.5">
      <c r="M216" s="90"/>
      <c r="N216" s="11"/>
      <c r="O216" s="11"/>
      <c r="P216" s="11"/>
      <c r="Q216" s="11"/>
    </row>
    <row r="217" spans="13:17" ht="13.5">
      <c r="M217" s="90"/>
      <c r="N217" s="11"/>
      <c r="O217" s="11"/>
      <c r="P217" s="11"/>
      <c r="Q217" s="11"/>
    </row>
    <row r="218" spans="13:17" ht="13.5">
      <c r="M218" s="90"/>
      <c r="N218" s="11"/>
      <c r="O218" s="11"/>
      <c r="P218" s="11"/>
      <c r="Q218" s="11"/>
    </row>
    <row r="219" spans="13:17" ht="13.5">
      <c r="M219" s="90"/>
      <c r="N219" s="87"/>
      <c r="O219" s="87"/>
      <c r="P219" s="11"/>
      <c r="Q219" s="11"/>
    </row>
    <row r="220" spans="13:17" ht="13.5">
      <c r="M220" s="90"/>
      <c r="N220" s="87"/>
      <c r="O220" s="87"/>
      <c r="P220" s="11"/>
      <c r="Q220" s="11"/>
    </row>
    <row r="221" spans="13:17" ht="13.5">
      <c r="M221" s="90"/>
      <c r="N221" s="11"/>
      <c r="O221" s="11"/>
      <c r="P221" s="11"/>
      <c r="Q221" s="11"/>
    </row>
    <row r="222" spans="13:17" ht="13.5">
      <c r="M222" s="90"/>
      <c r="N222" s="11"/>
      <c r="O222" s="11"/>
      <c r="P222" s="11"/>
      <c r="Q222" s="11"/>
    </row>
    <row r="223" spans="13:17" ht="13.5">
      <c r="M223" s="95"/>
      <c r="N223" s="71"/>
      <c r="O223" s="71"/>
      <c r="P223" s="69"/>
      <c r="Q223" s="69"/>
    </row>
    <row r="224" spans="13:17" ht="13.5">
      <c r="M224" s="95"/>
      <c r="N224" s="71"/>
      <c r="O224" s="71"/>
      <c r="P224" s="69"/>
      <c r="Q224" s="69"/>
    </row>
    <row r="225" spans="13:17" ht="13.5">
      <c r="M225" s="90"/>
      <c r="N225" s="11"/>
      <c r="O225" s="11"/>
      <c r="P225" s="11"/>
      <c r="Q225" s="11"/>
    </row>
    <row r="226" spans="13:17" ht="13.5">
      <c r="M226" s="90"/>
      <c r="N226" s="11"/>
      <c r="O226" s="11"/>
      <c r="P226" s="11"/>
      <c r="Q226" s="11"/>
    </row>
    <row r="227" spans="13:17" ht="13.5">
      <c r="M227" s="90"/>
      <c r="N227" s="45"/>
      <c r="O227" s="45"/>
      <c r="P227" s="11"/>
      <c r="Q227" s="11"/>
    </row>
    <row r="228" spans="13:17" ht="13.5">
      <c r="M228" s="90"/>
      <c r="N228" s="87"/>
      <c r="O228" s="87"/>
      <c r="P228" s="11"/>
      <c r="Q228" s="11"/>
    </row>
    <row r="229" spans="13:17" ht="13.5">
      <c r="M229" s="95"/>
      <c r="N229" s="71"/>
      <c r="O229" s="71"/>
      <c r="P229" s="69"/>
      <c r="Q229" s="69"/>
    </row>
    <row r="230" spans="13:17" ht="13.5">
      <c r="M230" s="95"/>
      <c r="N230" s="71"/>
      <c r="O230" s="71"/>
      <c r="P230" s="69"/>
      <c r="Q230" s="69"/>
    </row>
    <row r="231" spans="13:17" ht="13.5">
      <c r="M231" s="90"/>
      <c r="N231" s="87"/>
      <c r="O231" s="87"/>
      <c r="P231" s="73"/>
      <c r="Q231" s="73"/>
    </row>
    <row r="232" spans="13:17" ht="13.5">
      <c r="M232" s="90"/>
      <c r="N232" s="87"/>
      <c r="O232" s="87"/>
      <c r="P232" s="73"/>
      <c r="Q232" s="73"/>
    </row>
    <row r="233" spans="13:17" ht="13.5">
      <c r="M233" s="90"/>
      <c r="N233" s="11"/>
      <c r="O233" s="11"/>
      <c r="P233" s="11"/>
      <c r="Q233" s="11"/>
    </row>
    <row r="234" spans="13:17" ht="13.5">
      <c r="M234" s="90"/>
      <c r="N234" s="11"/>
      <c r="O234" s="11"/>
      <c r="P234" s="11"/>
      <c r="Q234" s="11"/>
    </row>
    <row r="235" spans="13:17" ht="13.5">
      <c r="M235" s="90"/>
      <c r="N235" s="11"/>
      <c r="O235" s="11"/>
      <c r="P235" s="11"/>
      <c r="Q235" s="11"/>
    </row>
    <row r="236" spans="13:17" ht="13.5">
      <c r="M236" s="90"/>
      <c r="N236" s="11"/>
      <c r="O236" s="11"/>
      <c r="P236" s="11"/>
      <c r="Q236" s="11"/>
    </row>
    <row r="237" spans="13:17" ht="13.5">
      <c r="M237" s="90"/>
      <c r="N237" s="87"/>
      <c r="O237" s="87"/>
      <c r="P237" s="73"/>
      <c r="Q237" s="73"/>
    </row>
    <row r="238" spans="13:17" ht="13.5">
      <c r="M238" s="90"/>
      <c r="N238" s="87"/>
      <c r="O238" s="87"/>
      <c r="P238" s="73"/>
      <c r="Q238" s="73"/>
    </row>
    <row r="239" spans="13:17" ht="13.5">
      <c r="M239" s="95"/>
      <c r="N239" s="71"/>
      <c r="O239" s="71"/>
      <c r="P239" s="69"/>
      <c r="Q239" s="69"/>
    </row>
    <row r="240" spans="13:17" ht="13.5">
      <c r="M240" s="95"/>
      <c r="N240" s="71"/>
      <c r="O240" s="71"/>
      <c r="P240" s="69"/>
      <c r="Q240" s="69"/>
    </row>
    <row r="241" spans="13:17" ht="13.5">
      <c r="M241" s="90"/>
      <c r="N241" s="11"/>
      <c r="O241" s="11"/>
      <c r="P241" s="11"/>
      <c r="Q241" s="11"/>
    </row>
    <row r="242" spans="13:17" ht="13.5">
      <c r="M242" s="90"/>
      <c r="N242" s="11"/>
      <c r="O242" s="11"/>
      <c r="P242" s="11"/>
      <c r="Q242" s="11"/>
    </row>
    <row r="243" spans="13:17" ht="13.5">
      <c r="M243" s="90"/>
      <c r="N243" s="87"/>
      <c r="O243" s="87"/>
      <c r="P243" s="11"/>
      <c r="Q243" s="11"/>
    </row>
    <row r="244" spans="13:17" ht="13.5">
      <c r="M244" s="90"/>
      <c r="N244" s="87"/>
      <c r="O244" s="87"/>
      <c r="P244" s="11"/>
      <c r="Q244" s="11"/>
    </row>
    <row r="245" spans="13:17" ht="13.5">
      <c r="M245" s="95"/>
      <c r="N245" s="71"/>
      <c r="O245" s="71"/>
      <c r="P245" s="69"/>
      <c r="Q245" s="69"/>
    </row>
    <row r="246" spans="13:17" ht="13.5">
      <c r="M246" s="95"/>
      <c r="N246" s="71"/>
      <c r="O246" s="71"/>
      <c r="P246" s="69"/>
      <c r="Q246" s="69"/>
    </row>
    <row r="247" spans="13:17" ht="13.5">
      <c r="M247" s="90"/>
      <c r="N247" s="11"/>
      <c r="O247" s="11"/>
      <c r="P247" s="11"/>
      <c r="Q247" s="11"/>
    </row>
    <row r="248" spans="13:17" ht="13.5">
      <c r="M248" s="90"/>
      <c r="N248" s="11"/>
      <c r="O248" s="11"/>
      <c r="P248" s="11"/>
      <c r="Q248" s="11"/>
    </row>
    <row r="249" spans="13:17" ht="13.5">
      <c r="M249" s="90"/>
      <c r="N249" s="11"/>
      <c r="O249" s="11"/>
      <c r="P249" s="11"/>
      <c r="Q249" s="11"/>
    </row>
    <row r="250" spans="13:17" ht="13.5">
      <c r="M250" s="90"/>
      <c r="N250" s="11"/>
      <c r="O250" s="11"/>
      <c r="P250" s="11"/>
      <c r="Q250" s="11"/>
    </row>
    <row r="251" spans="13:17" ht="13.5">
      <c r="M251" s="90"/>
      <c r="N251" s="11"/>
      <c r="O251" s="11"/>
      <c r="P251" s="11"/>
      <c r="Q251" s="11"/>
    </row>
    <row r="252" spans="13:17" ht="13.5">
      <c r="M252" s="90"/>
      <c r="N252" s="11"/>
      <c r="O252" s="11"/>
      <c r="P252" s="11"/>
      <c r="Q252" s="11"/>
    </row>
    <row r="253" spans="13:17" ht="13.5">
      <c r="M253" s="90"/>
      <c r="N253" s="87"/>
      <c r="O253" s="87"/>
      <c r="P253" s="11"/>
      <c r="Q253" s="11"/>
    </row>
    <row r="254" spans="13:17" ht="13.5">
      <c r="M254" s="90"/>
      <c r="N254" s="87"/>
      <c r="O254" s="87"/>
      <c r="P254" s="11"/>
      <c r="Q254" s="11"/>
    </row>
    <row r="255" spans="13:17" ht="13.5">
      <c r="M255" s="95"/>
      <c r="N255" s="71"/>
      <c r="O255" s="71"/>
      <c r="P255" s="69"/>
      <c r="Q255" s="69"/>
    </row>
    <row r="256" spans="13:17" ht="13.5">
      <c r="M256" s="95"/>
      <c r="N256" s="71"/>
      <c r="O256" s="71"/>
      <c r="P256" s="69"/>
      <c r="Q256" s="69"/>
    </row>
    <row r="257" spans="13:17" ht="13.5">
      <c r="M257" s="90"/>
      <c r="N257" s="11"/>
      <c r="O257" s="11"/>
      <c r="P257" s="11"/>
      <c r="Q257" s="11"/>
    </row>
    <row r="258" spans="13:17" ht="13.5">
      <c r="M258" s="90"/>
      <c r="N258" s="11"/>
      <c r="O258" s="11"/>
      <c r="P258" s="11"/>
      <c r="Q258" s="11"/>
    </row>
    <row r="260" spans="13:40" ht="13.5">
      <c r="M260" s="82" t="s">
        <v>41</v>
      </c>
      <c r="N260" s="83"/>
      <c r="O260" s="83"/>
      <c r="P260" s="83"/>
      <c r="Q260" s="83"/>
      <c r="R260" s="78" t="s">
        <v>28</v>
      </c>
      <c r="S260" s="81"/>
      <c r="T260" s="81"/>
      <c r="U260" s="81"/>
      <c r="V260" s="78" t="s">
        <v>28</v>
      </c>
      <c r="W260" s="81"/>
      <c r="X260" s="81"/>
      <c r="Y260" s="81"/>
      <c r="Z260" s="96"/>
      <c r="AA260" s="82" t="s">
        <v>29</v>
      </c>
      <c r="AB260" s="83"/>
      <c r="AC260" s="83"/>
      <c r="AD260" s="83"/>
      <c r="AE260" s="83"/>
      <c r="AG260" s="78" t="s">
        <v>30</v>
      </c>
      <c r="AH260" s="81"/>
      <c r="AI260" s="81"/>
      <c r="AJ260" s="81"/>
      <c r="AK260" s="97"/>
      <c r="AL260" s="96"/>
      <c r="AM260" s="96"/>
      <c r="AN260" s="96"/>
    </row>
    <row r="261" spans="13:40" ht="13.5">
      <c r="M261" s="84" t="s">
        <v>25</v>
      </c>
      <c r="N261" s="84" t="s">
        <v>6</v>
      </c>
      <c r="O261" s="84" t="s">
        <v>7</v>
      </c>
      <c r="P261" s="84" t="s">
        <v>26</v>
      </c>
      <c r="Q261" s="84" t="s">
        <v>39</v>
      </c>
      <c r="R261" s="84" t="s">
        <v>40</v>
      </c>
      <c r="S261" s="84" t="s">
        <v>6</v>
      </c>
      <c r="T261" s="84" t="s">
        <v>7</v>
      </c>
      <c r="U261" s="84" t="s">
        <v>26</v>
      </c>
      <c r="V261" s="84" t="s">
        <v>27</v>
      </c>
      <c r="W261" s="84" t="s">
        <v>6</v>
      </c>
      <c r="X261" s="84" t="s">
        <v>7</v>
      </c>
      <c r="Y261" s="84" t="s">
        <v>26</v>
      </c>
      <c r="Z261" s="84"/>
      <c r="AA261" s="84" t="s">
        <v>27</v>
      </c>
      <c r="AB261" s="84" t="s">
        <v>6</v>
      </c>
      <c r="AC261" s="84" t="s">
        <v>7</v>
      </c>
      <c r="AD261" s="84" t="s">
        <v>26</v>
      </c>
      <c r="AE261" s="84" t="s">
        <v>39</v>
      </c>
      <c r="AG261" s="84" t="s">
        <v>40</v>
      </c>
      <c r="AH261" s="84" t="s">
        <v>6</v>
      </c>
      <c r="AI261" s="84" t="s">
        <v>7</v>
      </c>
      <c r="AJ261" s="84" t="s">
        <v>26</v>
      </c>
      <c r="AK261" s="84" t="s">
        <v>27</v>
      </c>
      <c r="AL261" s="84" t="s">
        <v>6</v>
      </c>
      <c r="AM261" s="84" t="s">
        <v>7</v>
      </c>
      <c r="AN261" s="84" t="s">
        <v>26</v>
      </c>
    </row>
    <row r="262" spans="13:40" ht="13.5">
      <c r="M262" s="157">
        <v>1</v>
      </c>
      <c r="N262" s="104" t="s">
        <v>593</v>
      </c>
      <c r="O262" s="104" t="s">
        <v>101</v>
      </c>
      <c r="P262" s="100" t="s">
        <v>594</v>
      </c>
      <c r="Q262" s="100" t="s">
        <v>103</v>
      </c>
      <c r="R262" s="77">
        <v>1</v>
      </c>
      <c r="S262" s="80" t="str">
        <f>N262</f>
        <v>重藤</v>
      </c>
      <c r="T262" s="80" t="str">
        <f>O262</f>
        <v>真知子</v>
      </c>
      <c r="U262" s="80" t="str">
        <f>P262</f>
        <v>(福・筑陽学園高)</v>
      </c>
      <c r="V262" s="77">
        <v>1</v>
      </c>
      <c r="W262" s="80" t="str">
        <f>N263</f>
        <v>前田</v>
      </c>
      <c r="X262" s="80" t="str">
        <f>O263</f>
        <v>千夏</v>
      </c>
      <c r="Y262" s="80" t="str">
        <f>P263</f>
        <v>(福・筑陽学園高）</v>
      </c>
      <c r="AA262" s="163">
        <v>1</v>
      </c>
      <c r="AB262" s="104" t="s">
        <v>483</v>
      </c>
      <c r="AC262" s="104" t="s">
        <v>484</v>
      </c>
      <c r="AD262" s="100" t="s">
        <v>810</v>
      </c>
      <c r="AE262" s="100" t="s">
        <v>486</v>
      </c>
      <c r="AG262" s="77">
        <v>1</v>
      </c>
      <c r="AH262" s="77" t="str">
        <f>AB262</f>
        <v>長谷川</v>
      </c>
      <c r="AI262" s="77" t="str">
        <f>AC262</f>
        <v>茉美</v>
      </c>
      <c r="AJ262" s="77" t="str">
        <f>AD262</f>
        <v>(熊・ﾙｰﾃﾙ学院高）</v>
      </c>
      <c r="AK262" s="77">
        <v>1</v>
      </c>
      <c r="AL262" s="77" t="str">
        <f>AB263</f>
        <v>中村</v>
      </c>
      <c r="AM262" s="77" t="str">
        <f>AC263</f>
        <v>真由美</v>
      </c>
      <c r="AN262" s="77" t="str">
        <f>AD263</f>
        <v>(熊・ﾙｰﾃﾙ学院高）</v>
      </c>
    </row>
    <row r="263" spans="13:40" ht="13.5">
      <c r="M263" s="158">
        <v>1</v>
      </c>
      <c r="N263" s="111" t="s">
        <v>141</v>
      </c>
      <c r="O263" s="104" t="s">
        <v>595</v>
      </c>
      <c r="P263" s="100" t="s">
        <v>102</v>
      </c>
      <c r="Q263" s="100" t="s">
        <v>144</v>
      </c>
      <c r="R263" s="77">
        <v>2</v>
      </c>
      <c r="S263" s="80" t="str">
        <f>N264</f>
        <v>伊達</v>
      </c>
      <c r="T263" s="80" t="str">
        <f>O264</f>
        <v>美友</v>
      </c>
      <c r="U263" s="80" t="str">
        <f>P264</f>
        <v>(宮・宮崎商業高）</v>
      </c>
      <c r="V263" s="77">
        <v>2</v>
      </c>
      <c r="W263" s="80" t="str">
        <f>N265</f>
        <v>小泉</v>
      </c>
      <c r="X263" s="80" t="str">
        <f>O265</f>
        <v>嬉子</v>
      </c>
      <c r="Y263" s="80" t="str">
        <f>P265</f>
        <v>(宮･宮崎商業高)</v>
      </c>
      <c r="AA263" s="154">
        <v>1</v>
      </c>
      <c r="AB263" s="104" t="s">
        <v>529</v>
      </c>
      <c r="AC263" s="104" t="s">
        <v>530</v>
      </c>
      <c r="AD263" s="100" t="s">
        <v>810</v>
      </c>
      <c r="AE263" s="100" t="s">
        <v>531</v>
      </c>
      <c r="AG263" s="77">
        <v>2</v>
      </c>
      <c r="AH263" s="77" t="str">
        <f>AB264</f>
        <v>柳瀬</v>
      </c>
      <c r="AI263" s="77" t="str">
        <f>AC264</f>
        <v>洋子</v>
      </c>
      <c r="AJ263" s="77" t="str">
        <f>AD264</f>
        <v>(福･柳川高)</v>
      </c>
      <c r="AK263" s="77">
        <v>2</v>
      </c>
      <c r="AL263" s="77" t="str">
        <f>AB265</f>
        <v>千葉</v>
      </c>
      <c r="AM263" s="77" t="str">
        <f>AC265</f>
        <v>彩沙</v>
      </c>
      <c r="AN263" s="77" t="str">
        <f>AD265</f>
        <v>(福･柳川高)</v>
      </c>
    </row>
    <row r="264" spans="13:40" ht="13.5">
      <c r="M264" s="159">
        <v>2</v>
      </c>
      <c r="N264" s="111" t="s">
        <v>212</v>
      </c>
      <c r="O264" s="104" t="s">
        <v>213</v>
      </c>
      <c r="P264" s="100" t="s">
        <v>56</v>
      </c>
      <c r="Q264" s="100" t="s">
        <v>218</v>
      </c>
      <c r="R264" s="77">
        <v>3</v>
      </c>
      <c r="S264" s="80" t="str">
        <f>N266</f>
        <v>中村</v>
      </c>
      <c r="T264" s="80" t="str">
        <f>O266</f>
        <v>晴日</v>
      </c>
      <c r="U264" s="80" t="str">
        <f>P266</f>
        <v>(佐・佐賀東高）</v>
      </c>
      <c r="V264" s="77">
        <v>3</v>
      </c>
      <c r="W264" s="80" t="str">
        <f>N267</f>
        <v>石原</v>
      </c>
      <c r="X264" s="80" t="str">
        <f>O267</f>
        <v>恵</v>
      </c>
      <c r="Y264" s="80" t="str">
        <f>P267</f>
        <v>(佐・佐賀東高）</v>
      </c>
      <c r="AA264" s="153">
        <v>2</v>
      </c>
      <c r="AB264" s="104" t="s">
        <v>526</v>
      </c>
      <c r="AC264" s="104" t="s">
        <v>527</v>
      </c>
      <c r="AD264" s="100" t="s">
        <v>121</v>
      </c>
      <c r="AE264" s="100" t="s">
        <v>528</v>
      </c>
      <c r="AG264" s="77">
        <v>3</v>
      </c>
      <c r="AH264" s="77" t="str">
        <f>AB266</f>
        <v>日笠山</v>
      </c>
      <c r="AI264" s="77" t="str">
        <f>AC266</f>
        <v>由貴</v>
      </c>
      <c r="AJ264" s="77" t="str">
        <f>AD266</f>
        <v>(鹿・純心女子高）</v>
      </c>
      <c r="AK264" s="77">
        <v>3</v>
      </c>
      <c r="AL264" s="77" t="str">
        <f>AB267</f>
        <v>若松</v>
      </c>
      <c r="AM264" s="77" t="str">
        <f>AC267</f>
        <v>侑里</v>
      </c>
      <c r="AN264" s="77" t="str">
        <f>AD267</f>
        <v>(鹿･純心女子高）</v>
      </c>
    </row>
    <row r="265" spans="13:40" ht="13.5">
      <c r="M265" s="158">
        <v>2</v>
      </c>
      <c r="N265" s="111" t="s">
        <v>596</v>
      </c>
      <c r="O265" s="104" t="s">
        <v>597</v>
      </c>
      <c r="P265" s="100" t="s">
        <v>598</v>
      </c>
      <c r="Q265" s="100" t="s">
        <v>599</v>
      </c>
      <c r="R265" s="77">
        <v>4</v>
      </c>
      <c r="S265" s="80" t="str">
        <f>N268</f>
        <v>長谷川</v>
      </c>
      <c r="T265" s="80" t="str">
        <f>O268</f>
        <v>梨紗</v>
      </c>
      <c r="U265" s="80" t="str">
        <f>P268</f>
        <v>(熊・長嶺TC)</v>
      </c>
      <c r="V265" s="77">
        <v>4</v>
      </c>
      <c r="W265" s="80" t="str">
        <f>N269</f>
        <v>叶</v>
      </c>
      <c r="X265" s="80" t="str">
        <f>O269</f>
        <v>愛香</v>
      </c>
      <c r="Y265" s="80" t="str">
        <f>P269</f>
        <v>(熊・ﾙﾈｻﾝｽ熊本）</v>
      </c>
      <c r="AA265" s="154">
        <v>2</v>
      </c>
      <c r="AB265" s="104" t="s">
        <v>583</v>
      </c>
      <c r="AC265" s="104" t="s">
        <v>584</v>
      </c>
      <c r="AD265" s="100" t="s">
        <v>121</v>
      </c>
      <c r="AE265" s="100" t="s">
        <v>585</v>
      </c>
      <c r="AG265" s="77">
        <v>4</v>
      </c>
      <c r="AH265" s="77" t="str">
        <f>AB268</f>
        <v>豊田</v>
      </c>
      <c r="AI265" s="77" t="str">
        <f>AC268</f>
        <v>知代</v>
      </c>
      <c r="AJ265" s="77" t="str">
        <f>AD268</f>
        <v>(宮･宮崎商業高)</v>
      </c>
      <c r="AK265" s="77">
        <v>4</v>
      </c>
      <c r="AL265" s="77" t="str">
        <f>AB269</f>
        <v>齊藤</v>
      </c>
      <c r="AM265" s="77" t="str">
        <f>AC269</f>
        <v>杏奈</v>
      </c>
      <c r="AN265" s="77" t="str">
        <f>AD269</f>
        <v>(宮･宮崎商業高)</v>
      </c>
    </row>
    <row r="266" spans="13:40" ht="13.5">
      <c r="M266" s="159">
        <v>3</v>
      </c>
      <c r="N266" s="111" t="s">
        <v>529</v>
      </c>
      <c r="O266" s="104" t="s">
        <v>655</v>
      </c>
      <c r="P266" s="100" t="s">
        <v>658</v>
      </c>
      <c r="Q266" s="100" t="s">
        <v>137</v>
      </c>
      <c r="R266" s="77">
        <v>5</v>
      </c>
      <c r="S266" s="80" t="str">
        <f>N270</f>
        <v>岩元</v>
      </c>
      <c r="T266" s="80" t="str">
        <f>O270</f>
        <v>菜穂子</v>
      </c>
      <c r="U266" s="80" t="str">
        <f>P270</f>
        <v>(鹿・純心女子高）</v>
      </c>
      <c r="V266" s="77">
        <v>5</v>
      </c>
      <c r="W266" s="80" t="str">
        <f>N271</f>
        <v>堀口</v>
      </c>
      <c r="X266" s="80" t="str">
        <f>O271</f>
        <v>明香</v>
      </c>
      <c r="Y266" s="80" t="str">
        <f>P271</f>
        <v>(鹿・純心女子高）</v>
      </c>
      <c r="AA266" s="153">
        <v>3</v>
      </c>
      <c r="AB266" s="129" t="s">
        <v>505</v>
      </c>
      <c r="AC266" s="129" t="s">
        <v>506</v>
      </c>
      <c r="AD266" s="100" t="s">
        <v>612</v>
      </c>
      <c r="AE266" s="100" t="s">
        <v>508</v>
      </c>
      <c r="AG266" s="77">
        <v>5</v>
      </c>
      <c r="AH266" s="77" t="str">
        <f>AB270</f>
        <v>塚本</v>
      </c>
      <c r="AI266" s="77" t="str">
        <f>AC270</f>
        <v>佳織</v>
      </c>
      <c r="AJ266" s="77" t="str">
        <f>AD270</f>
        <v>(福・春日西TC）</v>
      </c>
      <c r="AK266" s="77">
        <v>5</v>
      </c>
      <c r="AL266" s="77" t="str">
        <f>AB271</f>
        <v>鶴岡</v>
      </c>
      <c r="AM266" s="77" t="str">
        <f>AC271</f>
        <v>真奈</v>
      </c>
      <c r="AN266" s="77" t="str">
        <f>AD271</f>
        <v>(福・春日西TC）</v>
      </c>
    </row>
    <row r="267" spans="13:40" ht="13.5">
      <c r="M267" s="158">
        <v>3</v>
      </c>
      <c r="N267" s="129" t="s">
        <v>656</v>
      </c>
      <c r="O267" s="129" t="s">
        <v>657</v>
      </c>
      <c r="P267" s="100" t="s">
        <v>658</v>
      </c>
      <c r="Q267" s="100" t="s">
        <v>219</v>
      </c>
      <c r="R267" s="77">
        <v>6</v>
      </c>
      <c r="S267" s="80" t="str">
        <f>N272</f>
        <v>園田</v>
      </c>
      <c r="T267" s="80" t="str">
        <f>O272</f>
        <v>尚子</v>
      </c>
      <c r="U267" s="80" t="str">
        <f>P272</f>
        <v>(佐･致遠館高)</v>
      </c>
      <c r="V267" s="77">
        <v>6</v>
      </c>
      <c r="W267" s="80" t="str">
        <f>N273</f>
        <v>荒谷</v>
      </c>
      <c r="X267" s="80" t="str">
        <f>O273</f>
        <v>祐佳</v>
      </c>
      <c r="Y267" s="80" t="str">
        <f>P273</f>
        <v>(佐･致遠館高)</v>
      </c>
      <c r="AA267" s="154">
        <v>3</v>
      </c>
      <c r="AB267" s="104" t="s">
        <v>811</v>
      </c>
      <c r="AC267" s="104" t="s">
        <v>812</v>
      </c>
      <c r="AD267" s="100" t="s">
        <v>813</v>
      </c>
      <c r="AE267" s="100" t="s">
        <v>814</v>
      </c>
      <c r="AG267" s="77">
        <v>6</v>
      </c>
      <c r="AH267" s="77" t="str">
        <f>AB272</f>
        <v>三根</v>
      </c>
      <c r="AI267" s="77" t="str">
        <f>AC272</f>
        <v>明日香</v>
      </c>
      <c r="AJ267" s="77" t="str">
        <f>AD272</f>
        <v>(長・西陵高）</v>
      </c>
      <c r="AK267" s="77">
        <v>6</v>
      </c>
      <c r="AL267" s="77" t="str">
        <f>AB273</f>
        <v>津村</v>
      </c>
      <c r="AM267" s="77" t="str">
        <f>AC273</f>
        <v>眞知</v>
      </c>
      <c r="AN267" s="77" t="str">
        <f>AD273</f>
        <v>(長・西陵高）</v>
      </c>
    </row>
    <row r="268" spans="13:40" ht="13.5">
      <c r="M268" s="159">
        <v>4</v>
      </c>
      <c r="N268" s="111" t="s">
        <v>153</v>
      </c>
      <c r="O268" s="104" t="s">
        <v>154</v>
      </c>
      <c r="P268" s="100" t="s">
        <v>155</v>
      </c>
      <c r="Q268" s="100" t="s">
        <v>156</v>
      </c>
      <c r="R268" s="77">
        <v>7</v>
      </c>
      <c r="S268" s="80" t="str">
        <f>N274</f>
        <v>中島</v>
      </c>
      <c r="T268" s="80" t="str">
        <f>O274</f>
        <v>由佳梨</v>
      </c>
      <c r="U268" s="80" t="str">
        <f>P274</f>
        <v>(熊・八代白百合学園高）</v>
      </c>
      <c r="V268" s="77">
        <v>7</v>
      </c>
      <c r="W268" s="80" t="str">
        <f>N275</f>
        <v>田崎</v>
      </c>
      <c r="X268" s="80" t="str">
        <f>O275</f>
        <v>千茶</v>
      </c>
      <c r="Y268" s="80" t="str">
        <f>P275</f>
        <v>(熊・八代白百合学園高）</v>
      </c>
      <c r="AA268" s="153">
        <v>4</v>
      </c>
      <c r="AB268" s="129" t="s">
        <v>539</v>
      </c>
      <c r="AC268" s="129" t="s">
        <v>540</v>
      </c>
      <c r="AD268" s="100" t="s">
        <v>598</v>
      </c>
      <c r="AE268" s="100" t="s">
        <v>542</v>
      </c>
      <c r="AG268" s="77">
        <v>7</v>
      </c>
      <c r="AH268" s="77" t="str">
        <f>AB274</f>
        <v>大石</v>
      </c>
      <c r="AI268" s="77" t="str">
        <f>AC274</f>
        <v>加奈子</v>
      </c>
      <c r="AJ268" s="77" t="str">
        <f>AD274</f>
        <v>(福･柳川高)</v>
      </c>
      <c r="AK268" s="77">
        <v>7</v>
      </c>
      <c r="AL268" s="77" t="str">
        <f>AB275</f>
        <v>浜田</v>
      </c>
      <c r="AM268" s="77" t="str">
        <f>AC275</f>
        <v>美輝</v>
      </c>
      <c r="AN268" s="77" t="str">
        <f>AD275</f>
        <v>(福･柳川高)</v>
      </c>
    </row>
    <row r="269" spans="13:40" ht="13.5">
      <c r="M269" s="158">
        <v>4</v>
      </c>
      <c r="N269" s="104" t="s">
        <v>606</v>
      </c>
      <c r="O269" s="104" t="s">
        <v>607</v>
      </c>
      <c r="P269" s="100" t="s">
        <v>608</v>
      </c>
      <c r="Q269" s="100" t="s">
        <v>609</v>
      </c>
      <c r="R269" s="77">
        <v>8</v>
      </c>
      <c r="S269" s="80" t="str">
        <f>N276</f>
        <v>鐘ヶ江</v>
      </c>
      <c r="T269" s="80" t="str">
        <f>O276</f>
        <v>恵</v>
      </c>
      <c r="U269" s="80" t="str">
        <f>P276</f>
        <v>(鹿・純心女子高）</v>
      </c>
      <c r="V269" s="77">
        <v>8</v>
      </c>
      <c r="W269" s="80" t="str">
        <f>N277</f>
        <v>中園</v>
      </c>
      <c r="X269" s="80" t="str">
        <f>O277</f>
        <v>貴絵</v>
      </c>
      <c r="Y269" s="80" t="str">
        <f>P277</f>
        <v>(鹿・純心女子高）</v>
      </c>
      <c r="AA269" s="154">
        <v>4</v>
      </c>
      <c r="AB269" s="104" t="s">
        <v>567</v>
      </c>
      <c r="AC269" s="104" t="s">
        <v>568</v>
      </c>
      <c r="AD269" s="100" t="s">
        <v>598</v>
      </c>
      <c r="AE269" s="100" t="s">
        <v>569</v>
      </c>
      <c r="AG269" s="77">
        <v>8</v>
      </c>
      <c r="AH269" s="77" t="str">
        <f>AB276</f>
        <v>大塚</v>
      </c>
      <c r="AI269" s="77" t="str">
        <f>AC276</f>
        <v>可奈子</v>
      </c>
      <c r="AJ269" s="77" t="str">
        <f>AD276</f>
        <v>(宮・宮崎商業高）</v>
      </c>
      <c r="AK269" s="77">
        <v>8</v>
      </c>
      <c r="AL269" s="77" t="str">
        <f>AB277</f>
        <v>大原</v>
      </c>
      <c r="AM269" s="77" t="str">
        <f>AC277</f>
        <v>かのこ</v>
      </c>
      <c r="AN269" s="77" t="str">
        <f>AD277</f>
        <v>(宮・宮崎商業高）</v>
      </c>
    </row>
    <row r="270" spans="13:40" ht="13.5">
      <c r="M270" s="159">
        <v>5</v>
      </c>
      <c r="N270" s="104" t="s">
        <v>610</v>
      </c>
      <c r="O270" s="104" t="s">
        <v>611</v>
      </c>
      <c r="P270" s="100" t="s">
        <v>612</v>
      </c>
      <c r="Q270" s="100" t="s">
        <v>613</v>
      </c>
      <c r="R270" s="77">
        <v>9</v>
      </c>
      <c r="S270" s="80" t="str">
        <f>N278</f>
        <v>田上</v>
      </c>
      <c r="T270" s="80" t="str">
        <f>O278</f>
        <v>詞慎</v>
      </c>
      <c r="U270" s="80" t="str">
        <f>P278</f>
        <v>(大･福徳学院高)</v>
      </c>
      <c r="V270" s="77">
        <v>9</v>
      </c>
      <c r="W270" s="80" t="str">
        <f>N279</f>
        <v>江藤</v>
      </c>
      <c r="X270" s="80" t="str">
        <f>O279</f>
        <v>朋美</v>
      </c>
      <c r="Y270" s="80" t="str">
        <f>P279</f>
        <v>(大･福徳学院高)</v>
      </c>
      <c r="AA270" s="153">
        <v>5</v>
      </c>
      <c r="AB270" s="104" t="s">
        <v>815</v>
      </c>
      <c r="AC270" s="104" t="s">
        <v>816</v>
      </c>
      <c r="AD270" s="100" t="s">
        <v>565</v>
      </c>
      <c r="AE270" s="100" t="s">
        <v>817</v>
      </c>
      <c r="AG270" s="77">
        <v>9</v>
      </c>
      <c r="AH270" s="77" t="str">
        <f>AB278</f>
        <v>安藤</v>
      </c>
      <c r="AI270" s="77" t="str">
        <f>AC278</f>
        <v>瑠璃</v>
      </c>
      <c r="AJ270" s="77" t="str">
        <f>AD278</f>
        <v>(鹿・帖佐TC）</v>
      </c>
      <c r="AK270" s="77">
        <v>9</v>
      </c>
      <c r="AL270" s="77" t="str">
        <f>AB279</f>
        <v>福留</v>
      </c>
      <c r="AM270" s="77" t="str">
        <f>AC279</f>
        <v>莉子</v>
      </c>
      <c r="AN270" s="77" t="str">
        <f>AD279</f>
        <v>(鹿・帖佐TC）</v>
      </c>
    </row>
    <row r="271" spans="13:40" ht="13.5">
      <c r="M271" s="158">
        <v>5</v>
      </c>
      <c r="N271" s="104" t="s">
        <v>614</v>
      </c>
      <c r="O271" s="104" t="s">
        <v>615</v>
      </c>
      <c r="P271" s="100" t="s">
        <v>612</v>
      </c>
      <c r="Q271" s="100" t="s">
        <v>616</v>
      </c>
      <c r="R271" s="77">
        <v>10</v>
      </c>
      <c r="S271" s="80" t="str">
        <f>N280</f>
        <v>大島</v>
      </c>
      <c r="T271" s="80" t="str">
        <f>O280</f>
        <v>沙紀</v>
      </c>
      <c r="U271" s="80" t="str">
        <f>P280</f>
        <v>(福・柳川高）</v>
      </c>
      <c r="V271" s="77">
        <v>10</v>
      </c>
      <c r="W271" s="80" t="str">
        <f>N281</f>
        <v>立入</v>
      </c>
      <c r="X271" s="80" t="str">
        <f>O281</f>
        <v>彩夏</v>
      </c>
      <c r="Y271" s="80" t="str">
        <f>P281</f>
        <v>(福・柳川高）</v>
      </c>
      <c r="AA271" s="154">
        <v>5</v>
      </c>
      <c r="AB271" s="104" t="s">
        <v>563</v>
      </c>
      <c r="AC271" s="104" t="s">
        <v>564</v>
      </c>
      <c r="AD271" s="100" t="s">
        <v>565</v>
      </c>
      <c r="AE271" s="100" t="s">
        <v>566</v>
      </c>
      <c r="AG271" s="77">
        <v>10</v>
      </c>
      <c r="AH271" s="77" t="str">
        <f>AB280</f>
        <v>尾方</v>
      </c>
      <c r="AI271" s="77" t="str">
        <f>AC280</f>
        <v>晴香</v>
      </c>
      <c r="AJ271" s="77" t="str">
        <f>AD280</f>
        <v>(熊･八代白百合学園高)</v>
      </c>
      <c r="AK271" s="77">
        <v>10</v>
      </c>
      <c r="AL271" s="77" t="str">
        <f>AB281</f>
        <v>佐伯</v>
      </c>
      <c r="AM271" s="77" t="str">
        <f>AC281</f>
        <v>麻衣</v>
      </c>
      <c r="AN271" s="77" t="str">
        <f>AD281</f>
        <v>(熊･済々黌高)</v>
      </c>
    </row>
    <row r="272" spans="13:40" ht="13.5">
      <c r="M272" s="159">
        <v>6</v>
      </c>
      <c r="N272" s="111" t="s">
        <v>617</v>
      </c>
      <c r="O272" s="104" t="s">
        <v>618</v>
      </c>
      <c r="P272" s="100" t="s">
        <v>619</v>
      </c>
      <c r="Q272" s="100" t="s">
        <v>620</v>
      </c>
      <c r="R272" s="77">
        <v>11</v>
      </c>
      <c r="S272" s="80" t="str">
        <f>N282</f>
        <v>日野</v>
      </c>
      <c r="T272" s="80" t="str">
        <f>O282</f>
        <v>梨絵子</v>
      </c>
      <c r="U272" s="80" t="str">
        <f>P282</f>
        <v>(大・別府青山高）</v>
      </c>
      <c r="V272" s="77">
        <v>11</v>
      </c>
      <c r="W272" s="80" t="str">
        <f>N283</f>
        <v>泥谷</v>
      </c>
      <c r="X272" s="80" t="str">
        <f>O283</f>
        <v>由華</v>
      </c>
      <c r="Y272" s="80" t="str">
        <f>P283</f>
        <v>(大・別府青山高）</v>
      </c>
      <c r="AA272" s="153">
        <v>6</v>
      </c>
      <c r="AB272" s="104" t="s">
        <v>818</v>
      </c>
      <c r="AC272" s="104" t="s">
        <v>819</v>
      </c>
      <c r="AD272" s="130" t="s">
        <v>823</v>
      </c>
      <c r="AE272" s="101" t="s">
        <v>820</v>
      </c>
      <c r="AG272" s="77">
        <v>11</v>
      </c>
      <c r="AH272" s="77" t="str">
        <f>AB282</f>
        <v>牧</v>
      </c>
      <c r="AI272" s="77" t="str">
        <f>AC282</f>
        <v>仁美</v>
      </c>
      <c r="AJ272" s="77" t="str">
        <f>AD282</f>
        <v>(大・大分Jr）</v>
      </c>
      <c r="AK272" s="77">
        <v>11</v>
      </c>
      <c r="AL272" s="77" t="str">
        <f>AB283</f>
        <v>廣岡</v>
      </c>
      <c r="AM272" s="77" t="str">
        <f>AC283</f>
        <v>愛理</v>
      </c>
      <c r="AN272" s="77" t="str">
        <f>AD283</f>
        <v>(大・ﾌｧｰｽﾄTC）</v>
      </c>
    </row>
    <row r="273" spans="13:40" ht="13.5">
      <c r="M273" s="158">
        <v>6</v>
      </c>
      <c r="N273" s="104" t="s">
        <v>621</v>
      </c>
      <c r="O273" s="104" t="s">
        <v>622</v>
      </c>
      <c r="P273" s="100" t="s">
        <v>619</v>
      </c>
      <c r="Q273" s="100" t="s">
        <v>623</v>
      </c>
      <c r="R273" s="77">
        <v>12</v>
      </c>
      <c r="S273" s="80" t="str">
        <f>N284</f>
        <v>藤川</v>
      </c>
      <c r="T273" s="80" t="str">
        <f>O284</f>
        <v>遥</v>
      </c>
      <c r="U273" s="80" t="str">
        <f>P284</f>
        <v>(佐・致遠館高）</v>
      </c>
      <c r="V273" s="77">
        <v>12</v>
      </c>
      <c r="W273" s="80" t="str">
        <f>N285</f>
        <v>徳田</v>
      </c>
      <c r="X273" s="80" t="str">
        <f>O285</f>
        <v>亜美</v>
      </c>
      <c r="Y273" s="80" t="str">
        <f>P285</f>
        <v>(佐･致遠館高)</v>
      </c>
      <c r="AA273" s="154">
        <v>6</v>
      </c>
      <c r="AB273" s="129" t="s">
        <v>821</v>
      </c>
      <c r="AC273" s="129" t="s">
        <v>822</v>
      </c>
      <c r="AD273" s="130" t="s">
        <v>823</v>
      </c>
      <c r="AE273" s="108" t="s">
        <v>824</v>
      </c>
      <c r="AG273" s="77">
        <v>12</v>
      </c>
      <c r="AH273" s="77" t="str">
        <f>AB284</f>
        <v>村上</v>
      </c>
      <c r="AI273" s="77" t="str">
        <f>AC284</f>
        <v>加奈</v>
      </c>
      <c r="AJ273" s="77" t="str">
        <f>AD284</f>
        <v>(佐・致遠館高)</v>
      </c>
      <c r="AK273" s="77">
        <v>12</v>
      </c>
      <c r="AL273" s="77" t="str">
        <f>AB285</f>
        <v>成富</v>
      </c>
      <c r="AM273" s="77" t="str">
        <f>AC285</f>
        <v>紫織</v>
      </c>
      <c r="AN273" s="77" t="str">
        <f>AD285</f>
        <v>(佐・致遠館高)</v>
      </c>
    </row>
    <row r="274" spans="13:40" ht="13.5">
      <c r="M274" s="159">
        <v>7</v>
      </c>
      <c r="N274" s="111" t="s">
        <v>184</v>
      </c>
      <c r="O274" s="104" t="s">
        <v>185</v>
      </c>
      <c r="P274" s="100" t="s">
        <v>186</v>
      </c>
      <c r="Q274" s="100" t="s">
        <v>187</v>
      </c>
      <c r="R274" s="77">
        <v>13</v>
      </c>
      <c r="S274" s="80" t="str">
        <f>N286</f>
        <v>中島</v>
      </c>
      <c r="T274" s="80" t="str">
        <f>O286</f>
        <v>知奈美</v>
      </c>
      <c r="U274" s="80" t="str">
        <f>P286</f>
        <v>(長･長崎北高)</v>
      </c>
      <c r="V274" s="77">
        <v>13</v>
      </c>
      <c r="W274" s="80" t="str">
        <f>N287</f>
        <v>早川</v>
      </c>
      <c r="X274" s="80" t="str">
        <f>O287</f>
        <v>由姫</v>
      </c>
      <c r="Y274" s="80" t="str">
        <f>P287</f>
        <v>(長･長崎北高)</v>
      </c>
      <c r="AA274" s="153">
        <v>7</v>
      </c>
      <c r="AB274" s="129" t="s">
        <v>825</v>
      </c>
      <c r="AC274" s="129" t="s">
        <v>577</v>
      </c>
      <c r="AD274" s="100" t="s">
        <v>121</v>
      </c>
      <c r="AE274" s="100" t="s">
        <v>578</v>
      </c>
      <c r="AG274" s="77">
        <v>13</v>
      </c>
      <c r="AH274" s="77" t="str">
        <f>AB286</f>
        <v>大田尾</v>
      </c>
      <c r="AI274" s="77" t="str">
        <f>AC286</f>
        <v>陽子</v>
      </c>
      <c r="AJ274" s="77" t="str">
        <f>AD286</f>
        <v>(佐・致遠館高)</v>
      </c>
      <c r="AK274" s="77">
        <v>13</v>
      </c>
      <c r="AL274" s="77" t="str">
        <f>AB287</f>
        <v>緒方</v>
      </c>
      <c r="AM274" s="77" t="str">
        <f>AC287</f>
        <v>禮紗</v>
      </c>
      <c r="AN274" s="77" t="str">
        <f>AD287</f>
        <v>(佐・ｳｨﾝﾌﾞﾙﾄﾞﾝ九州）</v>
      </c>
    </row>
    <row r="275" spans="13:40" ht="13.5">
      <c r="M275" s="158">
        <v>7</v>
      </c>
      <c r="N275" s="111" t="s">
        <v>624</v>
      </c>
      <c r="O275" s="104" t="s">
        <v>625</v>
      </c>
      <c r="P275" s="100" t="s">
        <v>186</v>
      </c>
      <c r="Q275" s="100" t="s">
        <v>626</v>
      </c>
      <c r="R275" s="77">
        <v>14</v>
      </c>
      <c r="S275" s="80" t="str">
        <f>N288</f>
        <v>安藤</v>
      </c>
      <c r="T275" s="80" t="str">
        <f>O288</f>
        <v>美里</v>
      </c>
      <c r="U275" s="80" t="str">
        <f>P288</f>
        <v>(鹿・純心女子高）</v>
      </c>
      <c r="V275" s="77">
        <v>14</v>
      </c>
      <c r="W275" s="80" t="str">
        <f>N289</f>
        <v>安藤</v>
      </c>
      <c r="X275" s="80" t="str">
        <f>O289</f>
        <v>はるな</v>
      </c>
      <c r="Y275" s="80" t="str">
        <f>P289</f>
        <v>(鹿・純心女子高）</v>
      </c>
      <c r="AA275" s="154">
        <v>7</v>
      </c>
      <c r="AB275" s="104" t="s">
        <v>826</v>
      </c>
      <c r="AC275" s="104" t="s">
        <v>498</v>
      </c>
      <c r="AD275" s="100" t="s">
        <v>121</v>
      </c>
      <c r="AE275" s="100" t="s">
        <v>500</v>
      </c>
      <c r="AG275" s="77">
        <v>14</v>
      </c>
      <c r="AH275" s="77" t="str">
        <f>AB288</f>
        <v>淵村</v>
      </c>
      <c r="AI275" s="77" t="str">
        <f>AC288</f>
        <v>佳奈</v>
      </c>
      <c r="AJ275" s="77" t="str">
        <f>AD288</f>
        <v>(鹿・鹿児島中央高）</v>
      </c>
      <c r="AK275" s="77">
        <v>14</v>
      </c>
      <c r="AL275" s="77" t="str">
        <f>AB289</f>
        <v>植村</v>
      </c>
      <c r="AM275" s="77" t="str">
        <f>AC289</f>
        <v>夏美</v>
      </c>
      <c r="AN275" s="77" t="str">
        <f>AD289</f>
        <v>(鹿・鹿児島中央高）</v>
      </c>
    </row>
    <row r="276" spans="13:40" ht="13.5">
      <c r="M276" s="159">
        <v>8</v>
      </c>
      <c r="N276" s="111" t="s">
        <v>196</v>
      </c>
      <c r="O276" s="104" t="s">
        <v>197</v>
      </c>
      <c r="P276" s="100" t="s">
        <v>612</v>
      </c>
      <c r="Q276" s="100" t="s">
        <v>199</v>
      </c>
      <c r="R276" s="77">
        <v>15</v>
      </c>
      <c r="S276" s="80" t="str">
        <f>N290</f>
        <v>大谷</v>
      </c>
      <c r="T276" s="80" t="str">
        <f>O290</f>
        <v>亜香梨</v>
      </c>
      <c r="U276" s="80" t="str">
        <f>P290</f>
        <v>(福･筑紫女学園高)</v>
      </c>
      <c r="V276" s="77">
        <v>15</v>
      </c>
      <c r="W276" s="80" t="str">
        <f>N291</f>
        <v>松下</v>
      </c>
      <c r="X276" s="80" t="str">
        <f>O291</f>
        <v>桃子</v>
      </c>
      <c r="Y276" s="80" t="str">
        <f>P291</f>
        <v>(福･筑紫女学園高)</v>
      </c>
      <c r="AA276" s="153">
        <v>8</v>
      </c>
      <c r="AB276" s="129" t="s">
        <v>412</v>
      </c>
      <c r="AC276" s="129" t="s">
        <v>480</v>
      </c>
      <c r="AD276" s="130" t="s">
        <v>481</v>
      </c>
      <c r="AE276" s="108" t="s">
        <v>482</v>
      </c>
      <c r="AG276" s="77">
        <v>15</v>
      </c>
      <c r="AH276" s="77" t="str">
        <f>AB290</f>
        <v>柏田</v>
      </c>
      <c r="AI276" s="77" t="str">
        <f>AC290</f>
        <v>彩圭</v>
      </c>
      <c r="AJ276" s="77" t="str">
        <f>AD290</f>
        <v>(熊･ﾌｧｰﾚTS 戸島)</v>
      </c>
      <c r="AK276" s="77">
        <v>15</v>
      </c>
      <c r="AL276" s="77" t="str">
        <f>AB291</f>
        <v>菅村</v>
      </c>
      <c r="AM276" s="77" t="str">
        <f>AC291</f>
        <v>恵里香</v>
      </c>
      <c r="AN276" s="77" t="str">
        <f>AD291</f>
        <v>(熊･RKKﾙｰﾃﾞﾝｽTC)</v>
      </c>
    </row>
    <row r="277" spans="13:40" ht="13.5">
      <c r="M277" s="158">
        <v>8</v>
      </c>
      <c r="N277" s="111" t="s">
        <v>627</v>
      </c>
      <c r="O277" s="104" t="s">
        <v>628</v>
      </c>
      <c r="P277" s="100" t="s">
        <v>612</v>
      </c>
      <c r="Q277" s="100" t="s">
        <v>629</v>
      </c>
      <c r="R277" s="77">
        <v>16</v>
      </c>
      <c r="S277" s="80" t="str">
        <f>N292</f>
        <v>迫田</v>
      </c>
      <c r="T277" s="80" t="str">
        <f>O292</f>
        <v>愛理</v>
      </c>
      <c r="U277" s="80" t="str">
        <f>P292</f>
        <v>(宮・宮崎商業高）</v>
      </c>
      <c r="V277" s="77">
        <v>16</v>
      </c>
      <c r="W277" s="80" t="str">
        <f>N293</f>
        <v>齋藤</v>
      </c>
      <c r="X277" s="80" t="str">
        <f>O293</f>
        <v>志緒美</v>
      </c>
      <c r="Y277" s="80" t="str">
        <f>P293</f>
        <v>(宮・宮崎商業高）</v>
      </c>
      <c r="AA277" s="154">
        <v>8</v>
      </c>
      <c r="AB277" s="129" t="s">
        <v>552</v>
      </c>
      <c r="AC277" s="129" t="s">
        <v>553</v>
      </c>
      <c r="AD277" s="130" t="s">
        <v>481</v>
      </c>
      <c r="AE277" s="108" t="s">
        <v>827</v>
      </c>
      <c r="AG277" s="77">
        <v>16</v>
      </c>
      <c r="AH277" s="77" t="str">
        <f>AB292</f>
        <v>竹山</v>
      </c>
      <c r="AI277" s="77" t="str">
        <f>AC292</f>
        <v>葵</v>
      </c>
      <c r="AJ277" s="77" t="str">
        <f>AD292</f>
        <v>(宮･宮崎商業高)</v>
      </c>
      <c r="AK277" s="77">
        <v>16</v>
      </c>
      <c r="AL277" s="77" t="str">
        <f>AB293</f>
        <v>宮野</v>
      </c>
      <c r="AM277" s="77" t="str">
        <f>AC293</f>
        <v>瑞己</v>
      </c>
      <c r="AN277" s="77" t="str">
        <f>AD293</f>
        <v>(宮･宮崎商業高)</v>
      </c>
    </row>
    <row r="278" spans="13:40" ht="13.5">
      <c r="M278" s="159">
        <v>9</v>
      </c>
      <c r="N278" s="104" t="s">
        <v>630</v>
      </c>
      <c r="O278" s="104" t="s">
        <v>631</v>
      </c>
      <c r="P278" s="100" t="s">
        <v>632</v>
      </c>
      <c r="Q278" s="100" t="s">
        <v>633</v>
      </c>
      <c r="R278" s="77">
        <v>17</v>
      </c>
      <c r="S278" s="80" t="str">
        <f>N294</f>
        <v>東</v>
      </c>
      <c r="T278" s="80" t="str">
        <f>O294</f>
        <v>彩帆</v>
      </c>
      <c r="U278" s="80" t="str">
        <f>P294</f>
        <v>(熊･学園大附高)</v>
      </c>
      <c r="V278" s="77">
        <v>17</v>
      </c>
      <c r="W278" s="80" t="str">
        <f>N295</f>
        <v>桑原</v>
      </c>
      <c r="X278" s="80" t="str">
        <f>O295</f>
        <v>佑果</v>
      </c>
      <c r="Y278" s="80" t="str">
        <f>P295</f>
        <v>(熊･学園大附高)</v>
      </c>
      <c r="AA278" s="153">
        <v>9</v>
      </c>
      <c r="AB278" s="104" t="s">
        <v>650</v>
      </c>
      <c r="AC278" s="104" t="s">
        <v>828</v>
      </c>
      <c r="AD278" s="100" t="s">
        <v>829</v>
      </c>
      <c r="AE278" s="100" t="s">
        <v>830</v>
      </c>
      <c r="AG278" s="77">
        <v>17</v>
      </c>
      <c r="AH278" s="77" t="str">
        <f>AB294</f>
        <v>田中</v>
      </c>
      <c r="AI278" s="77" t="str">
        <f>+AC294</f>
        <v>さおり</v>
      </c>
      <c r="AJ278" s="77" t="str">
        <f>+AD294</f>
        <v>(熊･熊本商業高)</v>
      </c>
      <c r="AK278" s="77">
        <v>17</v>
      </c>
      <c r="AL278" s="77" t="str">
        <f>+AB295</f>
        <v>中原</v>
      </c>
      <c r="AM278" s="77" t="str">
        <f>+AC295</f>
        <v>綾香</v>
      </c>
      <c r="AN278" s="77" t="str">
        <f>+AD295</f>
        <v>(熊･熊本商業高)</v>
      </c>
    </row>
    <row r="279" spans="13:40" ht="13.5">
      <c r="M279" s="158">
        <v>9</v>
      </c>
      <c r="N279" s="111" t="s">
        <v>634</v>
      </c>
      <c r="O279" s="104" t="s">
        <v>635</v>
      </c>
      <c r="P279" s="100" t="s">
        <v>632</v>
      </c>
      <c r="Q279" s="100" t="s">
        <v>636</v>
      </c>
      <c r="R279" s="77">
        <v>18</v>
      </c>
      <c r="S279" s="80" t="str">
        <f>N296</f>
        <v>境</v>
      </c>
      <c r="T279" s="80" t="str">
        <f>O296</f>
        <v>有紀</v>
      </c>
      <c r="U279" s="80" t="str">
        <f>P296</f>
        <v>(鹿・鳳凰高）</v>
      </c>
      <c r="V279" s="77">
        <v>18</v>
      </c>
      <c r="W279" s="80" t="str">
        <f>N297</f>
        <v>中道</v>
      </c>
      <c r="X279" s="80" t="str">
        <f>O297</f>
        <v>紗希</v>
      </c>
      <c r="Y279" s="80" t="str">
        <f>P297</f>
        <v>(鹿・鳳凰高）</v>
      </c>
      <c r="AA279" s="154">
        <v>9</v>
      </c>
      <c r="AB279" s="104" t="s">
        <v>831</v>
      </c>
      <c r="AC279" s="104" t="s">
        <v>832</v>
      </c>
      <c r="AD279" s="100" t="s">
        <v>829</v>
      </c>
      <c r="AE279" s="100" t="s">
        <v>833</v>
      </c>
      <c r="AG279" s="77">
        <v>18</v>
      </c>
      <c r="AH279" s="77" t="str">
        <f>+AB296</f>
        <v>伊波</v>
      </c>
      <c r="AI279" s="77" t="str">
        <f>+AC296</f>
        <v>佳苗</v>
      </c>
      <c r="AJ279" s="77" t="str">
        <f>+AD296</f>
        <v>(沖･沖縄TE)</v>
      </c>
      <c r="AK279" s="77">
        <v>18</v>
      </c>
      <c r="AL279" s="77" t="str">
        <f>+AB297</f>
        <v>知念</v>
      </c>
      <c r="AM279" s="77" t="str">
        <f>+AC297</f>
        <v>美南子</v>
      </c>
      <c r="AN279" s="77" t="str">
        <f>+AD297</f>
        <v>(沖・ｺｻﾞ高）</v>
      </c>
    </row>
    <row r="280" spans="13:40" ht="13.5">
      <c r="M280" s="159">
        <v>10</v>
      </c>
      <c r="N280" s="104" t="s">
        <v>637</v>
      </c>
      <c r="O280" s="104" t="s">
        <v>132</v>
      </c>
      <c r="P280" s="100" t="s">
        <v>50</v>
      </c>
      <c r="Q280" s="100" t="s">
        <v>133</v>
      </c>
      <c r="R280" s="77">
        <v>19</v>
      </c>
      <c r="S280" s="80" t="str">
        <f>N298</f>
        <v>仲村</v>
      </c>
      <c r="T280" s="80" t="str">
        <f>O298</f>
        <v>利沙</v>
      </c>
      <c r="U280" s="80" t="str">
        <f>P298</f>
        <v>(沖･陽明高)</v>
      </c>
      <c r="V280" s="77">
        <v>19</v>
      </c>
      <c r="W280" s="80" t="str">
        <f>N299</f>
        <v>伊集</v>
      </c>
      <c r="X280" s="80" t="str">
        <f>O299</f>
        <v>千夏</v>
      </c>
      <c r="Y280" s="80" t="str">
        <f>P299</f>
        <v>(沖･陽明高)</v>
      </c>
      <c r="AA280" s="153">
        <v>10</v>
      </c>
      <c r="AB280" s="129" t="s">
        <v>61</v>
      </c>
      <c r="AC280" s="129" t="s">
        <v>62</v>
      </c>
      <c r="AD280" s="130" t="s">
        <v>834</v>
      </c>
      <c r="AE280" s="108" t="s">
        <v>63</v>
      </c>
      <c r="AG280" s="77">
        <v>19</v>
      </c>
      <c r="AH280" s="77" t="str">
        <f>+AB298</f>
        <v>杉原</v>
      </c>
      <c r="AI280" s="77" t="str">
        <f>+AC298</f>
        <v>里沙子</v>
      </c>
      <c r="AJ280" s="77" t="str">
        <f>+AD298</f>
        <v>(福･筑陽学園高)</v>
      </c>
      <c r="AK280" s="77">
        <v>19</v>
      </c>
      <c r="AL280" s="77" t="str">
        <f>+AB299</f>
        <v>阿部</v>
      </c>
      <c r="AM280" s="77" t="str">
        <f>+AC299</f>
        <v>真麻</v>
      </c>
      <c r="AN280" s="77" t="str">
        <f>+AD299</f>
        <v>(福・I.S.P）</v>
      </c>
    </row>
    <row r="281" spans="13:40" ht="13.5">
      <c r="M281" s="159">
        <v>10</v>
      </c>
      <c r="N281" s="104" t="s">
        <v>138</v>
      </c>
      <c r="O281" s="104" t="s">
        <v>139</v>
      </c>
      <c r="P281" s="100" t="s">
        <v>50</v>
      </c>
      <c r="Q281" s="100" t="s">
        <v>140</v>
      </c>
      <c r="R281" s="77">
        <v>20</v>
      </c>
      <c r="S281" s="80" t="str">
        <f>N300</f>
        <v>荒木</v>
      </c>
      <c r="T281" s="80" t="str">
        <f>O300</f>
        <v>史織</v>
      </c>
      <c r="U281" s="80" t="str">
        <f>P300</f>
        <v>(宮・宮崎商業高）</v>
      </c>
      <c r="V281" s="77">
        <v>20</v>
      </c>
      <c r="W281" s="80" t="str">
        <f>N301</f>
        <v>岩坂</v>
      </c>
      <c r="X281" s="80" t="str">
        <f>O301</f>
        <v>美希</v>
      </c>
      <c r="Y281" s="80" t="str">
        <f>P301</f>
        <v>(宮・宮崎商業高）</v>
      </c>
      <c r="AA281" s="154">
        <v>10</v>
      </c>
      <c r="AB281" s="129" t="s">
        <v>432</v>
      </c>
      <c r="AC281" s="129" t="s">
        <v>835</v>
      </c>
      <c r="AD281" s="130" t="s">
        <v>990</v>
      </c>
      <c r="AE281" s="108" t="s">
        <v>836</v>
      </c>
      <c r="AG281" s="77">
        <v>20</v>
      </c>
      <c r="AH281" s="77" t="str">
        <f>+AB300</f>
        <v>道下</v>
      </c>
      <c r="AI281" s="77" t="str">
        <f>+AC300</f>
        <v>香純</v>
      </c>
      <c r="AJ281" s="77" t="str">
        <f>+AD300</f>
        <v>(長･佐世保LTC)</v>
      </c>
      <c r="AK281" s="77">
        <v>20</v>
      </c>
      <c r="AL281" s="77" t="str">
        <f>+AB301</f>
        <v>椎葉</v>
      </c>
      <c r="AM281" s="77" t="str">
        <f>+AC301</f>
        <v>真衣</v>
      </c>
      <c r="AN281" s="77" t="str">
        <f>+AD301</f>
        <v>(長･早岐中)</v>
      </c>
    </row>
    <row r="282" spans="13:40" ht="13.5">
      <c r="M282" s="159">
        <v>11</v>
      </c>
      <c r="N282" s="104" t="s">
        <v>115</v>
      </c>
      <c r="O282" s="104" t="s">
        <v>116</v>
      </c>
      <c r="P282" s="100" t="s">
        <v>117</v>
      </c>
      <c r="Q282" s="100" t="s">
        <v>118</v>
      </c>
      <c r="R282" s="77">
        <v>21</v>
      </c>
      <c r="S282" s="80" t="str">
        <f>N302</f>
        <v>溝口</v>
      </c>
      <c r="T282" s="80" t="str">
        <f>O302</f>
        <v>聖子</v>
      </c>
      <c r="U282" s="80" t="str">
        <f>P302</f>
        <v>(福･筑紫女学園高)</v>
      </c>
      <c r="V282" s="77">
        <v>21</v>
      </c>
      <c r="W282" s="80" t="str">
        <f>N303</f>
        <v>小林</v>
      </c>
      <c r="X282" s="80" t="str">
        <f>O303</f>
        <v>磨実</v>
      </c>
      <c r="Y282" s="80" t="str">
        <f>P303</f>
        <v>(福･筑紫女学園高)</v>
      </c>
      <c r="AA282" s="153">
        <v>11</v>
      </c>
      <c r="AB282" s="104" t="s">
        <v>493</v>
      </c>
      <c r="AC282" s="104" t="s">
        <v>494</v>
      </c>
      <c r="AD282" s="100" t="s">
        <v>495</v>
      </c>
      <c r="AE282" s="100" t="s">
        <v>496</v>
      </c>
      <c r="AG282" s="77">
        <v>21</v>
      </c>
      <c r="AH282" s="77" t="str">
        <f>+AB302</f>
        <v>下田</v>
      </c>
      <c r="AI282" s="77" t="str">
        <f>+AC302</f>
        <v>悠里</v>
      </c>
      <c r="AJ282" s="77" t="str">
        <f>+AD302</f>
        <v>(大・ｵﾘｵﾝTS)</v>
      </c>
      <c r="AK282" s="77">
        <v>21</v>
      </c>
      <c r="AL282" s="77" t="str">
        <f>+AB303</f>
        <v>牧</v>
      </c>
      <c r="AM282" s="77" t="str">
        <f>+AC303</f>
        <v>真奈美</v>
      </c>
      <c r="AN282" s="77" t="str">
        <f>+AD303</f>
        <v>(大・ｵﾘｵﾝTS)</v>
      </c>
    </row>
    <row r="283" spans="13:40" ht="13.5">
      <c r="M283" s="158">
        <v>11</v>
      </c>
      <c r="N283" s="129" t="s">
        <v>638</v>
      </c>
      <c r="O283" s="129" t="s">
        <v>639</v>
      </c>
      <c r="P283" s="130" t="s">
        <v>117</v>
      </c>
      <c r="Q283" s="130" t="s">
        <v>640</v>
      </c>
      <c r="R283" s="77">
        <v>22</v>
      </c>
      <c r="S283" s="80" t="str">
        <f>N304</f>
        <v>大城</v>
      </c>
      <c r="T283" s="80" t="str">
        <f>O304</f>
        <v>由梨乃</v>
      </c>
      <c r="U283" s="80" t="str">
        <f>P304</f>
        <v>(沖･首里高)</v>
      </c>
      <c r="V283" s="77">
        <v>22</v>
      </c>
      <c r="W283" s="80" t="str">
        <f>N305</f>
        <v>兼次</v>
      </c>
      <c r="X283" s="80" t="str">
        <f>O305</f>
        <v>奈々</v>
      </c>
      <c r="Y283" s="80" t="str">
        <f>P305</f>
        <v>(沖･那覇高)</v>
      </c>
      <c r="AA283" s="154">
        <v>11</v>
      </c>
      <c r="AB283" s="129" t="s">
        <v>473</v>
      </c>
      <c r="AC283" s="129" t="s">
        <v>64</v>
      </c>
      <c r="AD283" s="130" t="s">
        <v>474</v>
      </c>
      <c r="AE283" s="108" t="s">
        <v>475</v>
      </c>
      <c r="AG283" s="77">
        <v>22</v>
      </c>
      <c r="AH283" s="77" t="str">
        <f>+AB304</f>
        <v>中津</v>
      </c>
      <c r="AI283" s="77" t="str">
        <f>+AC304</f>
        <v>文</v>
      </c>
      <c r="AJ283" s="77" t="str">
        <f>+AD304</f>
        <v>(福･I.S.P)</v>
      </c>
      <c r="AK283" s="77">
        <v>22</v>
      </c>
      <c r="AL283" s="77" t="str">
        <f>+AB305</f>
        <v>佐藤</v>
      </c>
      <c r="AM283" s="77" t="str">
        <f>+AC305</f>
        <v>楓</v>
      </c>
      <c r="AN283" s="77" t="str">
        <f>+AD305</f>
        <v>(福･I.S.P)</v>
      </c>
    </row>
    <row r="284" spans="13:40" ht="13.5">
      <c r="M284" s="159">
        <v>12</v>
      </c>
      <c r="N284" s="104" t="s">
        <v>111</v>
      </c>
      <c r="O284" s="104" t="s">
        <v>112</v>
      </c>
      <c r="P284" s="100" t="s">
        <v>113</v>
      </c>
      <c r="Q284" s="100" t="s">
        <v>114</v>
      </c>
      <c r="R284" s="77">
        <v>23</v>
      </c>
      <c r="S284" s="80" t="str">
        <f>N306</f>
        <v>有田</v>
      </c>
      <c r="T284" s="80" t="str">
        <f>O306</f>
        <v>奈央</v>
      </c>
      <c r="U284" s="80" t="str">
        <f>P306</f>
        <v>(長・長崎北高)</v>
      </c>
      <c r="V284" s="77">
        <v>23</v>
      </c>
      <c r="W284" s="80" t="str">
        <f>N307</f>
        <v>太田</v>
      </c>
      <c r="X284" s="80" t="str">
        <f>O307</f>
        <v>智子</v>
      </c>
      <c r="Y284" s="80" t="str">
        <f>P307</f>
        <v>(長・長崎北高)</v>
      </c>
      <c r="AA284" s="153">
        <v>12</v>
      </c>
      <c r="AB284" s="104" t="s">
        <v>555</v>
      </c>
      <c r="AC284" s="104" t="s">
        <v>556</v>
      </c>
      <c r="AD284" s="130" t="s">
        <v>837</v>
      </c>
      <c r="AE284" s="100" t="s">
        <v>558</v>
      </c>
      <c r="AG284" s="77">
        <v>23</v>
      </c>
      <c r="AH284" s="77" t="str">
        <f>+AB306</f>
        <v>平良</v>
      </c>
      <c r="AI284" s="77" t="str">
        <f>+AC306</f>
        <v>真波</v>
      </c>
      <c r="AJ284" s="77" t="str">
        <f>+AD306</f>
        <v>(沖・JIN Jr）</v>
      </c>
      <c r="AK284" s="77">
        <v>23</v>
      </c>
      <c r="AL284" s="77" t="str">
        <f>+AB307</f>
        <v>久貝</v>
      </c>
      <c r="AM284" s="77" t="str">
        <f>+AC307</f>
        <v>美瑠希</v>
      </c>
      <c r="AN284" s="77" t="str">
        <f>+AD307</f>
        <v>(沖・JIN Jr）</v>
      </c>
    </row>
    <row r="285" spans="13:40" ht="13.5">
      <c r="M285" s="158">
        <v>12</v>
      </c>
      <c r="N285" s="111" t="s">
        <v>641</v>
      </c>
      <c r="O285" s="104" t="s">
        <v>642</v>
      </c>
      <c r="P285" s="100" t="s">
        <v>619</v>
      </c>
      <c r="Q285" s="100" t="s">
        <v>643</v>
      </c>
      <c r="R285" s="77">
        <v>24</v>
      </c>
      <c r="S285" s="80" t="str">
        <f>N308</f>
        <v>酒井</v>
      </c>
      <c r="T285" s="80" t="str">
        <f>O308</f>
        <v>優理子</v>
      </c>
      <c r="U285" s="80" t="str">
        <f>P308</f>
        <v>(福・柳川高）</v>
      </c>
      <c r="V285" s="77">
        <v>24</v>
      </c>
      <c r="W285" s="80" t="str">
        <f>N309</f>
        <v>末次</v>
      </c>
      <c r="X285" s="80" t="str">
        <f>O309</f>
        <v>真由子</v>
      </c>
      <c r="Y285" s="80" t="str">
        <f>P309</f>
        <v>(福・柳川高）</v>
      </c>
      <c r="AA285" s="154">
        <v>12</v>
      </c>
      <c r="AB285" s="129" t="s">
        <v>838</v>
      </c>
      <c r="AC285" s="129" t="s">
        <v>839</v>
      </c>
      <c r="AD285" s="130" t="s">
        <v>837</v>
      </c>
      <c r="AE285" s="108" t="s">
        <v>840</v>
      </c>
      <c r="AG285" s="77">
        <v>24</v>
      </c>
      <c r="AH285" s="77" t="str">
        <f>+AB308</f>
        <v>吉本</v>
      </c>
      <c r="AI285" s="77" t="str">
        <f>+AC308</f>
        <v>彩夏</v>
      </c>
      <c r="AJ285" s="77" t="str">
        <f>+AD308</f>
        <v>(鹿・鳳凰高）</v>
      </c>
      <c r="AK285" s="77">
        <v>24</v>
      </c>
      <c r="AL285" s="77" t="str">
        <f>+AB309</f>
        <v>佐々木</v>
      </c>
      <c r="AM285" s="77" t="str">
        <f>+AC309</f>
        <v>綾</v>
      </c>
      <c r="AN285" s="77" t="str">
        <f>+AD309</f>
        <v>(鹿・鳳凰高）</v>
      </c>
    </row>
    <row r="286" spans="13:31" ht="13.5">
      <c r="M286" s="159">
        <v>13</v>
      </c>
      <c r="N286" s="111" t="s">
        <v>184</v>
      </c>
      <c r="O286" s="104" t="s">
        <v>644</v>
      </c>
      <c r="P286" s="100" t="s">
        <v>645</v>
      </c>
      <c r="Q286" s="100" t="s">
        <v>646</v>
      </c>
      <c r="R286" s="77">
        <v>25</v>
      </c>
      <c r="S286" s="80">
        <f>N310</f>
        <v>0</v>
      </c>
      <c r="T286" s="80">
        <f>O310</f>
        <v>0</v>
      </c>
      <c r="U286" s="80">
        <f>P310</f>
        <v>0</v>
      </c>
      <c r="V286" s="77">
        <v>25</v>
      </c>
      <c r="W286" s="80">
        <f>N311</f>
        <v>0</v>
      </c>
      <c r="X286" s="80">
        <f>O311</f>
        <v>0</v>
      </c>
      <c r="Y286" s="80">
        <f>P311</f>
        <v>0</v>
      </c>
      <c r="AA286" s="153">
        <v>13</v>
      </c>
      <c r="AB286" s="104" t="s">
        <v>522</v>
      </c>
      <c r="AC286" s="104" t="s">
        <v>523</v>
      </c>
      <c r="AD286" s="100" t="s">
        <v>837</v>
      </c>
      <c r="AE286" s="100" t="s">
        <v>525</v>
      </c>
    </row>
    <row r="287" spans="13:31" ht="13.5">
      <c r="M287" s="158">
        <v>13</v>
      </c>
      <c r="N287" s="111" t="s">
        <v>647</v>
      </c>
      <c r="O287" s="104" t="s">
        <v>648</v>
      </c>
      <c r="P287" s="100" t="s">
        <v>645</v>
      </c>
      <c r="Q287" s="100" t="s">
        <v>649</v>
      </c>
      <c r="R287" s="77">
        <v>26</v>
      </c>
      <c r="S287" s="80">
        <f>N312</f>
        <v>0</v>
      </c>
      <c r="T287" s="80">
        <f>O312</f>
        <v>0</v>
      </c>
      <c r="U287" s="80">
        <f>P312</f>
        <v>0</v>
      </c>
      <c r="V287" s="77">
        <v>26</v>
      </c>
      <c r="W287" s="80">
        <f>N313</f>
        <v>0</v>
      </c>
      <c r="X287" s="80">
        <f>O313</f>
        <v>0</v>
      </c>
      <c r="Y287" s="80">
        <f>P313</f>
        <v>0</v>
      </c>
      <c r="AA287" s="154">
        <v>13</v>
      </c>
      <c r="AB287" s="104" t="s">
        <v>269</v>
      </c>
      <c r="AC287" s="104" t="s">
        <v>516</v>
      </c>
      <c r="AD287" s="100" t="s">
        <v>517</v>
      </c>
      <c r="AE287" s="100" t="s">
        <v>518</v>
      </c>
    </row>
    <row r="288" spans="13:31" ht="13.5">
      <c r="M288" s="159">
        <v>14</v>
      </c>
      <c r="N288" s="111" t="s">
        <v>650</v>
      </c>
      <c r="O288" s="104" t="s">
        <v>651</v>
      </c>
      <c r="P288" s="100" t="s">
        <v>507</v>
      </c>
      <c r="Q288" s="100" t="s">
        <v>652</v>
      </c>
      <c r="R288" s="77">
        <v>27</v>
      </c>
      <c r="S288" s="80">
        <f>N314</f>
        <v>0</v>
      </c>
      <c r="T288" s="80">
        <f>O314</f>
        <v>0</v>
      </c>
      <c r="U288" s="80">
        <f>P314</f>
        <v>0</v>
      </c>
      <c r="V288" s="77">
        <v>27</v>
      </c>
      <c r="W288" s="80">
        <f>N315</f>
        <v>0</v>
      </c>
      <c r="X288" s="80">
        <f>O315</f>
        <v>0</v>
      </c>
      <c r="Y288" s="80">
        <f>P315</f>
        <v>0</v>
      </c>
      <c r="AA288" s="153">
        <v>14</v>
      </c>
      <c r="AB288" s="129" t="s">
        <v>841</v>
      </c>
      <c r="AC288" s="129" t="s">
        <v>842</v>
      </c>
      <c r="AD288" s="130" t="s">
        <v>843</v>
      </c>
      <c r="AE288" s="108" t="s">
        <v>844</v>
      </c>
    </row>
    <row r="289" spans="13:31" ht="13.5">
      <c r="M289" s="158">
        <v>14</v>
      </c>
      <c r="N289" s="111" t="s">
        <v>650</v>
      </c>
      <c r="O289" s="104" t="s">
        <v>653</v>
      </c>
      <c r="P289" s="100" t="s">
        <v>612</v>
      </c>
      <c r="Q289" s="100" t="s">
        <v>654</v>
      </c>
      <c r="R289" s="77">
        <v>28</v>
      </c>
      <c r="S289" s="80">
        <f>N316</f>
        <v>0</v>
      </c>
      <c r="T289" s="80">
        <f>O316</f>
        <v>0</v>
      </c>
      <c r="U289" s="80">
        <f>P316</f>
        <v>0</v>
      </c>
      <c r="V289" s="77">
        <v>28</v>
      </c>
      <c r="W289" s="80">
        <f>N317</f>
        <v>0</v>
      </c>
      <c r="X289" s="80">
        <f>O317</f>
        <v>0</v>
      </c>
      <c r="Y289" s="80">
        <f>P317</f>
        <v>0</v>
      </c>
      <c r="AA289" s="154">
        <v>14</v>
      </c>
      <c r="AB289" s="104" t="s">
        <v>845</v>
      </c>
      <c r="AC289" s="104" t="s">
        <v>846</v>
      </c>
      <c r="AD289" s="100" t="s">
        <v>843</v>
      </c>
      <c r="AE289" s="100" t="s">
        <v>847</v>
      </c>
    </row>
    <row r="290" spans="13:31" ht="13.5">
      <c r="M290" s="159">
        <v>15</v>
      </c>
      <c r="N290" s="111" t="s">
        <v>600</v>
      </c>
      <c r="O290" s="104" t="s">
        <v>601</v>
      </c>
      <c r="P290" s="100" t="s">
        <v>125</v>
      </c>
      <c r="Q290" s="100" t="s">
        <v>602</v>
      </c>
      <c r="R290" s="77">
        <v>29</v>
      </c>
      <c r="S290" s="80">
        <f>N318</f>
        <v>0</v>
      </c>
      <c r="T290" s="80">
        <f>O318</f>
        <v>0</v>
      </c>
      <c r="U290" s="80">
        <f>P318</f>
        <v>0</v>
      </c>
      <c r="V290" s="77">
        <v>29</v>
      </c>
      <c r="W290" s="80">
        <f>N319</f>
        <v>0</v>
      </c>
      <c r="X290" s="80">
        <f>O319</f>
        <v>0</v>
      </c>
      <c r="Y290" s="80">
        <f>P319</f>
        <v>0</v>
      </c>
      <c r="AA290" s="153">
        <v>15</v>
      </c>
      <c r="AB290" s="129" t="s">
        <v>848</v>
      </c>
      <c r="AC290" s="129" t="s">
        <v>849</v>
      </c>
      <c r="AD290" s="130" t="s">
        <v>850</v>
      </c>
      <c r="AE290" s="108" t="s">
        <v>851</v>
      </c>
    </row>
    <row r="291" spans="13:31" ht="13.5">
      <c r="M291" s="158">
        <v>15</v>
      </c>
      <c r="N291" s="111" t="s">
        <v>603</v>
      </c>
      <c r="O291" s="104" t="s">
        <v>604</v>
      </c>
      <c r="P291" s="100" t="s">
        <v>125</v>
      </c>
      <c r="Q291" s="100" t="s">
        <v>605</v>
      </c>
      <c r="R291" s="77">
        <v>30</v>
      </c>
      <c r="S291" s="80">
        <f>N320</f>
        <v>0</v>
      </c>
      <c r="T291" s="80">
        <f>O320</f>
        <v>0</v>
      </c>
      <c r="U291" s="80">
        <f>P320</f>
        <v>0</v>
      </c>
      <c r="V291" s="77">
        <v>30</v>
      </c>
      <c r="W291" s="80">
        <f>N321</f>
        <v>0</v>
      </c>
      <c r="X291" s="80">
        <f>O321</f>
        <v>0</v>
      </c>
      <c r="Y291" s="80">
        <f>P321</f>
        <v>0</v>
      </c>
      <c r="AA291" s="154">
        <v>15</v>
      </c>
      <c r="AB291" s="129" t="s">
        <v>573</v>
      </c>
      <c r="AC291" s="129" t="s">
        <v>574</v>
      </c>
      <c r="AD291" s="130" t="s">
        <v>366</v>
      </c>
      <c r="AE291" s="108" t="s">
        <v>575</v>
      </c>
    </row>
    <row r="292" spans="13:31" ht="13.5">
      <c r="M292" s="159">
        <v>16</v>
      </c>
      <c r="N292" s="129" t="s">
        <v>659</v>
      </c>
      <c r="O292" s="129" t="s">
        <v>64</v>
      </c>
      <c r="P292" s="101" t="s">
        <v>541</v>
      </c>
      <c r="Q292" s="130" t="s">
        <v>65</v>
      </c>
      <c r="R292" s="77">
        <v>31</v>
      </c>
      <c r="S292" s="80">
        <f>N322</f>
        <v>0</v>
      </c>
      <c r="T292" s="80">
        <f>O322</f>
        <v>0</v>
      </c>
      <c r="U292" s="80">
        <f>P322</f>
        <v>0</v>
      </c>
      <c r="V292" s="77">
        <v>31</v>
      </c>
      <c r="W292" s="80">
        <f>N323</f>
        <v>0</v>
      </c>
      <c r="X292" s="80">
        <f>O323</f>
        <v>0</v>
      </c>
      <c r="Y292" s="80">
        <f>P323</f>
        <v>0</v>
      </c>
      <c r="AA292" s="153">
        <v>16</v>
      </c>
      <c r="AB292" s="129" t="s">
        <v>852</v>
      </c>
      <c r="AC292" s="129" t="s">
        <v>853</v>
      </c>
      <c r="AD292" s="130" t="s">
        <v>598</v>
      </c>
      <c r="AE292" s="108" t="s">
        <v>854</v>
      </c>
    </row>
    <row r="293" spans="13:31" ht="13.5">
      <c r="M293" s="158">
        <v>16</v>
      </c>
      <c r="N293" s="129" t="s">
        <v>104</v>
      </c>
      <c r="O293" s="129" t="s">
        <v>660</v>
      </c>
      <c r="P293" s="101" t="s">
        <v>541</v>
      </c>
      <c r="Q293" s="130" t="s">
        <v>106</v>
      </c>
      <c r="R293" s="77">
        <v>32</v>
      </c>
      <c r="S293" s="80">
        <f>N324</f>
        <v>0</v>
      </c>
      <c r="T293" s="80">
        <f>O324</f>
        <v>0</v>
      </c>
      <c r="U293" s="80">
        <f>P324</f>
        <v>0</v>
      </c>
      <c r="V293" s="77">
        <v>32</v>
      </c>
      <c r="W293" s="80">
        <f>N325</f>
        <v>0</v>
      </c>
      <c r="X293" s="80">
        <f>O325</f>
        <v>0</v>
      </c>
      <c r="Y293" s="80">
        <f>P325</f>
        <v>0</v>
      </c>
      <c r="AA293" s="154">
        <v>16</v>
      </c>
      <c r="AB293" s="111" t="s">
        <v>855</v>
      </c>
      <c r="AC293" s="111" t="s">
        <v>856</v>
      </c>
      <c r="AD293" s="130" t="s">
        <v>598</v>
      </c>
      <c r="AE293" s="155" t="s">
        <v>857</v>
      </c>
    </row>
    <row r="294" spans="13:31" ht="13.5">
      <c r="M294" s="91">
        <v>17</v>
      </c>
      <c r="N294" s="11" t="s">
        <v>661</v>
      </c>
      <c r="O294" s="11" t="s">
        <v>662</v>
      </c>
      <c r="P294" s="45" t="s">
        <v>663</v>
      </c>
      <c r="Q294" s="45" t="s">
        <v>664</v>
      </c>
      <c r="V294" s="77"/>
      <c r="AA294" s="186">
        <v>17</v>
      </c>
      <c r="AB294" s="77" t="s">
        <v>858</v>
      </c>
      <c r="AC294" s="77" t="s">
        <v>859</v>
      </c>
      <c r="AD294" s="77" t="s">
        <v>860</v>
      </c>
      <c r="AE294" s="77" t="s">
        <v>861</v>
      </c>
    </row>
    <row r="295" spans="13:33" ht="13.5">
      <c r="M295" s="91">
        <v>17</v>
      </c>
      <c r="N295" s="11" t="s">
        <v>665</v>
      </c>
      <c r="O295" s="11" t="s">
        <v>666</v>
      </c>
      <c r="P295" s="45" t="s">
        <v>663</v>
      </c>
      <c r="Q295" s="45" t="s">
        <v>667</v>
      </c>
      <c r="R295" s="187" t="s">
        <v>38</v>
      </c>
      <c r="V295" s="77"/>
      <c r="AA295" s="186">
        <v>17</v>
      </c>
      <c r="AB295" s="77" t="s">
        <v>862</v>
      </c>
      <c r="AC295" s="77" t="s">
        <v>863</v>
      </c>
      <c r="AD295" s="77" t="s">
        <v>860</v>
      </c>
      <c r="AE295" s="77" t="s">
        <v>864</v>
      </c>
      <c r="AG295" s="187" t="s">
        <v>38</v>
      </c>
    </row>
    <row r="296" spans="13:40" ht="13.5">
      <c r="M296" s="91">
        <v>18</v>
      </c>
      <c r="N296" s="45" t="s">
        <v>166</v>
      </c>
      <c r="O296" s="45" t="s">
        <v>167</v>
      </c>
      <c r="P296" s="73" t="s">
        <v>151</v>
      </c>
      <c r="Q296" s="73" t="s">
        <v>169</v>
      </c>
      <c r="R296" s="77">
        <v>1</v>
      </c>
      <c r="S296" s="80" t="str">
        <f>+N329</f>
        <v>上村</v>
      </c>
      <c r="T296" s="80" t="str">
        <f>+O329</f>
        <v>彩</v>
      </c>
      <c r="U296" s="80" t="str">
        <f>+P329</f>
        <v>(福･柳川高)</v>
      </c>
      <c r="V296" s="77">
        <v>1</v>
      </c>
      <c r="W296" s="80" t="str">
        <f>+N330</f>
        <v>小林</v>
      </c>
      <c r="X296" s="80" t="str">
        <f>+O330</f>
        <v>ゆう子</v>
      </c>
      <c r="Y296" s="80" t="str">
        <f>+P330</f>
        <v>(福･柳川高)</v>
      </c>
      <c r="AA296" s="186">
        <v>18</v>
      </c>
      <c r="AB296" s="77" t="s">
        <v>469</v>
      </c>
      <c r="AC296" s="77" t="s">
        <v>470</v>
      </c>
      <c r="AD296" s="77" t="s">
        <v>471</v>
      </c>
      <c r="AE296" s="77" t="s">
        <v>472</v>
      </c>
      <c r="AG296" s="77">
        <v>1</v>
      </c>
      <c r="AH296" s="77" t="str">
        <f>+AB329</f>
        <v>鐘江</v>
      </c>
      <c r="AI296" s="77" t="str">
        <f>+AC329</f>
        <v>真央</v>
      </c>
      <c r="AJ296" s="77" t="str">
        <f>+AD329</f>
        <v>(福･吉田 TS)</v>
      </c>
      <c r="AK296" s="77">
        <v>1</v>
      </c>
      <c r="AL296" s="77" t="str">
        <f>+AB330</f>
        <v>賀川</v>
      </c>
      <c r="AM296" s="77" t="str">
        <f>+AC330</f>
        <v>志保</v>
      </c>
      <c r="AN296" s="77" t="str">
        <f>+AD330</f>
        <v>(福･吉田TS)</v>
      </c>
    </row>
    <row r="297" spans="13:40" ht="13.5">
      <c r="M297" s="91">
        <v>18</v>
      </c>
      <c r="N297" s="11" t="s">
        <v>668</v>
      </c>
      <c r="O297" s="11" t="s">
        <v>208</v>
      </c>
      <c r="P297" s="73" t="s">
        <v>151</v>
      </c>
      <c r="Q297" s="73" t="s">
        <v>216</v>
      </c>
      <c r="R297" s="77">
        <v>2</v>
      </c>
      <c r="S297" s="80" t="str">
        <f>+N331</f>
        <v>東恩納</v>
      </c>
      <c r="T297" s="80" t="str">
        <f>+O331</f>
        <v>茜</v>
      </c>
      <c r="U297" s="80" t="str">
        <f>+P331</f>
        <v>(沖･陽明高)</v>
      </c>
      <c r="V297" s="77">
        <v>2</v>
      </c>
      <c r="W297" s="80" t="str">
        <f>+N332</f>
        <v>儀間</v>
      </c>
      <c r="X297" s="80" t="str">
        <f>+O332</f>
        <v>彩</v>
      </c>
      <c r="Y297" s="80" t="str">
        <f>+P332</f>
        <v>(沖･陽明高)</v>
      </c>
      <c r="AA297" s="186">
        <v>18</v>
      </c>
      <c r="AB297" s="71" t="s">
        <v>865</v>
      </c>
      <c r="AC297" s="71" t="s">
        <v>866</v>
      </c>
      <c r="AD297" s="71" t="s">
        <v>867</v>
      </c>
      <c r="AE297" s="71" t="s">
        <v>868</v>
      </c>
      <c r="AG297" s="77">
        <v>2</v>
      </c>
      <c r="AH297" s="77" t="str">
        <f>+AB331</f>
        <v>牛尾</v>
      </c>
      <c r="AI297" s="77" t="str">
        <f>+AC331</f>
        <v>友理香</v>
      </c>
      <c r="AJ297" s="77" t="str">
        <f>+AD331</f>
        <v>(福･吉田TS)</v>
      </c>
      <c r="AK297" s="77">
        <v>2</v>
      </c>
      <c r="AL297" s="77" t="str">
        <f>+AB332</f>
        <v>高橋</v>
      </c>
      <c r="AM297" s="77" t="str">
        <f>+AC332</f>
        <v>早紀</v>
      </c>
      <c r="AN297" s="77" t="str">
        <f>+AD332</f>
        <v>(福･北九州ｳｴｽﾄ)</v>
      </c>
    </row>
    <row r="298" spans="13:40" ht="13.5">
      <c r="M298" s="91">
        <v>19</v>
      </c>
      <c r="N298" s="11" t="s">
        <v>669</v>
      </c>
      <c r="O298" s="11" t="s">
        <v>670</v>
      </c>
      <c r="P298" s="73" t="s">
        <v>48</v>
      </c>
      <c r="Q298" s="73" t="s">
        <v>671</v>
      </c>
      <c r="R298" s="77">
        <v>3</v>
      </c>
      <c r="S298" s="80">
        <f>+N333</f>
        <v>0</v>
      </c>
      <c r="T298" s="80">
        <f>+O333</f>
        <v>0</v>
      </c>
      <c r="U298" s="80">
        <f>+P333</f>
        <v>0</v>
      </c>
      <c r="V298" s="77">
        <v>3</v>
      </c>
      <c r="W298" s="80">
        <f>+N334</f>
        <v>0</v>
      </c>
      <c r="X298" s="80">
        <f>+O334</f>
        <v>0</v>
      </c>
      <c r="Y298" s="80">
        <f>+P334</f>
        <v>0</v>
      </c>
      <c r="AA298" s="186">
        <v>19</v>
      </c>
      <c r="AB298" s="11" t="s">
        <v>869</v>
      </c>
      <c r="AC298" s="11" t="s">
        <v>571</v>
      </c>
      <c r="AD298" s="11" t="s">
        <v>143</v>
      </c>
      <c r="AE298" s="11" t="s">
        <v>572</v>
      </c>
      <c r="AG298" s="77">
        <v>3</v>
      </c>
      <c r="AH298" s="77">
        <f>+AB333</f>
        <v>0</v>
      </c>
      <c r="AI298" s="77">
        <f>+AC333</f>
        <v>0</v>
      </c>
      <c r="AJ298" s="77">
        <f>+AD333</f>
        <v>0</v>
      </c>
      <c r="AK298" s="77">
        <v>3</v>
      </c>
      <c r="AL298" s="77">
        <f>+AB334</f>
        <v>0</v>
      </c>
      <c r="AM298" s="77">
        <f>+AC334</f>
        <v>0</v>
      </c>
      <c r="AN298" s="77">
        <f>+AD334</f>
        <v>0</v>
      </c>
    </row>
    <row r="299" spans="13:40" ht="13.5">
      <c r="M299" s="91">
        <v>19</v>
      </c>
      <c r="N299" s="11" t="s">
        <v>672</v>
      </c>
      <c r="O299" s="11" t="s">
        <v>595</v>
      </c>
      <c r="P299" s="73" t="s">
        <v>48</v>
      </c>
      <c r="Q299" s="73" t="s">
        <v>673</v>
      </c>
      <c r="R299" s="77">
        <v>4</v>
      </c>
      <c r="S299" s="80">
        <f>+N335</f>
        <v>0</v>
      </c>
      <c r="T299" s="80">
        <f>+O335</f>
        <v>0</v>
      </c>
      <c r="U299" s="80">
        <f>+P335</f>
        <v>0</v>
      </c>
      <c r="V299" s="77">
        <v>4</v>
      </c>
      <c r="W299" s="80">
        <f>+N336</f>
        <v>0</v>
      </c>
      <c r="X299" s="80">
        <f>+O336</f>
        <v>0</v>
      </c>
      <c r="Y299" s="80">
        <f>+P336</f>
        <v>0</v>
      </c>
      <c r="AA299" s="186">
        <v>19</v>
      </c>
      <c r="AB299" s="77" t="s">
        <v>476</v>
      </c>
      <c r="AC299" s="77" t="s">
        <v>477</v>
      </c>
      <c r="AD299" s="77" t="s">
        <v>478</v>
      </c>
      <c r="AE299" s="77" t="s">
        <v>479</v>
      </c>
      <c r="AG299" s="77">
        <v>4</v>
      </c>
      <c r="AH299" s="77">
        <f>+AB335</f>
        <v>0</v>
      </c>
      <c r="AI299" s="77">
        <f>+AC335</f>
        <v>0</v>
      </c>
      <c r="AJ299" s="77">
        <f>+AD335</f>
        <v>0</v>
      </c>
      <c r="AK299" s="77">
        <v>4</v>
      </c>
      <c r="AL299" s="77">
        <f>+AB336</f>
        <v>0</v>
      </c>
      <c r="AM299" s="77">
        <f>+AC336</f>
        <v>0</v>
      </c>
      <c r="AN299" s="77">
        <f>+AD336</f>
        <v>0</v>
      </c>
    </row>
    <row r="300" spans="13:40" ht="13.5">
      <c r="M300" s="91">
        <v>20</v>
      </c>
      <c r="N300" s="11" t="s">
        <v>157</v>
      </c>
      <c r="O300" s="11" t="s">
        <v>158</v>
      </c>
      <c r="P300" s="45" t="s">
        <v>56</v>
      </c>
      <c r="Q300" s="45" t="s">
        <v>159</v>
      </c>
      <c r="R300" s="77">
        <v>5</v>
      </c>
      <c r="S300" s="80">
        <f>+N337</f>
        <v>0</v>
      </c>
      <c r="T300" s="80">
        <f>+O337</f>
        <v>0</v>
      </c>
      <c r="U300" s="80">
        <f>+P337</f>
        <v>0</v>
      </c>
      <c r="V300" s="77">
        <v>5</v>
      </c>
      <c r="W300" s="80">
        <f>+N338</f>
        <v>0</v>
      </c>
      <c r="X300" s="80">
        <f>+O338</f>
        <v>0</v>
      </c>
      <c r="Y300" s="80">
        <f>+P338</f>
        <v>0</v>
      </c>
      <c r="AA300" s="186">
        <v>20</v>
      </c>
      <c r="AB300" s="98" t="s">
        <v>501</v>
      </c>
      <c r="AC300" s="11" t="s">
        <v>502</v>
      </c>
      <c r="AD300" s="11" t="s">
        <v>503</v>
      </c>
      <c r="AE300" s="11" t="s">
        <v>504</v>
      </c>
      <c r="AG300" s="77">
        <v>5</v>
      </c>
      <c r="AH300" s="77">
        <f>+AB337</f>
        <v>0</v>
      </c>
      <c r="AI300" s="77">
        <f>+AC337</f>
        <v>0</v>
      </c>
      <c r="AJ300" s="77">
        <f>+AD337</f>
        <v>0</v>
      </c>
      <c r="AK300" s="77">
        <v>5</v>
      </c>
      <c r="AL300" s="77">
        <f>+AB338</f>
        <v>0</v>
      </c>
      <c r="AM300" s="77">
        <f>+AC338</f>
        <v>0</v>
      </c>
      <c r="AN300" s="77">
        <f>+AD338</f>
        <v>0</v>
      </c>
    </row>
    <row r="301" spans="13:40" ht="13.5">
      <c r="M301" s="91">
        <v>20</v>
      </c>
      <c r="N301" s="11" t="s">
        <v>54</v>
      </c>
      <c r="O301" s="11" t="s">
        <v>55</v>
      </c>
      <c r="P301" s="45" t="s">
        <v>56</v>
      </c>
      <c r="Q301" s="45" t="s">
        <v>57</v>
      </c>
      <c r="R301" s="77">
        <v>6</v>
      </c>
      <c r="S301" s="80">
        <f>+N339</f>
        <v>0</v>
      </c>
      <c r="T301" s="80">
        <f>+O339</f>
        <v>0</v>
      </c>
      <c r="U301" s="80">
        <f>+P339</f>
        <v>0</v>
      </c>
      <c r="V301" s="77">
        <v>6</v>
      </c>
      <c r="AA301" s="186">
        <v>20</v>
      </c>
      <c r="AB301" s="98" t="s">
        <v>870</v>
      </c>
      <c r="AC301" s="11" t="s">
        <v>871</v>
      </c>
      <c r="AD301" s="11" t="s">
        <v>872</v>
      </c>
      <c r="AE301" s="11" t="s">
        <v>873</v>
      </c>
      <c r="AG301" s="77">
        <v>6</v>
      </c>
      <c r="AH301" s="77">
        <f>+AB339</f>
        <v>0</v>
      </c>
      <c r="AI301" s="77">
        <f>+AC339</f>
        <v>0</v>
      </c>
      <c r="AJ301" s="77">
        <f>+AD339</f>
        <v>0</v>
      </c>
      <c r="AK301" s="77">
        <v>6</v>
      </c>
      <c r="AL301" s="77">
        <f>+AB340</f>
        <v>0</v>
      </c>
      <c r="AM301" s="77">
        <f>+AC340</f>
        <v>0</v>
      </c>
      <c r="AN301" s="77">
        <f>+AD340</f>
        <v>0</v>
      </c>
    </row>
    <row r="302" spans="13:31" ht="13.5">
      <c r="M302" s="91">
        <v>21</v>
      </c>
      <c r="N302" s="45" t="s">
        <v>51</v>
      </c>
      <c r="O302" s="45" t="s">
        <v>52</v>
      </c>
      <c r="P302" s="73" t="s">
        <v>125</v>
      </c>
      <c r="Q302" s="73" t="s">
        <v>53</v>
      </c>
      <c r="V302" s="77"/>
      <c r="AA302" s="186">
        <v>21</v>
      </c>
      <c r="AB302" s="77" t="s">
        <v>874</v>
      </c>
      <c r="AC302" s="77" t="s">
        <v>875</v>
      </c>
      <c r="AD302" s="77" t="s">
        <v>876</v>
      </c>
      <c r="AE302" s="77" t="s">
        <v>512</v>
      </c>
    </row>
    <row r="303" spans="13:31" ht="13.5">
      <c r="M303" s="91">
        <v>21</v>
      </c>
      <c r="N303" s="45" t="s">
        <v>160</v>
      </c>
      <c r="O303" s="45" t="s">
        <v>161</v>
      </c>
      <c r="P303" s="73" t="s">
        <v>125</v>
      </c>
      <c r="Q303" s="73" t="s">
        <v>162</v>
      </c>
      <c r="V303" s="77"/>
      <c r="AA303" s="186">
        <v>21</v>
      </c>
      <c r="AB303" s="77" t="s">
        <v>493</v>
      </c>
      <c r="AC303" s="77" t="s">
        <v>877</v>
      </c>
      <c r="AD303" s="77" t="s">
        <v>876</v>
      </c>
      <c r="AE303" s="77" t="s">
        <v>878</v>
      </c>
    </row>
    <row r="304" spans="13:31" ht="13.5">
      <c r="M304" s="91">
        <v>22</v>
      </c>
      <c r="N304" s="11" t="s">
        <v>674</v>
      </c>
      <c r="O304" s="11" t="s">
        <v>675</v>
      </c>
      <c r="P304" s="11" t="s">
        <v>676</v>
      </c>
      <c r="Q304" s="11" t="s">
        <v>203</v>
      </c>
      <c r="V304" s="77"/>
      <c r="AA304" s="186">
        <v>22</v>
      </c>
      <c r="AB304" s="77" t="s">
        <v>879</v>
      </c>
      <c r="AC304" s="77" t="s">
        <v>880</v>
      </c>
      <c r="AD304" s="77" t="s">
        <v>881</v>
      </c>
      <c r="AE304" s="77" t="s">
        <v>882</v>
      </c>
    </row>
    <row r="305" spans="13:31" ht="13.5">
      <c r="M305" s="91">
        <v>22</v>
      </c>
      <c r="N305" s="11" t="s">
        <v>677</v>
      </c>
      <c r="O305" s="11" t="s">
        <v>678</v>
      </c>
      <c r="P305" s="11" t="s">
        <v>679</v>
      </c>
      <c r="Q305" s="11" t="s">
        <v>680</v>
      </c>
      <c r="V305" s="77"/>
      <c r="AA305" s="186">
        <v>22</v>
      </c>
      <c r="AB305" s="77" t="s">
        <v>883</v>
      </c>
      <c r="AC305" s="77" t="s">
        <v>884</v>
      </c>
      <c r="AD305" s="77" t="s">
        <v>881</v>
      </c>
      <c r="AE305" s="77" t="s">
        <v>885</v>
      </c>
    </row>
    <row r="306" spans="13:31" ht="13.5">
      <c r="M306" s="185">
        <v>23</v>
      </c>
      <c r="N306" s="71" t="s">
        <v>681</v>
      </c>
      <c r="O306" s="71" t="s">
        <v>682</v>
      </c>
      <c r="P306" s="71" t="s">
        <v>683</v>
      </c>
      <c r="Q306" s="71" t="s">
        <v>195</v>
      </c>
      <c r="V306" s="77"/>
      <c r="AA306" s="186">
        <v>23</v>
      </c>
      <c r="AB306" s="77" t="s">
        <v>586</v>
      </c>
      <c r="AC306" s="77" t="s">
        <v>587</v>
      </c>
      <c r="AD306" s="77" t="s">
        <v>887</v>
      </c>
      <c r="AE306" s="77" t="s">
        <v>589</v>
      </c>
    </row>
    <row r="307" spans="13:31" ht="13.5">
      <c r="M307" s="185">
        <v>23</v>
      </c>
      <c r="N307" s="71" t="s">
        <v>684</v>
      </c>
      <c r="O307" s="71" t="s">
        <v>171</v>
      </c>
      <c r="P307" s="71" t="s">
        <v>683</v>
      </c>
      <c r="Q307" s="71" t="s">
        <v>173</v>
      </c>
      <c r="V307" s="77"/>
      <c r="AA307" s="186">
        <v>23</v>
      </c>
      <c r="AB307" s="77" t="s">
        <v>886</v>
      </c>
      <c r="AC307" s="77" t="s">
        <v>533</v>
      </c>
      <c r="AD307" s="77" t="s">
        <v>887</v>
      </c>
      <c r="AE307" s="77" t="s">
        <v>535</v>
      </c>
    </row>
    <row r="308" spans="13:31" ht="13.5">
      <c r="M308" s="91">
        <v>24</v>
      </c>
      <c r="N308" s="11" t="s">
        <v>685</v>
      </c>
      <c r="O308" s="11" t="s">
        <v>205</v>
      </c>
      <c r="P308" s="11" t="s">
        <v>293</v>
      </c>
      <c r="Q308" s="11" t="s">
        <v>206</v>
      </c>
      <c r="V308" s="77"/>
      <c r="AA308" s="186">
        <v>24</v>
      </c>
      <c r="AB308" s="77" t="s">
        <v>888</v>
      </c>
      <c r="AC308" s="77" t="s">
        <v>550</v>
      </c>
      <c r="AD308" s="77" t="s">
        <v>151</v>
      </c>
      <c r="AE308" s="77" t="s">
        <v>551</v>
      </c>
    </row>
    <row r="309" spans="13:31" ht="13.5">
      <c r="M309" s="91">
        <v>24</v>
      </c>
      <c r="N309" s="11" t="s">
        <v>181</v>
      </c>
      <c r="O309" s="11" t="s">
        <v>182</v>
      </c>
      <c r="P309" s="11" t="s">
        <v>293</v>
      </c>
      <c r="Q309" s="11" t="s">
        <v>183</v>
      </c>
      <c r="V309" s="77"/>
      <c r="AA309" s="186">
        <v>24</v>
      </c>
      <c r="AB309" s="77" t="s">
        <v>519</v>
      </c>
      <c r="AC309" s="77" t="s">
        <v>520</v>
      </c>
      <c r="AD309" s="77" t="s">
        <v>151</v>
      </c>
      <c r="AE309" s="77" t="s">
        <v>521</v>
      </c>
    </row>
    <row r="310" spans="13:22" ht="13.5">
      <c r="M310" s="91">
        <v>25</v>
      </c>
      <c r="N310" s="11"/>
      <c r="O310" s="11"/>
      <c r="P310" s="45"/>
      <c r="Q310" s="45"/>
      <c r="V310" s="77"/>
    </row>
    <row r="311" spans="13:22" ht="13.5">
      <c r="M311" s="91">
        <v>25</v>
      </c>
      <c r="N311" s="11"/>
      <c r="O311" s="11"/>
      <c r="P311" s="45"/>
      <c r="Q311" s="45"/>
      <c r="V311" s="77"/>
    </row>
    <row r="312" spans="13:22" ht="13.5">
      <c r="M312" s="91">
        <v>26</v>
      </c>
      <c r="N312" s="11"/>
      <c r="O312" s="11"/>
      <c r="P312" s="73"/>
      <c r="Q312" s="73"/>
      <c r="V312" s="77"/>
    </row>
    <row r="313" spans="13:22" ht="13.5">
      <c r="M313" s="91">
        <v>26</v>
      </c>
      <c r="N313" s="11"/>
      <c r="O313" s="11"/>
      <c r="P313" s="73"/>
      <c r="Q313" s="73"/>
      <c r="V313" s="77"/>
    </row>
    <row r="314" spans="13:22" ht="13.5">
      <c r="M314" s="91">
        <v>27</v>
      </c>
      <c r="N314" s="11"/>
      <c r="O314" s="11"/>
      <c r="P314" s="11"/>
      <c r="Q314" s="11"/>
      <c r="V314" s="77"/>
    </row>
    <row r="315" spans="13:22" ht="13.5">
      <c r="M315" s="91">
        <v>27</v>
      </c>
      <c r="N315" s="11"/>
      <c r="O315" s="11"/>
      <c r="P315" s="11"/>
      <c r="Q315" s="11"/>
      <c r="V315" s="77"/>
    </row>
    <row r="316" spans="13:22" ht="13.5">
      <c r="M316" s="91">
        <v>28</v>
      </c>
      <c r="N316" s="11"/>
      <c r="O316" s="11"/>
      <c r="P316" s="73"/>
      <c r="Q316" s="73"/>
      <c r="V316" s="77"/>
    </row>
    <row r="317" spans="13:22" ht="13.5">
      <c r="M317" s="91">
        <v>28</v>
      </c>
      <c r="N317" s="11"/>
      <c r="O317" s="11"/>
      <c r="P317" s="73"/>
      <c r="Q317" s="73"/>
      <c r="V317" s="77"/>
    </row>
    <row r="318" spans="13:22" ht="13.5">
      <c r="M318" s="91">
        <v>29</v>
      </c>
      <c r="N318" s="11"/>
      <c r="O318" s="11"/>
      <c r="P318" s="45"/>
      <c r="Q318" s="45"/>
      <c r="V318" s="77"/>
    </row>
    <row r="319" spans="13:22" ht="13.5">
      <c r="M319" s="91">
        <v>29</v>
      </c>
      <c r="N319" s="11"/>
      <c r="O319" s="11"/>
      <c r="P319" s="45"/>
      <c r="Q319" s="45"/>
      <c r="V319" s="77"/>
    </row>
    <row r="320" spans="13:22" ht="13.5">
      <c r="M320" s="91">
        <v>30</v>
      </c>
      <c r="N320" s="11"/>
      <c r="O320" s="11"/>
      <c r="P320" s="45"/>
      <c r="Q320" s="45"/>
      <c r="V320" s="77"/>
    </row>
    <row r="321" spans="13:22" ht="13.5">
      <c r="M321" s="91">
        <v>30</v>
      </c>
      <c r="N321" s="11"/>
      <c r="O321" s="11"/>
      <c r="P321" s="45"/>
      <c r="Q321" s="45"/>
      <c r="V321" s="77"/>
    </row>
    <row r="322" spans="13:22" ht="13.5">
      <c r="M322" s="91">
        <v>31</v>
      </c>
      <c r="N322" s="71"/>
      <c r="O322" s="71"/>
      <c r="P322" s="71"/>
      <c r="Q322" s="71"/>
      <c r="V322" s="77"/>
    </row>
    <row r="323" spans="13:22" ht="13.5">
      <c r="M323" s="91">
        <v>31</v>
      </c>
      <c r="N323" s="71"/>
      <c r="O323" s="71"/>
      <c r="P323" s="71"/>
      <c r="Q323" s="71"/>
      <c r="V323" s="77"/>
    </row>
    <row r="324" spans="13:22" ht="13.5">
      <c r="M324" s="91">
        <v>32</v>
      </c>
      <c r="N324" s="11"/>
      <c r="O324" s="11"/>
      <c r="P324" s="11"/>
      <c r="Q324" s="11"/>
      <c r="V324" s="77"/>
    </row>
    <row r="325" spans="13:22" ht="13.5">
      <c r="M325" s="91">
        <v>32</v>
      </c>
      <c r="N325" s="11"/>
      <c r="O325" s="11"/>
      <c r="P325" s="11"/>
      <c r="Q325" s="11"/>
      <c r="V325" s="77"/>
    </row>
    <row r="328" spans="13:27" ht="13.5">
      <c r="M328" s="187" t="s">
        <v>38</v>
      </c>
      <c r="AA328" s="187" t="s">
        <v>38</v>
      </c>
    </row>
    <row r="329" spans="13:31" ht="13.5">
      <c r="M329" s="77">
        <v>1</v>
      </c>
      <c r="N329" s="11" t="s">
        <v>163</v>
      </c>
      <c r="O329" s="11" t="s">
        <v>164</v>
      </c>
      <c r="P329" s="45" t="s">
        <v>47</v>
      </c>
      <c r="Q329" s="77" t="s">
        <v>165</v>
      </c>
      <c r="AA329" s="77">
        <v>1</v>
      </c>
      <c r="AB329" s="104" t="s">
        <v>536</v>
      </c>
      <c r="AC329" s="104" t="s">
        <v>537</v>
      </c>
      <c r="AD329" s="100" t="s">
        <v>889</v>
      </c>
      <c r="AE329" s="77" t="s">
        <v>538</v>
      </c>
    </row>
    <row r="330" spans="13:31" ht="13.5">
      <c r="M330" s="77">
        <v>1</v>
      </c>
      <c r="N330" s="11" t="s">
        <v>160</v>
      </c>
      <c r="O330" s="11" t="s">
        <v>686</v>
      </c>
      <c r="P330" s="45" t="s">
        <v>47</v>
      </c>
      <c r="Q330" s="77" t="s">
        <v>687</v>
      </c>
      <c r="AA330" s="77">
        <v>1</v>
      </c>
      <c r="AB330" s="129" t="s">
        <v>295</v>
      </c>
      <c r="AC330" s="129" t="s">
        <v>487</v>
      </c>
      <c r="AD330" s="130" t="s">
        <v>488</v>
      </c>
      <c r="AE330" s="77" t="s">
        <v>489</v>
      </c>
    </row>
    <row r="331" spans="13:31" ht="13.5">
      <c r="M331" s="77">
        <v>2</v>
      </c>
      <c r="N331" s="11" t="s">
        <v>688</v>
      </c>
      <c r="O331" s="11" t="s">
        <v>689</v>
      </c>
      <c r="P331" s="73" t="s">
        <v>48</v>
      </c>
      <c r="Q331" s="77" t="s">
        <v>690</v>
      </c>
      <c r="AA331" s="77">
        <v>2</v>
      </c>
      <c r="AB331" s="129" t="s">
        <v>890</v>
      </c>
      <c r="AC331" s="129" t="s">
        <v>891</v>
      </c>
      <c r="AD331" s="130" t="s">
        <v>488</v>
      </c>
      <c r="AE331" s="77" t="s">
        <v>892</v>
      </c>
    </row>
    <row r="332" spans="13:31" ht="13.5">
      <c r="M332" s="77">
        <v>2</v>
      </c>
      <c r="N332" s="11" t="s">
        <v>691</v>
      </c>
      <c r="O332" s="11" t="s">
        <v>692</v>
      </c>
      <c r="P332" s="73" t="s">
        <v>48</v>
      </c>
      <c r="Q332" s="77" t="s">
        <v>693</v>
      </c>
      <c r="AA332" s="77">
        <v>2</v>
      </c>
      <c r="AB332" s="129" t="s">
        <v>893</v>
      </c>
      <c r="AC332" s="129" t="s">
        <v>894</v>
      </c>
      <c r="AD332" s="130" t="s">
        <v>895</v>
      </c>
      <c r="AE332" s="77" t="s">
        <v>896</v>
      </c>
    </row>
    <row r="333" spans="13:30" ht="13.5">
      <c r="M333" s="77">
        <v>3</v>
      </c>
      <c r="N333" s="11"/>
      <c r="O333" s="11"/>
      <c r="P333" s="11"/>
      <c r="AA333" s="77">
        <v>3</v>
      </c>
      <c r="AB333" s="111"/>
      <c r="AC333" s="111"/>
      <c r="AD333" s="130"/>
    </row>
    <row r="334" spans="13:27" ht="13.5">
      <c r="M334" s="77">
        <v>3</v>
      </c>
      <c r="N334" s="11"/>
      <c r="O334" s="11"/>
      <c r="P334" s="11"/>
      <c r="AA334" s="77">
        <v>3</v>
      </c>
    </row>
    <row r="335" spans="13:27" ht="13.5">
      <c r="M335" s="77">
        <v>4</v>
      </c>
      <c r="N335" s="11"/>
      <c r="O335" s="11"/>
      <c r="P335" s="73"/>
      <c r="AA335" s="77">
        <v>4</v>
      </c>
    </row>
    <row r="336" spans="13:27" ht="13.5">
      <c r="M336" s="77">
        <v>4</v>
      </c>
      <c r="N336" s="11"/>
      <c r="O336" s="11"/>
      <c r="P336" s="73"/>
      <c r="AA336" s="77">
        <v>4</v>
      </c>
    </row>
    <row r="337" spans="13:27" ht="13.5">
      <c r="M337" s="77">
        <v>5</v>
      </c>
      <c r="AA337" s="77">
        <v>5</v>
      </c>
    </row>
    <row r="338" spans="13:27" ht="13.5">
      <c r="M338" s="77">
        <v>5</v>
      </c>
      <c r="AA338" s="77">
        <v>5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76"/>
  <sheetViews>
    <sheetView showZeros="0" tabSelected="1" workbookViewId="0" topLeftCell="A1">
      <selection activeCell="A1" sqref="A1:Z1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198" customWidth="1"/>
    <col min="24" max="24" width="5.19921875" style="16" customWidth="1"/>
    <col min="25" max="25" width="13.8984375" style="198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59" t="s">
        <v>68</v>
      </c>
    </row>
    <row r="4" ht="13.5">
      <c r="Z4" s="137" t="s">
        <v>70</v>
      </c>
    </row>
    <row r="5" ht="18.75" customHeight="1"/>
    <row r="6" spans="1:26" ht="13.5">
      <c r="A6" s="18"/>
      <c r="D6" s="18"/>
      <c r="E6" s="18" t="s">
        <v>12</v>
      </c>
      <c r="F6" s="55"/>
      <c r="G6" s="59" t="s">
        <v>0</v>
      </c>
      <c r="H6" s="55"/>
      <c r="I6" s="59" t="s">
        <v>13</v>
      </c>
      <c r="J6" s="55"/>
      <c r="K6" s="59" t="s">
        <v>14</v>
      </c>
      <c r="L6" s="55"/>
      <c r="M6" s="18"/>
      <c r="N6" s="18" t="s">
        <v>46</v>
      </c>
      <c r="O6" s="18"/>
      <c r="P6" s="18" t="s">
        <v>14</v>
      </c>
      <c r="Q6" s="18"/>
      <c r="R6" s="18" t="s">
        <v>13</v>
      </c>
      <c r="S6" s="55"/>
      <c r="T6" s="18" t="s">
        <v>15</v>
      </c>
      <c r="U6" s="55"/>
      <c r="V6" s="18" t="s">
        <v>12</v>
      </c>
      <c r="X6" s="18"/>
      <c r="Z6" s="18"/>
    </row>
    <row r="7" spans="1:26" ht="12" customHeight="1">
      <c r="A7" s="215">
        <v>1</v>
      </c>
      <c r="B7" s="216" t="str">
        <f>IF(A7="","",VLOOKUP('18BS'!A7,'ﾃﾞｰﾀ18&amp;16'!$A$3:$D$66,2,FALSE))</f>
        <v>伊藤</v>
      </c>
      <c r="C7" s="216" t="str">
        <f>IF(A7="","",VLOOKUP('18BS'!A7,'ﾃﾞｰﾀ18&amp;16'!$A$3:$D$66,3,FALSE))</f>
        <v>潤</v>
      </c>
      <c r="D7" s="216" t="str">
        <f>IF(A7="","",VLOOKUP('18BS'!A7,'ﾃﾞｰﾀ18&amp;16'!$A$3:$D$66,4,FALSE))</f>
        <v>(佐・龍谷高)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16" t="str">
        <f>IF(Z7="","",VLOOKUP('18BS'!Z7,'ﾃﾞｰﾀ18&amp;16'!$A$3:$D$66,2,FALSE))</f>
        <v>石井</v>
      </c>
      <c r="X7" s="219" t="str">
        <f>IF(Z7="","",VLOOKUP('18BS'!Z7,'ﾃﾞｰﾀ18&amp;16'!$A$3:$D$66,3,FALSE))</f>
        <v>靖晃</v>
      </c>
      <c r="Y7" s="216" t="str">
        <f>IF(Z7="","",VLOOKUP('18BS'!Z7,'ﾃﾞｰﾀ18&amp;16'!$A$3:$D$66,4,FALSE))</f>
        <v>(佐･龍谷高)</v>
      </c>
      <c r="Z7" s="218">
        <v>17</v>
      </c>
    </row>
    <row r="8" spans="1:26" ht="12" customHeight="1">
      <c r="A8" s="215"/>
      <c r="B8" s="216"/>
      <c r="C8" s="216"/>
      <c r="D8" s="216"/>
      <c r="E8" s="6"/>
      <c r="F8" s="9">
        <v>1</v>
      </c>
      <c r="G8" s="30" t="str">
        <f>IF(F8="","",VLOOKUP('18BS'!F8,'ﾃﾞｰﾀ18&amp;16'!$A$3:$D$66,2,FALSE))</f>
        <v>伊藤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tr">
        <f>IF(T8="","",VLOOKUP('18BS'!T8,'ﾃﾞｰﾀ18&amp;16'!$A$3:$D$66,2,FALSE))</f>
        <v>石井</v>
      </c>
      <c r="V8" s="7"/>
      <c r="W8" s="216"/>
      <c r="X8" s="219"/>
      <c r="Y8" s="216"/>
      <c r="Z8" s="218"/>
    </row>
    <row r="9" spans="1:26" ht="12" customHeight="1">
      <c r="A9" s="215">
        <v>2</v>
      </c>
      <c r="B9" s="216" t="str">
        <f>IF(A9="","",VLOOKUP('18BS'!A9,'ﾃﾞｰﾀ18&amp;16'!$A$3:$D$66,2,FALSE))</f>
        <v>宮野</v>
      </c>
      <c r="C9" s="216" t="str">
        <f>IF(A9="","",VLOOKUP('18BS'!A9,'ﾃﾞｰﾀ18&amp;16'!$A$3:$D$66,3,FALSE))</f>
        <v>恭平</v>
      </c>
      <c r="D9" s="216" t="str">
        <f>IF(A9="","",VLOOKUP('18BS'!A9,'ﾃﾞｰﾀ18&amp;16'!$A$3:$D$66,4,FALSE))</f>
        <v>(沖・沖縄尚学高）</v>
      </c>
      <c r="E9" s="8"/>
      <c r="F9" s="213">
        <v>82</v>
      </c>
      <c r="G9" s="217"/>
      <c r="H9" s="28"/>
      <c r="I9" s="3"/>
      <c r="J9" s="28"/>
      <c r="K9" s="3"/>
      <c r="L9" s="28"/>
      <c r="M9" s="194">
        <v>1</v>
      </c>
      <c r="N9" s="226" t="str">
        <f>IF(M9="","",VLOOKUP('18BS'!M9,'ﾃﾞｰﾀ18&amp;16'!$A$3:$D$66,2,FALSE))</f>
        <v>伊藤</v>
      </c>
      <c r="O9" s="226"/>
      <c r="P9" s="3"/>
      <c r="Q9" s="3"/>
      <c r="R9" s="3"/>
      <c r="S9" s="28"/>
      <c r="T9" s="213">
        <v>83</v>
      </c>
      <c r="U9" s="217"/>
      <c r="V9" s="9"/>
      <c r="W9" s="216" t="str">
        <f>IF(Z9="","",VLOOKUP('18BS'!Z9,'ﾃﾞｰﾀ18&amp;16'!$A$3:$D$66,2,FALSE))</f>
        <v>竹下</v>
      </c>
      <c r="X9" s="219" t="str">
        <f>IF(Z9="","",VLOOKUP('18BS'!Z9,'ﾃﾞｰﾀ18&amp;16'!$A$3:$D$66,3,FALSE))</f>
        <v>明宏</v>
      </c>
      <c r="Y9" s="216" t="str">
        <f>IF(Z9="","",VLOOKUP('18BS'!Z9,'ﾃﾞｰﾀ18&amp;16'!$A$3:$D$66,4,FALSE))</f>
        <v>(大・大分舞鶴高）</v>
      </c>
      <c r="Z9" s="218">
        <v>18</v>
      </c>
    </row>
    <row r="10" spans="1:26" ht="12" customHeight="1">
      <c r="A10" s="215"/>
      <c r="B10" s="216"/>
      <c r="C10" s="216"/>
      <c r="D10" s="216"/>
      <c r="E10" s="10"/>
      <c r="F10" s="10"/>
      <c r="G10" s="33"/>
      <c r="H10" s="35">
        <v>1</v>
      </c>
      <c r="I10" s="30" t="str">
        <f>IF(H10="","",VLOOKUP('18BS'!H10,'ﾃﾞｰﾀ18&amp;16'!$A$3:$D$66,2,FALSE))</f>
        <v>伊藤</v>
      </c>
      <c r="J10" s="28"/>
      <c r="K10" s="3"/>
      <c r="L10" s="28"/>
      <c r="M10" s="3"/>
      <c r="N10" s="216">
        <v>83</v>
      </c>
      <c r="O10" s="216"/>
      <c r="P10" s="3"/>
      <c r="Q10" s="3"/>
      <c r="R10" s="30">
        <v>20</v>
      </c>
      <c r="S10" s="30" t="str">
        <f>IF(R10="","",VLOOKUP('18BS'!R10,'ﾃﾞｰﾀ18&amp;16'!$A$3:$D$66,2,FALSE))</f>
        <v>金</v>
      </c>
      <c r="T10" s="34"/>
      <c r="U10" s="28"/>
      <c r="V10" s="5"/>
      <c r="W10" s="216"/>
      <c r="X10" s="219"/>
      <c r="Y10" s="216"/>
      <c r="Z10" s="218"/>
    </row>
    <row r="11" spans="1:26" ht="12" customHeight="1">
      <c r="A11" s="215">
        <v>3</v>
      </c>
      <c r="B11" s="216" t="str">
        <f>IF(A11="","",VLOOKUP('18BS'!A11,'ﾃﾞｰﾀ18&amp;16'!$A$3:$D$66,2,FALSE))</f>
        <v>黒木</v>
      </c>
      <c r="C11" s="216" t="str">
        <f>IF(A11="","",VLOOKUP('18BS'!A11,'ﾃﾞｰﾀ18&amp;16'!$A$3:$D$66,3,FALSE))</f>
        <v>信介</v>
      </c>
      <c r="D11" s="216" t="str">
        <f>IF(A11="","",VLOOKUP('18BS'!A11,'ﾃﾞｰﾀ18&amp;16'!$A$3:$D$66,4,FALSE))</f>
        <v>(宮・佐土原高）</v>
      </c>
      <c r="E11" s="4"/>
      <c r="F11" s="10"/>
      <c r="G11" s="33"/>
      <c r="H11" s="213">
        <v>82</v>
      </c>
      <c r="I11" s="217"/>
      <c r="J11" s="28"/>
      <c r="K11" s="3"/>
      <c r="L11" s="28"/>
      <c r="M11" s="3"/>
      <c r="N11" s="34"/>
      <c r="O11" s="28"/>
      <c r="P11" s="3"/>
      <c r="Q11" s="3"/>
      <c r="R11" s="213">
        <v>82</v>
      </c>
      <c r="S11" s="217"/>
      <c r="T11" s="34"/>
      <c r="U11" s="28"/>
      <c r="V11" s="4"/>
      <c r="W11" s="216" t="str">
        <f>IF(Z11="","",VLOOKUP('18BS'!Z11,'ﾃﾞｰﾀ18&amp;16'!$A$3:$D$66,2,FALSE))</f>
        <v>江口</v>
      </c>
      <c r="X11" s="219" t="str">
        <f>IF(Z11="","",VLOOKUP('18BS'!Z11,'ﾃﾞｰﾀ18&amp;16'!$A$3:$D$66,3,FALSE))</f>
        <v>遼</v>
      </c>
      <c r="Y11" s="216" t="str">
        <f>IF(Z11="","",VLOOKUP('18BS'!Z11,'ﾃﾞｰﾀ18&amp;16'!$A$3:$D$66,4,FALSE))</f>
        <v>(佐・龍谷高）</v>
      </c>
      <c r="Z11" s="218">
        <v>19</v>
      </c>
    </row>
    <row r="12" spans="1:26" ht="12" customHeight="1">
      <c r="A12" s="215"/>
      <c r="B12" s="216"/>
      <c r="C12" s="216"/>
      <c r="D12" s="216"/>
      <c r="E12" s="6"/>
      <c r="F12" s="9">
        <v>4</v>
      </c>
      <c r="G12" s="31" t="str">
        <f>IF(F12="","",VLOOKUP('18BS'!F12,'ﾃﾞｰﾀ18&amp;16'!$A$3:$D$66,2,FALSE))</f>
        <v>木賊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20</v>
      </c>
      <c r="U12" s="30" t="str">
        <f>IF(T12="","",VLOOKUP('18BS'!T12,'ﾃﾞｰﾀ18&amp;16'!$A$3:$D$66,2,FALSE))</f>
        <v>金</v>
      </c>
      <c r="V12" s="7"/>
      <c r="W12" s="216"/>
      <c r="X12" s="219"/>
      <c r="Y12" s="216"/>
      <c r="Z12" s="218"/>
    </row>
    <row r="13" spans="1:26" ht="12" customHeight="1">
      <c r="A13" s="215">
        <v>4</v>
      </c>
      <c r="B13" s="216" t="str">
        <f>IF(A13="","",VLOOKUP('18BS'!A13,'ﾃﾞｰﾀ18&amp;16'!$A$3:$D$66,2,FALSE))</f>
        <v>木賊</v>
      </c>
      <c r="C13" s="216" t="str">
        <f>IF(A13="","",VLOOKUP('18BS'!A13,'ﾃﾞｰﾀ18&amp;16'!$A$3:$D$66,3,FALSE))</f>
        <v>悠樹</v>
      </c>
      <c r="D13" s="216" t="str">
        <f>IF(A13="","",VLOOKUP('18BS'!A13,'ﾃﾞｰﾀ18&amp;16'!$A$3:$D$66,4,FALSE))</f>
        <v>(佐･龍谷高)</v>
      </c>
      <c r="E13" s="8"/>
      <c r="F13" s="213">
        <v>83</v>
      </c>
      <c r="G13" s="214"/>
      <c r="H13" s="28"/>
      <c r="I13" s="33"/>
      <c r="J13" s="28"/>
      <c r="K13" s="3"/>
      <c r="L13" s="28"/>
      <c r="M13" s="3"/>
      <c r="N13" s="34"/>
      <c r="O13" s="3"/>
      <c r="P13" s="3"/>
      <c r="Q13" s="3"/>
      <c r="R13" s="34"/>
      <c r="S13" s="28"/>
      <c r="T13" s="214">
        <v>81</v>
      </c>
      <c r="U13" s="217"/>
      <c r="V13" s="9"/>
      <c r="W13" s="216" t="str">
        <f>IF(Z13="","",VLOOKUP('18BS'!Z13,'ﾃﾞｰﾀ18&amp;16'!$A$3:$D$66,2,FALSE))</f>
        <v>金</v>
      </c>
      <c r="X13" s="219" t="str">
        <f>IF(Z13="","",VLOOKUP('18BS'!Z13,'ﾃﾞｰﾀ18&amp;16'!$A$3:$D$66,3,FALSE))</f>
        <v>浄泰</v>
      </c>
      <c r="Y13" s="216" t="str">
        <f>IF(Z13="","",VLOOKUP('18BS'!Z13,'ﾃﾞｰﾀ18&amp;16'!$A$3:$D$66,4,FALSE))</f>
        <v>(福・柳川高）</v>
      </c>
      <c r="Z13" s="218">
        <v>20</v>
      </c>
    </row>
    <row r="14" spans="1:26" ht="12" customHeight="1">
      <c r="A14" s="215"/>
      <c r="B14" s="216"/>
      <c r="C14" s="216"/>
      <c r="D14" s="216"/>
      <c r="E14" s="5"/>
      <c r="F14" s="10"/>
      <c r="G14" s="3"/>
      <c r="H14" s="28"/>
      <c r="I14" s="33"/>
      <c r="J14" s="35">
        <v>1</v>
      </c>
      <c r="K14" s="30" t="str">
        <f>IF(J14="","",VLOOKUP('18BS'!J14,'ﾃﾞｰﾀ18&amp;16'!$A$3:$D$66,2,FALSE))</f>
        <v>伊藤</v>
      </c>
      <c r="L14" s="28"/>
      <c r="M14" s="28"/>
      <c r="N14" s="34"/>
      <c r="O14" s="28"/>
      <c r="P14" s="30">
        <v>20</v>
      </c>
      <c r="Q14" s="30" t="str">
        <f>IF(P14="","",VLOOKUP('18BS'!P14,'ﾃﾞｰﾀ18&amp;16'!$A$3:$D$66,2,FALSE))</f>
        <v>金</v>
      </c>
      <c r="R14" s="34"/>
      <c r="S14" s="28"/>
      <c r="T14" s="3"/>
      <c r="U14" s="28"/>
      <c r="V14" s="5"/>
      <c r="W14" s="216"/>
      <c r="X14" s="219"/>
      <c r="Y14" s="216"/>
      <c r="Z14" s="218"/>
    </row>
    <row r="15" spans="1:26" ht="12" customHeight="1">
      <c r="A15" s="215">
        <v>5</v>
      </c>
      <c r="B15" s="216" t="str">
        <f>IF(A15="","",VLOOKUP('18BS'!A15,'ﾃﾞｰﾀ18&amp;16'!$A$3:$D$66,2,FALSE))</f>
        <v>光山</v>
      </c>
      <c r="C15" s="216" t="str">
        <f>IF(A15="","",VLOOKUP('18BS'!A15,'ﾃﾞｰﾀ18&amp;16'!$A$3:$D$66,3,FALSE))</f>
        <v>高史</v>
      </c>
      <c r="D15" s="216" t="str">
        <f>IF(A15="","",VLOOKUP('18BS'!A15,'ﾃﾞｰﾀ18&amp;16'!$A$3:$D$66,4,FALSE))</f>
        <v>(福･柳川高)</v>
      </c>
      <c r="E15" s="4"/>
      <c r="F15" s="10"/>
      <c r="G15" s="3"/>
      <c r="H15" s="28"/>
      <c r="I15" s="33"/>
      <c r="J15" s="213">
        <v>84</v>
      </c>
      <c r="K15" s="217"/>
      <c r="L15" s="28"/>
      <c r="M15" s="28"/>
      <c r="N15" s="34"/>
      <c r="O15" s="28"/>
      <c r="P15" s="213">
        <v>85</v>
      </c>
      <c r="Q15" s="217"/>
      <c r="R15" s="34"/>
      <c r="S15" s="28"/>
      <c r="T15" s="3"/>
      <c r="U15" s="28"/>
      <c r="V15" s="4"/>
      <c r="W15" s="216" t="str">
        <f>IF(Z15="","",VLOOKUP('18BS'!Z15,'ﾃﾞｰﾀ18&amp;16'!$A$3:$D$66,2,FALSE))</f>
        <v>賀川</v>
      </c>
      <c r="X15" s="219" t="str">
        <f>IF(Z15="","",VLOOKUP('18BS'!Z15,'ﾃﾞｰﾀ18&amp;16'!$A$3:$D$66,3,FALSE))</f>
        <v>雄太</v>
      </c>
      <c r="Y15" s="216" t="str">
        <f>IF(Z15="","",VLOOKUP('18BS'!Z15,'ﾃﾞｰﾀ18&amp;16'!$A$3:$D$66,4,FALSE))</f>
        <v>(鹿･鳳凰高）</v>
      </c>
      <c r="Z15" s="218">
        <v>21</v>
      </c>
    </row>
    <row r="16" spans="1:26" ht="12" customHeight="1">
      <c r="A16" s="215"/>
      <c r="B16" s="216"/>
      <c r="C16" s="216"/>
      <c r="D16" s="216"/>
      <c r="E16" s="6"/>
      <c r="F16" s="9">
        <v>5</v>
      </c>
      <c r="G16" s="30" t="str">
        <f>IF(F16="","",VLOOKUP('18BS'!F16,'ﾃﾞｰﾀ18&amp;16'!$A$3:$D$66,2,FALSE))</f>
        <v>光山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22</v>
      </c>
      <c r="U16" s="30" t="str">
        <f>IF(T16="","",VLOOKUP('18BS'!T16,'ﾃﾞｰﾀ18&amp;16'!$A$3:$D$66,2,FALSE))</f>
        <v>清水</v>
      </c>
      <c r="V16" s="7"/>
      <c r="W16" s="216"/>
      <c r="X16" s="219"/>
      <c r="Y16" s="216"/>
      <c r="Z16" s="218"/>
    </row>
    <row r="17" spans="1:26" ht="12" customHeight="1">
      <c r="A17" s="215">
        <v>6</v>
      </c>
      <c r="B17" s="216" t="str">
        <f>IF(A17="","",VLOOKUP('18BS'!A17,'ﾃﾞｰﾀ18&amp;16'!$A$3:$D$66,2,FALSE))</f>
        <v>村下</v>
      </c>
      <c r="C17" s="216" t="str">
        <f>IF(A17="","",VLOOKUP('18BS'!A17,'ﾃﾞｰﾀ18&amp;16'!$A$3:$D$66,3,FALSE))</f>
        <v>亮</v>
      </c>
      <c r="D17" s="216" t="str">
        <f>IF(A17="","",VLOOKUP('18BS'!A17,'ﾃﾞｰﾀ18&amp;16'!$A$3:$D$66,4,FALSE))</f>
        <v>(熊･東海大二高)</v>
      </c>
      <c r="E17" s="8"/>
      <c r="F17" s="213">
        <v>86</v>
      </c>
      <c r="G17" s="217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13">
        <v>86</v>
      </c>
      <c r="U17" s="217"/>
      <c r="V17" s="9"/>
      <c r="W17" s="216" t="str">
        <f>IF(Z17="","",VLOOKUP('18BS'!Z17,'ﾃﾞｰﾀ18&amp;16'!$A$3:$D$66,2,FALSE))</f>
        <v>清水</v>
      </c>
      <c r="X17" s="219" t="str">
        <f>IF(Z17="","",VLOOKUP('18BS'!Z17,'ﾃﾞｰﾀ18&amp;16'!$A$3:$D$66,3,FALSE))</f>
        <v>陽一</v>
      </c>
      <c r="Y17" s="216" t="str">
        <f>IF(Z17="","",VLOOKUP('18BS'!Z17,'ﾃﾞｰﾀ18&amp;16'!$A$3:$D$66,4,FALSE))</f>
        <v>(宮･佐土原高)</v>
      </c>
      <c r="Z17" s="218">
        <v>22</v>
      </c>
    </row>
    <row r="18" spans="1:26" ht="12" customHeight="1">
      <c r="A18" s="215"/>
      <c r="B18" s="216"/>
      <c r="C18" s="216"/>
      <c r="D18" s="216"/>
      <c r="E18" s="5"/>
      <c r="F18" s="10"/>
      <c r="G18" s="33"/>
      <c r="H18" s="35">
        <v>7</v>
      </c>
      <c r="I18" s="31" t="str">
        <f>IF(H18="","",VLOOKUP('18BS'!H18,'ﾃﾞｰﾀ18&amp;16'!$A$3:$D$66,2,FALSE))</f>
        <v>平川</v>
      </c>
      <c r="J18" s="28"/>
      <c r="K18" s="33"/>
      <c r="L18" s="28"/>
      <c r="M18" s="28"/>
      <c r="N18" s="34"/>
      <c r="O18" s="28"/>
      <c r="P18" s="34"/>
      <c r="Q18" s="28"/>
      <c r="R18" s="35">
        <v>22</v>
      </c>
      <c r="S18" s="30" t="str">
        <f>IF(R18="","",VLOOKUP('18BS'!R18,'ﾃﾞｰﾀ18&amp;16'!$A$3:$D$66,2,FALSE))</f>
        <v>清水</v>
      </c>
      <c r="T18" s="34"/>
      <c r="U18" s="28"/>
      <c r="V18" s="5"/>
      <c r="W18" s="216"/>
      <c r="X18" s="219"/>
      <c r="Y18" s="216"/>
      <c r="Z18" s="218"/>
    </row>
    <row r="19" spans="1:26" ht="12" customHeight="1">
      <c r="A19" s="215">
        <v>7</v>
      </c>
      <c r="B19" s="216" t="str">
        <f>IF(A19="","",VLOOKUP('18BS'!A19,'ﾃﾞｰﾀ18&amp;16'!$A$3:$D$66,2,FALSE))</f>
        <v>平川</v>
      </c>
      <c r="C19" s="216" t="str">
        <f>IF(A19="","",VLOOKUP('18BS'!A19,'ﾃﾞｰﾀ18&amp;16'!$A$3:$D$66,3,FALSE))</f>
        <v>泰久</v>
      </c>
      <c r="D19" s="216" t="str">
        <f>IF(A19="","",VLOOKUP('18BS'!A19,'ﾃﾞｰﾀ18&amp;16'!$A$3:$D$66,4,FALSE))</f>
        <v>(福･柳川高)</v>
      </c>
      <c r="E19" s="4"/>
      <c r="F19" s="10"/>
      <c r="G19" s="33"/>
      <c r="H19" s="213">
        <v>82</v>
      </c>
      <c r="I19" s="214"/>
      <c r="J19" s="28"/>
      <c r="K19" s="33"/>
      <c r="L19" s="28"/>
      <c r="M19" s="28"/>
      <c r="N19" s="34"/>
      <c r="O19" s="28"/>
      <c r="P19" s="34"/>
      <c r="Q19" s="28"/>
      <c r="R19" s="214">
        <v>84</v>
      </c>
      <c r="S19" s="217"/>
      <c r="T19" s="34"/>
      <c r="U19" s="28"/>
      <c r="V19" s="4"/>
      <c r="W19" s="216" t="str">
        <f>IF(Z19="","",VLOOKUP('18BS'!Z19,'ﾃﾞｰﾀ18&amp;16'!$A$3:$D$66,2,FALSE))</f>
        <v>高木</v>
      </c>
      <c r="X19" s="219" t="str">
        <f>IF(Z19="","",VLOOKUP('18BS'!Z19,'ﾃﾞｰﾀ18&amp;16'!$A$3:$D$66,3,FALSE))</f>
        <v>祐輔</v>
      </c>
      <c r="Y19" s="216" t="str">
        <f>IF(Z19="","",VLOOKUP('18BS'!Z19,'ﾃﾞｰﾀ18&amp;16'!$A$3:$D$66,4,FALSE))</f>
        <v>(佐･龍谷高)</v>
      </c>
      <c r="Z19" s="218">
        <v>23</v>
      </c>
    </row>
    <row r="20" spans="1:26" ht="12" customHeight="1">
      <c r="A20" s="215"/>
      <c r="B20" s="216"/>
      <c r="C20" s="216"/>
      <c r="D20" s="216"/>
      <c r="E20" s="6"/>
      <c r="F20" s="9">
        <v>7</v>
      </c>
      <c r="G20" s="31" t="str">
        <f>IF(F20="","",VLOOKUP('18BS'!F20,'ﾃﾞｰﾀ18&amp;16'!$A$3:$D$66,2,FALSE))</f>
        <v>平川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tr">
        <f>IF(T20="","",VLOOKUP('18BS'!T20,'ﾃﾞｰﾀ18&amp;16'!$A$3:$D$66,2,FALSE))</f>
        <v>楠田</v>
      </c>
      <c r="V20" s="7"/>
      <c r="W20" s="216"/>
      <c r="X20" s="219"/>
      <c r="Y20" s="216"/>
      <c r="Z20" s="218"/>
    </row>
    <row r="21" spans="1:26" ht="12" customHeight="1">
      <c r="A21" s="215">
        <v>8</v>
      </c>
      <c r="B21" s="216" t="str">
        <f>IF(A21="","",VLOOKUP('18BS'!A21,'ﾃﾞｰﾀ18&amp;16'!$A$3:$D$66,2,FALSE))</f>
        <v>保原</v>
      </c>
      <c r="C21" s="216" t="str">
        <f>IF(A21="","",VLOOKUP('18BS'!A21,'ﾃﾞｰﾀ18&amp;16'!$A$3:$D$66,3,FALSE))</f>
        <v>充宏</v>
      </c>
      <c r="D21" s="216" t="str">
        <f>IF(A21="","",VLOOKUP('18BS'!A21,'ﾃﾞｰﾀ18&amp;16'!$A$3:$D$66,4,FALSE))</f>
        <v>(大・大分舞鶴高）</v>
      </c>
      <c r="E21" s="8"/>
      <c r="F21" s="213">
        <v>84</v>
      </c>
      <c r="G21" s="214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14">
        <v>85</v>
      </c>
      <c r="U21" s="217"/>
      <c r="V21" s="9"/>
      <c r="W21" s="216" t="str">
        <f>IF(Z21="","",VLOOKUP('18BS'!Z21,'ﾃﾞｰﾀ18&amp;16'!$A$3:$D$66,2,FALSE))</f>
        <v>楠田</v>
      </c>
      <c r="X21" s="219" t="str">
        <f>IF(Z21="","",VLOOKUP('18BS'!Z21,'ﾃﾞｰﾀ18&amp;16'!$A$3:$D$66,3,FALSE))</f>
        <v>悠介</v>
      </c>
      <c r="Y21" s="216" t="str">
        <f>IF(Z21="","",VLOOKUP('18BS'!Z21,'ﾃﾞｰﾀ18&amp;16'!$A$3:$D$66,4,FALSE))</f>
        <v>(福･福岡ﾊﾟｼﾌｨｯｸ)</v>
      </c>
      <c r="Z21" s="218">
        <v>24</v>
      </c>
    </row>
    <row r="22" spans="1:26" ht="12" customHeight="1">
      <c r="A22" s="215"/>
      <c r="B22" s="216"/>
      <c r="C22" s="216"/>
      <c r="D22" s="216"/>
      <c r="E22" s="5"/>
      <c r="F22" s="10"/>
      <c r="G22" s="3"/>
      <c r="H22" s="28"/>
      <c r="I22" s="3"/>
      <c r="J22" s="28"/>
      <c r="K22" s="33"/>
      <c r="L22" s="35">
        <v>1</v>
      </c>
      <c r="M22" s="30" t="str">
        <f>IF(L22="","",VLOOKUP('18BS'!L22,'ﾃﾞｰﾀ18&amp;16'!$A$3:$D$66,2,FALSE))</f>
        <v>伊藤</v>
      </c>
      <c r="N22" s="35">
        <v>20</v>
      </c>
      <c r="O22" s="30" t="str">
        <f>IF(N22="","",VLOOKUP('18BS'!N22,'ﾃﾞｰﾀ18&amp;16'!$A$3:$D$66,2,FALSE))</f>
        <v>金</v>
      </c>
      <c r="P22" s="34"/>
      <c r="Q22" s="28"/>
      <c r="R22" s="3"/>
      <c r="S22" s="28"/>
      <c r="T22" s="3"/>
      <c r="U22" s="28"/>
      <c r="V22" s="5"/>
      <c r="W22" s="216"/>
      <c r="X22" s="219"/>
      <c r="Y22" s="216"/>
      <c r="Z22" s="218"/>
    </row>
    <row r="23" spans="1:26" ht="12" customHeight="1">
      <c r="A23" s="215">
        <v>9</v>
      </c>
      <c r="B23" s="216" t="str">
        <f>IF(A23="","",VLOOKUP('18BS'!A23,'ﾃﾞｰﾀ18&amp;16'!$A$3:$D$66,2,FALSE))</f>
        <v>横山</v>
      </c>
      <c r="C23" s="216" t="str">
        <f>IF(A23="","",VLOOKUP('18BS'!A23,'ﾃﾞｰﾀ18&amp;16'!$A$3:$D$66,3,FALSE))</f>
        <v>良輔</v>
      </c>
      <c r="D23" s="216" t="str">
        <f>IF(A23="","",VLOOKUP('18BS'!A23,'ﾃﾞｰﾀ18&amp;16'!$A$3:$D$66,4,FALSE))</f>
        <v>(宮･日向学院高)</v>
      </c>
      <c r="E23" s="4"/>
      <c r="F23" s="10"/>
      <c r="G23" s="3"/>
      <c r="H23" s="28"/>
      <c r="I23" s="3"/>
      <c r="J23" s="28"/>
      <c r="K23" s="33"/>
      <c r="L23" s="213">
        <v>85</v>
      </c>
      <c r="M23" s="214"/>
      <c r="N23" s="214">
        <v>85</v>
      </c>
      <c r="O23" s="214"/>
      <c r="P23" s="34"/>
      <c r="Q23" s="28"/>
      <c r="R23" s="3"/>
      <c r="S23" s="28"/>
      <c r="T23" s="3"/>
      <c r="U23" s="28"/>
      <c r="V23" s="4"/>
      <c r="W23" s="216" t="str">
        <f>IF(Z23="","",VLOOKUP('18BS'!Z23,'ﾃﾞｰﾀ18&amp;16'!$A$3:$D$66,2,FALSE))</f>
        <v>塩田</v>
      </c>
      <c r="X23" s="219" t="str">
        <f>IF(Z23="","",VLOOKUP('18BS'!Z23,'ﾃﾞｰﾀ18&amp;16'!$A$3:$D$66,3,FALSE))</f>
        <v>裕司</v>
      </c>
      <c r="Y23" s="216" t="str">
        <f>IF(Z23="","",VLOOKUP('18BS'!Z23,'ﾃﾞｰﾀ18&amp;16'!$A$3:$D$66,4,FALSE))</f>
        <v>(福･柳川高)</v>
      </c>
      <c r="Z23" s="218">
        <v>25</v>
      </c>
    </row>
    <row r="24" spans="1:26" ht="12" customHeight="1">
      <c r="A24" s="215"/>
      <c r="B24" s="216"/>
      <c r="C24" s="216"/>
      <c r="D24" s="216"/>
      <c r="E24" s="6"/>
      <c r="F24" s="9">
        <v>9</v>
      </c>
      <c r="G24" s="30" t="str">
        <f>IF(F24="","",VLOOKUP('18BS'!F24,'ﾃﾞｰﾀ18&amp;16'!$A$3:$D$66,2,FALSE))</f>
        <v>横山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tr">
        <f>IF(T24="","",VLOOKUP('18BS'!T24,'ﾃﾞｰﾀ18&amp;16'!$A$3:$D$66,2,FALSE))</f>
        <v>塩田</v>
      </c>
      <c r="V24" s="7"/>
      <c r="W24" s="216"/>
      <c r="X24" s="219"/>
      <c r="Y24" s="216"/>
      <c r="Z24" s="218"/>
    </row>
    <row r="25" spans="1:26" ht="12" customHeight="1">
      <c r="A25" s="215">
        <v>10</v>
      </c>
      <c r="B25" s="216" t="str">
        <f>IF(A25="","",VLOOKUP('18BS'!A25,'ﾃﾞｰﾀ18&amp;16'!$A$3:$D$66,2,FALSE))</f>
        <v>山中</v>
      </c>
      <c r="C25" s="216" t="str">
        <f>IF(A25="","",VLOOKUP('18BS'!A25,'ﾃﾞｰﾀ18&amp;16'!$A$3:$D$66,3,FALSE))</f>
        <v>直人</v>
      </c>
      <c r="D25" s="216" t="str">
        <f>IF(A25="","",VLOOKUP('18BS'!A25,'ﾃﾞｰﾀ18&amp;16'!$A$3:$D$66,4,FALSE))</f>
        <v>(長・海星高）</v>
      </c>
      <c r="E25" s="8"/>
      <c r="F25" s="213">
        <v>80</v>
      </c>
      <c r="G25" s="217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13">
        <v>84</v>
      </c>
      <c r="U25" s="217"/>
      <c r="V25" s="9"/>
      <c r="W25" s="216" t="str">
        <f>IF(Z25="","",VLOOKUP('18BS'!Z25,'ﾃﾞｰﾀ18&amp;16'!$A$3:$D$66,2,FALSE))</f>
        <v>小椋</v>
      </c>
      <c r="X25" s="219" t="str">
        <f>IF(Z25="","",VLOOKUP('18BS'!Z25,'ﾃﾞｰﾀ18&amp;16'!$A$3:$D$66,3,FALSE))</f>
        <v>祥平</v>
      </c>
      <c r="Y25" s="216" t="str">
        <f>IF(Z25="","",VLOOKUP('18BS'!Z25,'ﾃﾞｰﾀ18&amp;16'!$A$3:$D$66,4,FALSE))</f>
        <v>(熊･熊本ﾏﾘｽﾄ学園高)</v>
      </c>
      <c r="Z25" s="218">
        <v>26</v>
      </c>
    </row>
    <row r="26" spans="1:26" ht="12" customHeight="1">
      <c r="A26" s="215"/>
      <c r="B26" s="216"/>
      <c r="C26" s="216"/>
      <c r="D26" s="216"/>
      <c r="E26" s="5"/>
      <c r="F26" s="10"/>
      <c r="G26" s="33"/>
      <c r="H26" s="35">
        <v>9</v>
      </c>
      <c r="I26" s="30" t="str">
        <f>IF(H26="","",VLOOKUP('18BS'!H26,'ﾃﾞｰﾀ18&amp;16'!$A$3:$D$66,2,FALSE))</f>
        <v>横山</v>
      </c>
      <c r="J26" s="28"/>
      <c r="K26" s="33"/>
      <c r="L26" s="28"/>
      <c r="M26" s="28"/>
      <c r="N26" s="28"/>
      <c r="O26" s="28"/>
      <c r="P26" s="34"/>
      <c r="Q26" s="28"/>
      <c r="R26" s="30">
        <v>25</v>
      </c>
      <c r="S26" s="30" t="str">
        <f>IF(R26="","",VLOOKUP('18BS'!R26,'ﾃﾞｰﾀ18&amp;16'!$A$3:$D$66,2,FALSE))</f>
        <v>塩田</v>
      </c>
      <c r="T26" s="34"/>
      <c r="U26" s="28"/>
      <c r="V26" s="5"/>
      <c r="W26" s="216"/>
      <c r="X26" s="219"/>
      <c r="Y26" s="216"/>
      <c r="Z26" s="218"/>
    </row>
    <row r="27" spans="1:26" ht="12" customHeight="1">
      <c r="A27" s="215">
        <v>11</v>
      </c>
      <c r="B27" s="216" t="str">
        <f>IF(A27="","",VLOOKUP('18BS'!A27,'ﾃﾞｰﾀ18&amp;16'!$A$3:$D$66,2,FALSE))</f>
        <v>梯</v>
      </c>
      <c r="C27" s="216" t="str">
        <f>IF(A27="","",VLOOKUP('18BS'!A27,'ﾃﾞｰﾀ18&amp;16'!$A$3:$D$66,3,FALSE))</f>
        <v>隼人</v>
      </c>
      <c r="D27" s="216" t="str">
        <f>IF(A27="","",VLOOKUP('18BS'!A27,'ﾃﾞｰﾀ18&amp;16'!$A$3:$D$66,4,FALSE))</f>
        <v>(鹿･鳳凰高)</v>
      </c>
      <c r="E27" s="4"/>
      <c r="F27" s="10"/>
      <c r="G27" s="33"/>
      <c r="H27" s="213">
        <v>83</v>
      </c>
      <c r="I27" s="217"/>
      <c r="J27" s="28"/>
      <c r="K27" s="33"/>
      <c r="L27" s="28"/>
      <c r="M27" s="28"/>
      <c r="N27" s="28"/>
      <c r="O27" s="28"/>
      <c r="P27" s="34"/>
      <c r="Q27" s="28"/>
      <c r="R27" s="213" t="s">
        <v>998</v>
      </c>
      <c r="S27" s="217"/>
      <c r="T27" s="34"/>
      <c r="U27" s="28"/>
      <c r="V27" s="4"/>
      <c r="W27" s="216" t="str">
        <f>IF(Z27="","",VLOOKUP('18BS'!Z27,'ﾃﾞｰﾀ18&amp;16'!$A$3:$D$66,2,FALSE))</f>
        <v>山口</v>
      </c>
      <c r="X27" s="219" t="str">
        <f>IF(Z27="","",VLOOKUP('18BS'!Z27,'ﾃﾞｰﾀ18&amp;16'!$A$3:$D$66,3,FALSE))</f>
        <v>大輝</v>
      </c>
      <c r="Y27" s="216" t="str">
        <f>IF(Z27="","",VLOOKUP('18BS'!Z27,'ﾃﾞｰﾀ18&amp;16'!$A$3:$D$66,4,FALSE))</f>
        <v>(長・海星高）</v>
      </c>
      <c r="Z27" s="218">
        <v>27</v>
      </c>
    </row>
    <row r="28" spans="1:26" ht="12" customHeight="1">
      <c r="A28" s="215"/>
      <c r="B28" s="216"/>
      <c r="C28" s="216"/>
      <c r="D28" s="216"/>
      <c r="E28" s="6"/>
      <c r="F28" s="9">
        <v>11</v>
      </c>
      <c r="G28" s="31" t="str">
        <f>IF(F28="","",VLOOKUP('18BS'!F28,'ﾃﾞｰﾀ18&amp;16'!$A$3:$D$66,2,FALSE))</f>
        <v>梯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28</v>
      </c>
      <c r="U28" s="30" t="str">
        <f>IF(T28="","",VLOOKUP('18BS'!T28,'ﾃﾞｰﾀ18&amp;16'!$A$3:$D$66,2,FALSE))</f>
        <v>田村</v>
      </c>
      <c r="V28" s="7"/>
      <c r="W28" s="216"/>
      <c r="X28" s="219"/>
      <c r="Y28" s="216"/>
      <c r="Z28" s="218"/>
    </row>
    <row r="29" spans="1:26" ht="12" customHeight="1">
      <c r="A29" s="215">
        <v>12</v>
      </c>
      <c r="B29" s="216" t="str">
        <f>IF(A29="","",VLOOKUP('18BS'!A29,'ﾃﾞｰﾀ18&amp;16'!$A$3:$D$66,2,FALSE))</f>
        <v>金武川</v>
      </c>
      <c r="C29" s="216" t="str">
        <f>IF(A29="","",VLOOKUP('18BS'!A29,'ﾃﾞｰﾀ18&amp;16'!$A$3:$D$66,3,FALSE))</f>
        <v>忠司</v>
      </c>
      <c r="D29" s="216" t="str">
        <f>IF(A29="","",VLOOKUP('18BS'!A29,'ﾃﾞｰﾀ18&amp;16'!$A$3:$D$66,4,FALSE))</f>
        <v>(沖・嘉手納高）</v>
      </c>
      <c r="E29" s="8"/>
      <c r="F29" s="213">
        <v>81</v>
      </c>
      <c r="G29" s="214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14">
        <v>84</v>
      </c>
      <c r="U29" s="217"/>
      <c r="V29" s="9"/>
      <c r="W29" s="216" t="str">
        <f>IF(Z29="","",VLOOKUP('18BS'!Z29,'ﾃﾞｰﾀ18&amp;16'!$A$3:$D$66,2,FALSE))</f>
        <v>田村</v>
      </c>
      <c r="X29" s="219" t="str">
        <f>IF(Z29="","",VLOOKUP('18BS'!Z29,'ﾃﾞｰﾀ18&amp;16'!$A$3:$D$66,3,FALSE))</f>
        <v>賢人</v>
      </c>
      <c r="Y29" s="216" t="str">
        <f>IF(Z29="","",VLOOKUP('18BS'!Z29,'ﾃﾞｰﾀ18&amp;16'!$A$3:$D$66,4,FALSE))</f>
        <v>(福･柳川高)</v>
      </c>
      <c r="Z29" s="218">
        <v>28</v>
      </c>
    </row>
    <row r="30" spans="1:26" ht="12" customHeight="1">
      <c r="A30" s="215"/>
      <c r="B30" s="216"/>
      <c r="C30" s="216"/>
      <c r="D30" s="216"/>
      <c r="E30" s="5"/>
      <c r="F30" s="10"/>
      <c r="G30" s="3"/>
      <c r="H30" s="28"/>
      <c r="I30" s="33"/>
      <c r="J30" s="35">
        <v>9</v>
      </c>
      <c r="K30" s="31" t="str">
        <f>IF(J30="","",VLOOKUP('18BS'!J30,'ﾃﾞｰﾀ18&amp;16'!$A$3:$D$66,2,FALSE))</f>
        <v>横山</v>
      </c>
      <c r="L30" s="28"/>
      <c r="M30" s="28"/>
      <c r="N30" s="28"/>
      <c r="O30" s="28"/>
      <c r="P30" s="35">
        <v>32</v>
      </c>
      <c r="Q30" s="30" t="str">
        <f>IF(P30="","",VLOOKUP('18BS'!P30,'ﾃﾞｰﾀ18&amp;16'!$A$3:$D$66,2,FALSE))</f>
        <v>廣田</v>
      </c>
      <c r="R30" s="34"/>
      <c r="S30" s="28"/>
      <c r="T30" s="3"/>
      <c r="U30" s="28"/>
      <c r="V30" s="5"/>
      <c r="W30" s="216"/>
      <c r="X30" s="219"/>
      <c r="Y30" s="216"/>
      <c r="Z30" s="218"/>
    </row>
    <row r="31" spans="1:26" ht="12" customHeight="1">
      <c r="A31" s="215">
        <v>13</v>
      </c>
      <c r="B31" s="216" t="str">
        <f>IF(A31="","",VLOOKUP('18BS'!A31,'ﾃﾞｰﾀ18&amp;16'!$A$3:$D$66,2,FALSE))</f>
        <v>森下</v>
      </c>
      <c r="C31" s="216" t="str">
        <f>IF(A31="","",VLOOKUP('18BS'!A31,'ﾃﾞｰﾀ18&amp;16'!$A$3:$D$66,3,FALSE))</f>
        <v>優介</v>
      </c>
      <c r="D31" s="216" t="str">
        <f>IF(A31="","",VLOOKUP('18BS'!A31,'ﾃﾞｰﾀ18&amp;16'!$A$3:$D$66,4,FALSE))</f>
        <v>(福･柳川高)</v>
      </c>
      <c r="E31" s="4"/>
      <c r="F31" s="10"/>
      <c r="G31" s="3"/>
      <c r="H31" s="28"/>
      <c r="I31" s="33"/>
      <c r="J31" s="213" t="s">
        <v>999</v>
      </c>
      <c r="K31" s="214"/>
      <c r="L31" s="28"/>
      <c r="M31" s="28"/>
      <c r="N31" s="28"/>
      <c r="O31" s="28"/>
      <c r="P31" s="214">
        <v>85</v>
      </c>
      <c r="Q31" s="217"/>
      <c r="R31" s="34"/>
      <c r="S31" s="28"/>
      <c r="T31" s="3"/>
      <c r="U31" s="28"/>
      <c r="V31" s="4"/>
      <c r="W31" s="216" t="str">
        <f>IF(Z31="","",VLOOKUP('18BS'!Z31,'ﾃﾞｰﾀ18&amp;16'!$A$3:$D$66,2,FALSE))</f>
        <v>石川</v>
      </c>
      <c r="X31" s="219" t="str">
        <f>IF(Z31="","",VLOOKUP('18BS'!Z31,'ﾃﾞｰﾀ18&amp;16'!$A$3:$D$66,3,FALSE))</f>
        <v>温貴</v>
      </c>
      <c r="Y31" s="216" t="str">
        <f>IF(Z31="","",VLOOKUP('18BS'!Z31,'ﾃﾞｰﾀ18&amp;16'!$A$3:$D$66,4,FALSE))</f>
        <v>(沖・沖縄尚学高）</v>
      </c>
      <c r="Z31" s="218">
        <v>29</v>
      </c>
    </row>
    <row r="32" spans="1:26" ht="12" customHeight="1">
      <c r="A32" s="215"/>
      <c r="B32" s="216"/>
      <c r="C32" s="216"/>
      <c r="D32" s="216"/>
      <c r="E32" s="6"/>
      <c r="F32" s="9">
        <v>14</v>
      </c>
      <c r="G32" s="30" t="str">
        <f>IF(F32="","",VLOOKUP('18BS'!F32,'ﾃﾞｰﾀ18&amp;16'!$A$3:$D$66,2,FALSE))</f>
        <v>緒方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30</v>
      </c>
      <c r="U32" s="30" t="str">
        <f>IF(T32="","",VLOOKUP('18BS'!T32,'ﾃﾞｰﾀ18&amp;16'!$A$3:$D$66,2,FALSE))</f>
        <v>三浦</v>
      </c>
      <c r="V32" s="7"/>
      <c r="W32" s="216"/>
      <c r="X32" s="219"/>
      <c r="Y32" s="216"/>
      <c r="Z32" s="218"/>
    </row>
    <row r="33" spans="1:26" ht="12" customHeight="1">
      <c r="A33" s="215">
        <v>14</v>
      </c>
      <c r="B33" s="216" t="str">
        <f>IF(A33="","",VLOOKUP('18BS'!A33,'ﾃﾞｰﾀ18&amp;16'!$A$3:$D$66,2,FALSE))</f>
        <v>緒方</v>
      </c>
      <c r="C33" s="216" t="str">
        <f>IF(A33="","",VLOOKUP('18BS'!A33,'ﾃﾞｰﾀ18&amp;16'!$A$3:$D$66,3,FALSE))</f>
        <v>宗玄</v>
      </c>
      <c r="D33" s="216" t="str">
        <f>IF(A33="","",VLOOKUP('18BS'!A33,'ﾃﾞｰﾀ18&amp;16'!$A$3:$D$66,4,FALSE))</f>
        <v>(佐・佐賀西高）</v>
      </c>
      <c r="E33" s="8"/>
      <c r="F33" s="213">
        <v>82</v>
      </c>
      <c r="G33" s="217"/>
      <c r="H33" s="28"/>
      <c r="I33" s="33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13">
        <v>85</v>
      </c>
      <c r="U33" s="217"/>
      <c r="V33" s="9"/>
      <c r="W33" s="216" t="str">
        <f>IF(Z33="","",VLOOKUP('18BS'!Z33,'ﾃﾞｰﾀ18&amp;16'!$A$3:$D$66,2,FALSE))</f>
        <v>三浦</v>
      </c>
      <c r="X33" s="219" t="str">
        <f>IF(Z33="","",VLOOKUP('18BS'!Z33,'ﾃﾞｰﾀ18&amp;16'!$A$3:$D$66,3,FALSE))</f>
        <v>智己</v>
      </c>
      <c r="Y33" s="216" t="str">
        <f>IF(Z33="","",VLOOKUP('18BS'!Z33,'ﾃﾞｰﾀ18&amp;16'!$A$3:$D$66,4,FALSE))</f>
        <v>(福・東筑高）</v>
      </c>
      <c r="Z33" s="218">
        <v>30</v>
      </c>
    </row>
    <row r="34" spans="1:26" ht="12" customHeight="1">
      <c r="A34" s="215"/>
      <c r="B34" s="216"/>
      <c r="C34" s="216"/>
      <c r="D34" s="216"/>
      <c r="E34" s="5"/>
      <c r="F34" s="10"/>
      <c r="G34" s="33"/>
      <c r="H34" s="35">
        <v>16</v>
      </c>
      <c r="I34" s="31" t="str">
        <f>IF(H34="","",VLOOKUP('18BS'!H34,'ﾃﾞｰﾀ18&amp;16'!$A$3:$D$66,2,FALSE))</f>
        <v>西</v>
      </c>
      <c r="J34" s="28"/>
      <c r="K34" s="3"/>
      <c r="L34" s="28"/>
      <c r="M34" s="28"/>
      <c r="N34" s="28"/>
      <c r="O34" s="28"/>
      <c r="P34" s="3"/>
      <c r="Q34" s="3"/>
      <c r="R34" s="35">
        <v>32</v>
      </c>
      <c r="S34" s="30" t="str">
        <f>IF(R34="","",VLOOKUP('18BS'!R34,'ﾃﾞｰﾀ18&amp;16'!$A$3:$D$66,2,FALSE))</f>
        <v>廣田</v>
      </c>
      <c r="T34" s="34"/>
      <c r="U34" s="28"/>
      <c r="V34" s="5"/>
      <c r="W34" s="216"/>
      <c r="X34" s="219"/>
      <c r="Y34" s="216"/>
      <c r="Z34" s="218"/>
    </row>
    <row r="35" spans="1:26" ht="12" customHeight="1">
      <c r="A35" s="215">
        <v>15</v>
      </c>
      <c r="B35" s="216" t="str">
        <f>IF(A35="","",VLOOKUP('18BS'!A35,'ﾃﾞｰﾀ18&amp;16'!$A$3:$D$66,2,FALSE))</f>
        <v>多嘉良</v>
      </c>
      <c r="C35" s="216" t="str">
        <f>IF(A35="","",VLOOKUP('18BS'!A35,'ﾃﾞｰﾀ18&amp;16'!$A$3:$D$66,3,FALSE))</f>
        <v>一樹</v>
      </c>
      <c r="D35" s="216" t="str">
        <f>IF(A35="","",VLOOKUP('18BS'!A35,'ﾃﾞｰﾀ18&amp;16'!$A$3:$D$66,4,FALSE))</f>
        <v>(沖･沖縄尚学高)</v>
      </c>
      <c r="E35" s="4"/>
      <c r="F35" s="10"/>
      <c r="G35" s="33"/>
      <c r="H35" s="213">
        <v>82</v>
      </c>
      <c r="I35" s="214"/>
      <c r="J35" s="28"/>
      <c r="K35" s="3"/>
      <c r="L35" s="28"/>
      <c r="M35" s="28"/>
      <c r="N35" s="28"/>
      <c r="O35" s="28"/>
      <c r="P35" s="3"/>
      <c r="Q35" s="3"/>
      <c r="R35" s="214">
        <v>81</v>
      </c>
      <c r="S35" s="217"/>
      <c r="T35" s="34"/>
      <c r="U35" s="28"/>
      <c r="V35" s="4"/>
      <c r="W35" s="216" t="str">
        <f>IF(Z35="","",VLOOKUP('18BS'!Z35,'ﾃﾞｰﾀ18&amp;16'!$A$3:$D$66,2,FALSE))</f>
        <v>日野</v>
      </c>
      <c r="X35" s="219" t="str">
        <f>IF(Z35="","",VLOOKUP('18BS'!Z35,'ﾃﾞｰﾀ18&amp;16'!$A$3:$D$66,3,FALSE))</f>
        <v>竜人</v>
      </c>
      <c r="Y35" s="216" t="str">
        <f>IF(Z35="","",VLOOKUP('18BS'!Z35,'ﾃﾞｰﾀ18&amp;16'!$A$3:$D$66,4,FALSE))</f>
        <v>(宮･佐土原高)</v>
      </c>
      <c r="Z35" s="218">
        <v>31</v>
      </c>
    </row>
    <row r="36" spans="1:26" ht="12" customHeight="1">
      <c r="A36" s="215"/>
      <c r="B36" s="216"/>
      <c r="C36" s="216"/>
      <c r="D36" s="216"/>
      <c r="E36" s="6"/>
      <c r="F36" s="9">
        <v>16</v>
      </c>
      <c r="G36" s="31" t="str">
        <f>IF(F36="","",VLOOKUP('18BS'!F36,'ﾃﾞｰﾀ18&amp;16'!$A$3:$D$66,2,FALSE))</f>
        <v>西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8"/>
      <c r="T36" s="35">
        <v>32</v>
      </c>
      <c r="U36" s="30" t="str">
        <f>IF(T36="","",VLOOKUP('18BS'!T36,'ﾃﾞｰﾀ18&amp;16'!$A$3:$D$66,2,FALSE))</f>
        <v>廣田</v>
      </c>
      <c r="V36" s="7"/>
      <c r="W36" s="216"/>
      <c r="X36" s="219"/>
      <c r="Y36" s="216"/>
      <c r="Z36" s="218"/>
    </row>
    <row r="37" spans="1:26" ht="12" customHeight="1">
      <c r="A37" s="215">
        <v>16</v>
      </c>
      <c r="B37" s="216" t="str">
        <f>IF(A37="","",VLOOKUP('18BS'!A37,'ﾃﾞｰﾀ18&amp;16'!$A$3:$D$66,2,FALSE))</f>
        <v>西</v>
      </c>
      <c r="C37" s="216" t="str">
        <f>IF(A37="","",VLOOKUP('18BS'!A37,'ﾃﾞｰﾀ18&amp;16'!$A$3:$D$66,3,FALSE))</f>
        <v>優馬</v>
      </c>
      <c r="D37" s="216" t="str">
        <f>IF(A37="","",VLOOKUP('18BS'!A37,'ﾃﾞｰﾀ18&amp;16'!$A$3:$D$66,4,FALSE))</f>
        <v>(福･柳川高)</v>
      </c>
      <c r="E37" s="8"/>
      <c r="F37" s="213">
        <v>85</v>
      </c>
      <c r="G37" s="214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8"/>
      <c r="T37" s="214">
        <v>82</v>
      </c>
      <c r="U37" s="217"/>
      <c r="V37" s="9"/>
      <c r="W37" s="216" t="str">
        <f>IF(Z37="","",VLOOKUP('18BS'!Z37,'ﾃﾞｰﾀ18&amp;16'!$A$3:$D$66,2,FALSE))</f>
        <v>廣田</v>
      </c>
      <c r="X37" s="219" t="str">
        <f>IF(Z37="","",VLOOKUP('18BS'!Z37,'ﾃﾞｰﾀ18&amp;16'!$A$3:$D$66,3,FALSE))</f>
        <v>耕作</v>
      </c>
      <c r="Y37" s="216" t="str">
        <f>IF(Z37="","",VLOOKUP('18BS'!Z37,'ﾃﾞｰﾀ18&amp;16'!$A$3:$D$66,4,FALSE))</f>
        <v>(佐･龍谷高)</v>
      </c>
      <c r="Z37" s="218">
        <v>32</v>
      </c>
    </row>
    <row r="38" spans="1:26" ht="12" customHeight="1">
      <c r="A38" s="215"/>
      <c r="B38" s="216"/>
      <c r="C38" s="216"/>
      <c r="D38" s="216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16"/>
      <c r="X38" s="219"/>
      <c r="Y38" s="216"/>
      <c r="Z38" s="218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14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14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14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4</v>
      </c>
      <c r="L42" s="5"/>
      <c r="N42" s="5"/>
      <c r="O42" s="10"/>
      <c r="R42" s="40" t="s">
        <v>9</v>
      </c>
      <c r="S42" s="5"/>
      <c r="T42" s="10"/>
      <c r="U42" s="5"/>
      <c r="V42" s="10"/>
      <c r="W42" s="14"/>
      <c r="X42" s="39"/>
      <c r="Y42" s="14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46" t="s">
        <v>72</v>
      </c>
      <c r="J43" s="46"/>
      <c r="K43" s="46"/>
      <c r="L43" s="56">
        <v>4</v>
      </c>
      <c r="M43" s="46" t="s">
        <v>75</v>
      </c>
      <c r="Q43" s="56">
        <v>1</v>
      </c>
      <c r="R43" s="183" t="str">
        <f>IF(Q43="","",VLOOKUP(Q43,'ﾃﾞｰﾀ18&amp;16'!$A$70:$C$75,2,FALSE))&amp;" "&amp;IF(Q43="","",VLOOKUP(Q43,'ﾃﾞｰﾀ18&amp;16'!$A$70:$C$75,3,FALSE))</f>
        <v>遠藤 修平</v>
      </c>
      <c r="S43" s="56"/>
      <c r="T43" s="17"/>
      <c r="U43" s="16"/>
      <c r="V43" s="17"/>
      <c r="X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46" t="s">
        <v>73</v>
      </c>
      <c r="J44" s="12"/>
      <c r="K44" s="12"/>
      <c r="L44" s="56">
        <v>5</v>
      </c>
      <c r="M44" s="48" t="s">
        <v>76</v>
      </c>
      <c r="Q44" s="56">
        <v>2</v>
      </c>
      <c r="R44" s="183" t="str">
        <f>IF(Q44="","",VLOOKUP(Q44,'ﾃﾞｰﾀ18&amp;16'!$A$70:$C$75,2,FALSE))&amp;" "&amp;IF(Q44="","",VLOOKUP(Q44,'ﾃﾞｰﾀ18&amp;16'!$A$70:$C$75,3,FALSE))</f>
        <v>高瀬 啓介</v>
      </c>
      <c r="S44" s="56"/>
      <c r="T44" s="17"/>
      <c r="U44" s="16"/>
      <c r="V44" s="17"/>
      <c r="X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48" t="s">
        <v>74</v>
      </c>
      <c r="J45" s="12"/>
      <c r="K45" s="12"/>
      <c r="L45" s="56">
        <v>6</v>
      </c>
      <c r="M45" s="48" t="s">
        <v>77</v>
      </c>
      <c r="Q45" s="56">
        <v>3</v>
      </c>
      <c r="R45" s="183" t="str">
        <f>IF(Q45="","",VLOOKUP(Q45,'ﾃﾞｰﾀ18&amp;16'!$A$70:$C$75,2,FALSE))&amp;" "&amp;IF(Q45="","",VLOOKUP(Q45,'ﾃﾞｰﾀ18&amp;16'!$A$70:$C$75,3,FALSE))</f>
        <v>松沼 豊人</v>
      </c>
      <c r="S45" s="56"/>
      <c r="T45" s="17"/>
      <c r="U45" s="16"/>
      <c r="V45" s="17"/>
      <c r="X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/>
      <c r="J46" s="46"/>
      <c r="K46" s="46"/>
      <c r="L46" s="56"/>
      <c r="M46" s="18"/>
      <c r="Q46" s="56">
        <v>4</v>
      </c>
      <c r="R46" s="183" t="str">
        <f>IF(Q46="","",VLOOKUP(Q46,'ﾃﾞｰﾀ18&amp;16'!$A$70:$C$75,2,FALSE))&amp;" "&amp;IF(Q46="","",VLOOKUP(Q46,'ﾃﾞｰﾀ18&amp;16'!$A$70:$C$75,3,FALSE))</f>
        <v>吉原 圭祐</v>
      </c>
      <c r="S46" s="56"/>
      <c r="T46" s="17"/>
      <c r="U46" s="16"/>
      <c r="V46" s="17"/>
      <c r="X46" s="18"/>
      <c r="Z46" s="18"/>
      <c r="AA46" s="16"/>
    </row>
    <row r="47" spans="1:24" ht="15.75" customHeight="1">
      <c r="A47" s="25"/>
      <c r="B47" s="24"/>
      <c r="C47" s="24"/>
      <c r="D47" s="25"/>
      <c r="G47" s="18"/>
      <c r="H47" s="16"/>
      <c r="X47" s="18"/>
    </row>
    <row r="48" spans="1:25" s="21" customFormat="1" ht="12" customHeight="1">
      <c r="A48" s="25"/>
      <c r="B48" s="195" t="s">
        <v>5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196" t="s">
        <v>35</v>
      </c>
      <c r="T48" s="19"/>
      <c r="U48" s="19"/>
      <c r="V48" s="19"/>
      <c r="W48" s="199"/>
      <c r="Y48" s="199"/>
    </row>
    <row r="49" spans="1:26" ht="12" customHeight="1">
      <c r="A49" s="215">
        <f>IF(L22="","",IF(L22=J14,J30,IF(L22=J30,J14)))</f>
        <v>9</v>
      </c>
      <c r="B49" s="216" t="str">
        <f>IF(A49="","",VLOOKUP('18BS'!A49,'ﾃﾞｰﾀ18&amp;16'!$A$3:$D$66,2,FALSE))</f>
        <v>横山</v>
      </c>
      <c r="C49" s="216" t="str">
        <f>IF(A49="","",VLOOKUP('18BS'!A49,'ﾃﾞｰﾀ18&amp;16'!$A$3:$D$66,3,FALSE))</f>
        <v>良輔</v>
      </c>
      <c r="D49" s="216" t="str">
        <f>IF(A49="","",VLOOKUP('18BS'!A49,'ﾃﾞｰﾀ18&amp;16'!$A$3:$D$66,4,FALSE))</f>
        <v>(宮･日向学院高)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16" t="str">
        <f>IF(Z49="","",VLOOKUP('18BS'!Z49,'ﾃﾞｰﾀ18&amp;16'!$A$3:$D$66,2,FALSE))</f>
        <v>平川</v>
      </c>
      <c r="X49" s="219" t="str">
        <f>IF(Z49="","",VLOOKUP('18BS'!Z49,'ﾃﾞｰﾀ18&amp;16'!$A$3:$D$66,3,FALSE))</f>
        <v>泰久</v>
      </c>
      <c r="Y49" s="216" t="str">
        <f>IF(Z49="","",VLOOKUP('18BS'!Z49,'ﾃﾞｰﾀ18&amp;16'!$A$3:$D$66,4,FALSE))</f>
        <v>(福･柳川高)</v>
      </c>
      <c r="Z49" s="218">
        <v>7</v>
      </c>
    </row>
    <row r="50" spans="1:26" ht="12" customHeight="1">
      <c r="A50" s="215"/>
      <c r="B50" s="216"/>
      <c r="C50" s="216"/>
      <c r="D50" s="216"/>
      <c r="E50" s="37"/>
      <c r="F50" s="30">
        <v>32</v>
      </c>
      <c r="G50" s="30" t="str">
        <f>IF(F50="","",VLOOKUP('18BS'!F50,'ﾃﾞｰﾀ18&amp;16'!$A$3:$D$66,2,FALSE))</f>
        <v>廣田</v>
      </c>
      <c r="H50" s="28">
        <f>IF('ﾃﾞｰﾀ18&amp;16'!H50="","",VLOOKUP('18BS'!G50,'ﾃﾞｰﾀ18&amp;16'!$A$3:$D$66,2,FALSE))</f>
      </c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22</v>
      </c>
      <c r="U50" s="30" t="str">
        <f>IF(T50="","",VLOOKUP('18BS'!T50,'ﾃﾞｰﾀ18&amp;16'!$A$3:$D$66,2,FALSE))</f>
        <v>清水</v>
      </c>
      <c r="V50" s="7"/>
      <c r="W50" s="216"/>
      <c r="X50" s="219"/>
      <c r="Y50" s="216"/>
      <c r="Z50" s="218"/>
    </row>
    <row r="51" spans="1:26" ht="12" customHeight="1">
      <c r="A51" s="215">
        <f>IF(N22="","",IF(N22=P14,P30,IF(N22=P30,P14)))</f>
        <v>32</v>
      </c>
      <c r="B51" s="216" t="str">
        <f>IF(A51="","",VLOOKUP('18BS'!A51,'ﾃﾞｰﾀ18&amp;16'!$A$3:$D$66,2,FALSE))</f>
        <v>廣田</v>
      </c>
      <c r="C51" s="216" t="str">
        <f>IF(A51="","",VLOOKUP('18BS'!A51,'ﾃﾞｰﾀ18&amp;16'!$A$3:$D$66,3,FALSE))</f>
        <v>耕作</v>
      </c>
      <c r="D51" s="216" t="str">
        <f>IF(A51="","",VLOOKUP('18BS'!A51,'ﾃﾞｰﾀ18&amp;16'!$A$3:$D$66,4,FALSE))</f>
        <v>(佐･龍谷高)</v>
      </c>
      <c r="E51" s="38"/>
      <c r="F51" s="222">
        <v>86</v>
      </c>
      <c r="G51" s="223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13">
        <v>86</v>
      </c>
      <c r="U51" s="217"/>
      <c r="V51" s="9"/>
      <c r="W51" s="216" t="str">
        <f>IF(Z51="","",VLOOKUP('18BS'!Z51,'ﾃﾞｰﾀ18&amp;16'!$A$3:$D$66,2,FALSE))</f>
        <v>清水</v>
      </c>
      <c r="X51" s="219" t="str">
        <f>IF(Z51="","",VLOOKUP('18BS'!Z51,'ﾃﾞｰﾀ18&amp;16'!$A$3:$D$66,3,FALSE))</f>
        <v>陽一</v>
      </c>
      <c r="Y51" s="216" t="str">
        <f>IF(Z51="","",VLOOKUP('18BS'!Z51,'ﾃﾞｰﾀ18&amp;16'!$A$3:$D$66,4,FALSE))</f>
        <v>(宮･佐土原高)</v>
      </c>
      <c r="Z51" s="218">
        <v>22</v>
      </c>
    </row>
    <row r="52" spans="1:26" ht="12" customHeight="1">
      <c r="A52" s="215"/>
      <c r="B52" s="216"/>
      <c r="C52" s="216"/>
      <c r="D52" s="216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25</v>
      </c>
      <c r="S52" s="31" t="str">
        <f>IF(R52="","",VLOOKUP('18BS'!R52,'ﾃﾞｰﾀ18&amp;16'!$A$3:$D$66,2,FALSE))</f>
        <v>塩田</v>
      </c>
      <c r="T52" s="34"/>
      <c r="U52" s="28"/>
      <c r="V52" s="5"/>
      <c r="W52" s="216"/>
      <c r="X52" s="219"/>
      <c r="Y52" s="216"/>
      <c r="Z52" s="218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24">
        <v>85</v>
      </c>
      <c r="S53" s="225"/>
      <c r="T53" s="34"/>
      <c r="U53" s="28"/>
      <c r="V53" s="4"/>
      <c r="W53" s="216" t="str">
        <f>IF(Z53="","",VLOOKUP('18BS'!Z53,'ﾃﾞｰﾀ18&amp;16'!$A$3:$D$66,2,FALSE))</f>
        <v>塩田</v>
      </c>
      <c r="X53" s="219" t="str">
        <f>IF(Z53="","",VLOOKUP('18BS'!Z53,'ﾃﾞｰﾀ18&amp;16'!$A$3:$D$66,3,FALSE))</f>
        <v>裕司</v>
      </c>
      <c r="Y53" s="216" t="str">
        <f>IF(Z53="","",VLOOKUP('18BS'!Z53,'ﾃﾞｰﾀ18&amp;16'!$A$3:$D$66,4,FALSE))</f>
        <v>(福･柳川高)</v>
      </c>
      <c r="Z53" s="218">
        <v>25</v>
      </c>
    </row>
    <row r="54" spans="1:26" ht="12" customHeight="1">
      <c r="A54" s="54"/>
      <c r="B54" s="195" t="s">
        <v>37</v>
      </c>
      <c r="C54" s="24"/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25</v>
      </c>
      <c r="U54" s="30" t="str">
        <f>IF(T54="","",VLOOKUP('18BS'!T54,'ﾃﾞｰﾀ18&amp;16'!$A$3:$D$66,2,FALSE))</f>
        <v>塩田</v>
      </c>
      <c r="V54" s="7"/>
      <c r="W54" s="216"/>
      <c r="X54" s="219"/>
      <c r="Y54" s="216"/>
      <c r="Z54" s="218"/>
    </row>
    <row r="55" spans="1:26" ht="12" customHeight="1">
      <c r="A55" s="215">
        <f>IF(T50="","",IF(T50=Z49,Z51,Z49))</f>
        <v>7</v>
      </c>
      <c r="B55" s="216" t="str">
        <f>IF(A55="","",VLOOKUP('18BS'!A55,'ﾃﾞｰﾀ18&amp;16'!$A$3:$D$66,2,FALSE))</f>
        <v>平川</v>
      </c>
      <c r="C55" s="216" t="str">
        <f>IF(A55="","",VLOOKUP('18BS'!A55,'ﾃﾞｰﾀ18&amp;16'!$A$3:$D$66,3,FALSE))</f>
        <v>泰久</v>
      </c>
      <c r="D55" s="216" t="str">
        <f>IF(A55="","",VLOOKUP('18BS'!A55,'ﾃﾞｰﾀ18&amp;16'!$A$3:$D$66,4,FALSE))</f>
        <v>(福･柳川高)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14" t="s">
        <v>1003</v>
      </c>
      <c r="U55" s="217"/>
      <c r="V55" s="9"/>
      <c r="W55" s="216" t="str">
        <f>IF(Z55="","",VLOOKUP('18BS'!Z55,'ﾃﾞｰﾀ18&amp;16'!$A$3:$D$66,2,FALSE))</f>
        <v>西</v>
      </c>
      <c r="X55" s="219" t="str">
        <f>IF(Z55="","",VLOOKUP('18BS'!Z55,'ﾃﾞｰﾀ18&amp;16'!$A$3:$D$66,3,FALSE))</f>
        <v>優馬</v>
      </c>
      <c r="Y55" s="216" t="str">
        <f>IF(Z55="","",VLOOKUP('18BS'!Z55,'ﾃﾞｰﾀ18&amp;16'!$A$3:$D$66,4,FALSE))</f>
        <v>(福･柳川高)</v>
      </c>
      <c r="Z55" s="218">
        <v>16</v>
      </c>
    </row>
    <row r="56" spans="1:26" ht="12" customHeight="1">
      <c r="A56" s="215"/>
      <c r="B56" s="216"/>
      <c r="C56" s="216"/>
      <c r="D56" s="216"/>
      <c r="E56" s="6"/>
      <c r="F56" s="9">
        <v>16</v>
      </c>
      <c r="G56" s="30" t="str">
        <f>IF(F56="","",VLOOKUP('18BS'!F56,'ﾃﾞｰﾀ18&amp;16'!$A$3:$D$66,2,FALSE))</f>
        <v>西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16"/>
      <c r="X56" s="219"/>
      <c r="Y56" s="216"/>
      <c r="Z56" s="218"/>
    </row>
    <row r="57" spans="1:29" ht="13.5" customHeight="1">
      <c r="A57" s="215">
        <f>IF(T54="","",IF(T54=Z53,Z55,Z53))</f>
        <v>16</v>
      </c>
      <c r="B57" s="216" t="str">
        <f>IF(A57="","",VLOOKUP('18BS'!A57,'ﾃﾞｰﾀ18&amp;16'!$A$3:$D$66,2,FALSE))</f>
        <v>西</v>
      </c>
      <c r="C57" s="216" t="str">
        <f>IF(A57="","",VLOOKUP('18BS'!A57,'ﾃﾞｰﾀ18&amp;16'!$A$3:$D$66,3,FALSE))</f>
        <v>優馬</v>
      </c>
      <c r="D57" s="216" t="str">
        <f>IF(A57="","",VLOOKUP('18BS'!A57,'ﾃﾞｰﾀ18&amp;16'!$A$3:$D$66,4,FALSE))</f>
        <v>(福･柳川高)</v>
      </c>
      <c r="E57" s="8"/>
      <c r="F57" s="213" t="s">
        <v>1007</v>
      </c>
      <c r="G57" s="214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14"/>
      <c r="Z57" s="28"/>
      <c r="AA57" s="3"/>
      <c r="AB57" s="2"/>
      <c r="AC57" s="2"/>
    </row>
    <row r="58" spans="1:28" ht="13.5" customHeight="1">
      <c r="A58" s="215"/>
      <c r="B58" s="216"/>
      <c r="C58" s="216"/>
      <c r="D58" s="216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49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49"/>
      <c r="Z59" s="28"/>
      <c r="AA59" s="3"/>
      <c r="AB59" s="2"/>
    </row>
    <row r="60" spans="1:28" ht="13.5" customHeight="1">
      <c r="A60" s="12"/>
      <c r="C60" s="197" t="s">
        <v>991</v>
      </c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R60" s="49"/>
      <c r="S60" s="49"/>
      <c r="T60" s="12"/>
      <c r="U60" s="28"/>
      <c r="V60" s="28"/>
      <c r="W60" s="49"/>
      <c r="X60" s="12"/>
      <c r="Y60" s="46"/>
      <c r="Z60" s="12"/>
      <c r="AA60" s="2"/>
      <c r="AB60" s="2"/>
    </row>
    <row r="61" spans="1:29" ht="13.5" customHeight="1">
      <c r="A61" s="215">
        <v>11</v>
      </c>
      <c r="B61" s="216" t="str">
        <f>IF(A61="","",VLOOKUP('18BS'!A61,'ﾃﾞｰﾀ18&amp;16'!$A$3:$D$66,2,FALSE))</f>
        <v>梯</v>
      </c>
      <c r="C61" s="216" t="str">
        <f>IF(A61="","",VLOOKUP('18BS'!A61,'ﾃﾞｰﾀ18&amp;16'!$A$3:$D$66,3,FALSE))</f>
        <v>隼人</v>
      </c>
      <c r="D61" s="216" t="str">
        <f>IF(A61="","",VLOOKUP('18BS'!A61,'ﾃﾞｰﾀ18&amp;16'!$A$3:$D$66,4,FALSE))</f>
        <v>(鹿･鳳凰高)</v>
      </c>
      <c r="E61" s="4"/>
      <c r="F61" s="10"/>
      <c r="G61" s="3"/>
      <c r="H61" s="28"/>
      <c r="I61" s="3"/>
      <c r="J61" s="28"/>
      <c r="K61" s="28"/>
      <c r="L61" s="43"/>
      <c r="M61" s="43"/>
      <c r="N61" s="17"/>
      <c r="O61" s="16"/>
      <c r="P61" s="17"/>
      <c r="Q61" s="17"/>
      <c r="R61" s="17"/>
      <c r="T61" s="17"/>
      <c r="V61" s="17"/>
      <c r="W61" s="46"/>
      <c r="X61" s="15"/>
      <c r="Y61" s="46"/>
      <c r="Z61" s="12"/>
      <c r="AA61" s="2"/>
      <c r="AB61" s="2"/>
      <c r="AC61" s="2"/>
    </row>
    <row r="62" spans="1:29" ht="13.5" customHeight="1">
      <c r="A62" s="215"/>
      <c r="B62" s="216"/>
      <c r="C62" s="216"/>
      <c r="D62" s="216"/>
      <c r="E62" s="6"/>
      <c r="F62" s="9">
        <v>14</v>
      </c>
      <c r="G62" s="30" t="str">
        <f>IF(F62="","",VLOOKUP('18BS'!F62,'ﾃﾞｰﾀ18&amp;16'!$A$3:$D$66,2,FALSE))</f>
        <v>緒方</v>
      </c>
      <c r="H62" s="28"/>
      <c r="I62" s="3"/>
      <c r="J62" s="28"/>
      <c r="K62" s="28"/>
      <c r="L62" s="43"/>
      <c r="M62" s="43"/>
      <c r="N62" s="17"/>
      <c r="P62" s="17"/>
      <c r="Q62" s="17"/>
      <c r="R62" s="23"/>
      <c r="S62" s="23"/>
      <c r="T62" s="23"/>
      <c r="U62" s="23"/>
      <c r="V62" s="23"/>
      <c r="W62" s="200"/>
      <c r="X62" s="15"/>
      <c r="Y62" s="46"/>
      <c r="Z62" s="12"/>
      <c r="AA62" s="12"/>
      <c r="AB62" s="2"/>
      <c r="AC62" s="2"/>
    </row>
    <row r="63" spans="1:28" ht="13.5" customHeight="1">
      <c r="A63" s="215">
        <v>14</v>
      </c>
      <c r="B63" s="216" t="str">
        <f>IF(A63="","",VLOOKUP('18BS'!A63,'ﾃﾞｰﾀ18&amp;16'!$A$3:$D$66,2,FALSE))</f>
        <v>緒方</v>
      </c>
      <c r="C63" s="216" t="str">
        <f>IF(A63="","",VLOOKUP('18BS'!A63,'ﾃﾞｰﾀ18&amp;16'!$A$3:$D$66,3,FALSE))</f>
        <v>宗玄</v>
      </c>
      <c r="D63" s="216" t="str">
        <f>IF(A63="","",VLOOKUP('18BS'!A63,'ﾃﾞｰﾀ18&amp;16'!$A$3:$D$66,4,FALSE))</f>
        <v>(佐・佐賀西高）</v>
      </c>
      <c r="E63" s="8"/>
      <c r="F63" s="213">
        <v>83</v>
      </c>
      <c r="G63" s="217"/>
      <c r="H63" s="28"/>
      <c r="I63" s="3"/>
      <c r="J63" s="28"/>
      <c r="K63" s="28"/>
      <c r="L63" s="43"/>
      <c r="M63" s="43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48"/>
      <c r="Z63" s="43"/>
      <c r="AA63" s="43"/>
      <c r="AB63" s="2"/>
    </row>
    <row r="64" spans="1:28" ht="13.5" customHeight="1">
      <c r="A64" s="215"/>
      <c r="B64" s="216"/>
      <c r="C64" s="216"/>
      <c r="D64" s="216"/>
      <c r="E64" s="5"/>
      <c r="F64" s="10"/>
      <c r="G64" s="33"/>
      <c r="H64" s="35">
        <v>5</v>
      </c>
      <c r="I64" s="30" t="str">
        <f>IF(H64="","",VLOOKUP('18BS'!H64,'ﾃﾞｰﾀ18&amp;16'!$A$3:$D$66,2,FALSE))</f>
        <v>光山</v>
      </c>
      <c r="J64" s="28"/>
      <c r="K64" s="28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48"/>
      <c r="Z64" s="60"/>
      <c r="AA64" s="43"/>
      <c r="AB64" s="2"/>
    </row>
    <row r="65" spans="1:28" ht="13.5" customHeight="1">
      <c r="A65" s="215">
        <v>5</v>
      </c>
      <c r="B65" s="216" t="str">
        <f>IF(A65="","",VLOOKUP('18BS'!A65,'ﾃﾞｰﾀ18&amp;16'!$A$3:$D$66,2,FALSE))</f>
        <v>光山</v>
      </c>
      <c r="C65" s="216" t="str">
        <f>IF(A65="","",VLOOKUP('18BS'!A65,'ﾃﾞｰﾀ18&amp;16'!$A$3:$D$66,3,FALSE))</f>
        <v>高史</v>
      </c>
      <c r="D65" s="216" t="str">
        <f>IF(A65="","",VLOOKUP('18BS'!A65,'ﾃﾞｰﾀ18&amp;16'!$A$3:$D$66,4,FALSE))</f>
        <v>(福･柳川高)</v>
      </c>
      <c r="E65" s="4"/>
      <c r="F65" s="10"/>
      <c r="G65" s="33"/>
      <c r="H65" s="213">
        <v>83</v>
      </c>
      <c r="I65" s="217"/>
      <c r="J65" s="28"/>
      <c r="K65" s="28"/>
      <c r="L65" s="43"/>
      <c r="M65" s="43"/>
      <c r="N65" s="17"/>
      <c r="O65" s="15"/>
      <c r="P65" s="49"/>
      <c r="Q65" s="49"/>
      <c r="R65" s="49"/>
      <c r="S65" s="49"/>
      <c r="T65" s="12"/>
      <c r="U65" s="28"/>
      <c r="V65" s="28"/>
      <c r="W65" s="49"/>
      <c r="X65" s="12"/>
      <c r="Y65" s="46"/>
      <c r="Z65" s="43"/>
      <c r="AA65" s="43"/>
      <c r="AB65" s="2"/>
    </row>
    <row r="66" spans="1:28" ht="13.5" customHeight="1">
      <c r="A66" s="215"/>
      <c r="B66" s="216"/>
      <c r="C66" s="216"/>
      <c r="D66" s="216"/>
      <c r="E66" s="6"/>
      <c r="F66" s="9">
        <v>5</v>
      </c>
      <c r="G66" s="31" t="str">
        <f>IF(F66="","",VLOOKUP('18BS'!F66,'ﾃﾞｰﾀ18&amp;16'!$A$3:$D$66,2,FALSE))</f>
        <v>光山</v>
      </c>
      <c r="H66" s="28"/>
      <c r="I66" s="33"/>
      <c r="J66" s="28"/>
      <c r="K66" s="28"/>
      <c r="L66" s="43"/>
      <c r="M66" s="43"/>
      <c r="N66" s="17"/>
      <c r="O66" s="15"/>
      <c r="P66" s="49"/>
      <c r="Q66" s="49"/>
      <c r="R66" s="49"/>
      <c r="S66" s="49"/>
      <c r="T66" s="12"/>
      <c r="U66" s="28"/>
      <c r="V66" s="28"/>
      <c r="W66" s="49"/>
      <c r="X66" s="12"/>
      <c r="Y66" s="62"/>
      <c r="Z66" s="43"/>
      <c r="AA66" s="43"/>
      <c r="AB66" s="2"/>
    </row>
    <row r="67" spans="1:28" ht="13.5" customHeight="1">
      <c r="A67" s="215">
        <v>24</v>
      </c>
      <c r="B67" s="216" t="str">
        <f>IF(A67="","",VLOOKUP('18BS'!A67,'ﾃﾞｰﾀ18&amp;16'!$A$3:$D$66,2,FALSE))</f>
        <v>楠田</v>
      </c>
      <c r="C67" s="216" t="str">
        <f>IF(A67="","",VLOOKUP('18BS'!A67,'ﾃﾞｰﾀ18&amp;16'!$A$3:$D$66,3,FALSE))</f>
        <v>悠介</v>
      </c>
      <c r="D67" s="216" t="str">
        <f>IF(A67="","",VLOOKUP('18BS'!A67,'ﾃﾞｰﾀ18&amp;16'!$A$3:$D$66,4,FALSE))</f>
        <v>(福･福岡ﾊﾟｼﾌｨｯｸ)</v>
      </c>
      <c r="E67" s="8"/>
      <c r="F67" s="213">
        <v>97</v>
      </c>
      <c r="G67" s="214"/>
      <c r="H67" s="28"/>
      <c r="I67" s="33"/>
      <c r="J67" s="28"/>
      <c r="K67" s="28"/>
      <c r="L67" s="43"/>
      <c r="M67" s="43"/>
      <c r="N67" s="17"/>
      <c r="O67" s="43"/>
      <c r="P67" s="49"/>
      <c r="Q67" s="49"/>
      <c r="R67" s="49"/>
      <c r="S67" s="49"/>
      <c r="T67" s="12"/>
      <c r="U67" s="28"/>
      <c r="V67" s="28"/>
      <c r="W67" s="49"/>
      <c r="X67" s="12"/>
      <c r="Y67" s="62"/>
      <c r="Z67" s="43"/>
      <c r="AA67" s="43"/>
      <c r="AB67" s="12"/>
    </row>
    <row r="68" spans="1:28" ht="13.5" customHeight="1">
      <c r="A68" s="215"/>
      <c r="B68" s="216"/>
      <c r="C68" s="216"/>
      <c r="D68" s="216"/>
      <c r="E68" s="5"/>
      <c r="F68" s="10"/>
      <c r="G68" s="3"/>
      <c r="H68" s="28"/>
      <c r="I68" s="33"/>
      <c r="J68" s="35">
        <v>17</v>
      </c>
      <c r="K68" s="30" t="str">
        <f>IF(J68="","",VLOOKUP('18BS'!J68,'ﾃﾞｰﾀ18&amp;16'!$A$3:$D$66,2,FALSE))</f>
        <v>石井</v>
      </c>
      <c r="L68" s="43"/>
      <c r="M68" s="43"/>
      <c r="N68" s="61"/>
      <c r="O68" s="60"/>
      <c r="P68" s="49"/>
      <c r="Q68" s="49"/>
      <c r="R68" s="49"/>
      <c r="S68" s="49"/>
      <c r="T68" s="12"/>
      <c r="U68" s="60"/>
      <c r="V68" s="60"/>
      <c r="W68" s="49"/>
      <c r="X68" s="12"/>
      <c r="Y68" s="62"/>
      <c r="Z68" s="60"/>
      <c r="AA68" s="43"/>
      <c r="AB68" s="12"/>
    </row>
    <row r="69" spans="1:11" ht="13.5">
      <c r="A69" s="215">
        <v>28</v>
      </c>
      <c r="B69" s="216" t="str">
        <f>IF(A69="","",VLOOKUP('18BS'!A69,'ﾃﾞｰﾀ18&amp;16'!$A$3:$D$66,2,FALSE))</f>
        <v>田村</v>
      </c>
      <c r="C69" s="216" t="str">
        <f>IF(A69="","",VLOOKUP('18BS'!A69,'ﾃﾞｰﾀ18&amp;16'!$A$3:$D$66,3,FALSE))</f>
        <v>賢人</v>
      </c>
      <c r="D69" s="216" t="str">
        <f>IF(A69="","",VLOOKUP('18BS'!A69,'ﾃﾞｰﾀ18&amp;16'!$A$3:$D$66,4,FALSE))</f>
        <v>(福･柳川高)</v>
      </c>
      <c r="E69" s="4"/>
      <c r="F69" s="10"/>
      <c r="G69" s="3"/>
      <c r="H69" s="28"/>
      <c r="I69" s="33"/>
      <c r="J69" s="213">
        <v>85</v>
      </c>
      <c r="K69" s="214"/>
    </row>
    <row r="70" spans="1:11" ht="13.5">
      <c r="A70" s="215"/>
      <c r="B70" s="216"/>
      <c r="C70" s="216"/>
      <c r="D70" s="216"/>
      <c r="E70" s="6"/>
      <c r="F70" s="9">
        <v>17</v>
      </c>
      <c r="G70" s="30" t="str">
        <f>IF(F70="","",VLOOKUP('18BS'!F70,'ﾃﾞｰﾀ18&amp;16'!$A$3:$D$66,2,FALSE))</f>
        <v>石井</v>
      </c>
      <c r="H70" s="28"/>
      <c r="I70" s="33"/>
      <c r="J70" s="28"/>
      <c r="K70" s="3"/>
    </row>
    <row r="71" spans="1:11" ht="13.5">
      <c r="A71" s="215">
        <v>17</v>
      </c>
      <c r="B71" s="216" t="str">
        <f>IF(A71="","",VLOOKUP('18BS'!A71,'ﾃﾞｰﾀ18&amp;16'!$A$3:$D$66,2,FALSE))</f>
        <v>石井</v>
      </c>
      <c r="C71" s="216" t="str">
        <f>IF(A71="","",VLOOKUP('18BS'!A71,'ﾃﾞｰﾀ18&amp;16'!$A$3:$D$66,3,FALSE))</f>
        <v>靖晃</v>
      </c>
      <c r="D71" s="216" t="str">
        <f>IF(A71="","",VLOOKUP('18BS'!A71,'ﾃﾞｰﾀ18&amp;16'!$A$3:$D$66,4,FALSE))</f>
        <v>(佐･龍谷高)</v>
      </c>
      <c r="E71" s="8"/>
      <c r="F71" s="213">
        <v>83</v>
      </c>
      <c r="G71" s="217"/>
      <c r="H71" s="28"/>
      <c r="I71" s="33"/>
      <c r="J71" s="28"/>
      <c r="K71" s="3"/>
    </row>
    <row r="72" spans="1:11" ht="13.5">
      <c r="A72" s="215"/>
      <c r="B72" s="216"/>
      <c r="C72" s="216"/>
      <c r="D72" s="216"/>
      <c r="E72" s="5"/>
      <c r="F72" s="10"/>
      <c r="G72" s="33"/>
      <c r="H72" s="35">
        <v>17</v>
      </c>
      <c r="I72" s="31" t="str">
        <f>IF(H72="","",VLOOKUP('18BS'!H72,'ﾃﾞｰﾀ18&amp;16'!$A$3:$D$66,2,FALSE))</f>
        <v>石井</v>
      </c>
      <c r="J72" s="28"/>
      <c r="K72" s="3"/>
    </row>
    <row r="73" spans="1:11" ht="13.5">
      <c r="A73" s="215">
        <v>4</v>
      </c>
      <c r="B73" s="216" t="str">
        <f>IF(A73="","",VLOOKUP('18BS'!A73,'ﾃﾞｰﾀ18&amp;16'!$A$3:$D$66,2,FALSE))</f>
        <v>木賊</v>
      </c>
      <c r="C73" s="216" t="str">
        <f>IF(A73="","",VLOOKUP('18BS'!A73,'ﾃﾞｰﾀ18&amp;16'!$A$3:$D$66,3,FALSE))</f>
        <v>悠樹</v>
      </c>
      <c r="D73" s="216" t="str">
        <f>IF(A73="","",VLOOKUP('18BS'!A73,'ﾃﾞｰﾀ18&amp;16'!$A$3:$D$66,4,FALSE))</f>
        <v>(佐･龍谷高)</v>
      </c>
      <c r="E73" s="4"/>
      <c r="F73" s="10"/>
      <c r="G73" s="33"/>
      <c r="H73" s="213">
        <v>81</v>
      </c>
      <c r="I73" s="214"/>
      <c r="J73" s="28"/>
      <c r="K73" s="3"/>
    </row>
    <row r="74" spans="1:11" ht="13.5">
      <c r="A74" s="215"/>
      <c r="B74" s="216"/>
      <c r="C74" s="216"/>
      <c r="D74" s="216"/>
      <c r="E74" s="6"/>
      <c r="F74" s="9">
        <v>4</v>
      </c>
      <c r="G74" s="31" t="str">
        <f>IF(F74="","",VLOOKUP('18BS'!F74,'ﾃﾞｰﾀ18&amp;16'!$A$3:$D$66,2,FALSE))</f>
        <v>木賊</v>
      </c>
      <c r="H74" s="28"/>
      <c r="I74" s="3"/>
      <c r="J74" s="28"/>
      <c r="K74" s="3"/>
    </row>
    <row r="75" spans="1:11" ht="13.5">
      <c r="A75" s="215">
        <v>30</v>
      </c>
      <c r="B75" s="216" t="str">
        <f>IF(A75="","",VLOOKUP('18BS'!A75,'ﾃﾞｰﾀ18&amp;16'!$A$3:$D$66,2,FALSE))</f>
        <v>三浦</v>
      </c>
      <c r="C75" s="216" t="str">
        <f>IF(A75="","",VLOOKUP('18BS'!A75,'ﾃﾞｰﾀ18&amp;16'!$A$3:$D$66,3,FALSE))</f>
        <v>智己</v>
      </c>
      <c r="D75" s="216" t="str">
        <f>IF(A75="","",VLOOKUP('18BS'!A75,'ﾃﾞｰﾀ18&amp;16'!$A$3:$D$66,4,FALSE))</f>
        <v>(福・東筑高）</v>
      </c>
      <c r="E75" s="8"/>
      <c r="F75" s="213" t="s">
        <v>999</v>
      </c>
      <c r="G75" s="214"/>
      <c r="H75" s="28"/>
      <c r="I75" s="3"/>
      <c r="J75" s="28"/>
      <c r="K75" s="3"/>
    </row>
    <row r="76" spans="1:11" ht="13.5">
      <c r="A76" s="215"/>
      <c r="B76" s="216"/>
      <c r="C76" s="216"/>
      <c r="D76" s="216"/>
      <c r="E76" s="5"/>
      <c r="F76" s="10"/>
      <c r="G76" s="3"/>
      <c r="H76" s="28"/>
      <c r="I76" s="3"/>
      <c r="J76" s="28"/>
      <c r="K76" s="3"/>
    </row>
  </sheetData>
  <mergeCells count="238">
    <mergeCell ref="D51:D52"/>
    <mergeCell ref="A57:A58"/>
    <mergeCell ref="B57:B58"/>
    <mergeCell ref="C57:C58"/>
    <mergeCell ref="D57:D58"/>
    <mergeCell ref="A55:A56"/>
    <mergeCell ref="B55:B56"/>
    <mergeCell ref="C55:C56"/>
    <mergeCell ref="D55:D56"/>
    <mergeCell ref="A51:A52"/>
    <mergeCell ref="T55:U55"/>
    <mergeCell ref="W55:W56"/>
    <mergeCell ref="X55:X56"/>
    <mergeCell ref="Y55:Y56"/>
    <mergeCell ref="Z55:Z56"/>
    <mergeCell ref="X53:X54"/>
    <mergeCell ref="Y53:Y54"/>
    <mergeCell ref="Z53:Z54"/>
    <mergeCell ref="X51:X52"/>
    <mergeCell ref="Y51:Y52"/>
    <mergeCell ref="Z51:Z52"/>
    <mergeCell ref="N9:O9"/>
    <mergeCell ref="N10:O10"/>
    <mergeCell ref="R19:S19"/>
    <mergeCell ref="Y23:Y24"/>
    <mergeCell ref="X21:X22"/>
    <mergeCell ref="Y21:Y22"/>
    <mergeCell ref="R27:S27"/>
    <mergeCell ref="R53:S53"/>
    <mergeCell ref="W53:W54"/>
    <mergeCell ref="W33:W34"/>
    <mergeCell ref="X49:X50"/>
    <mergeCell ref="T33:U33"/>
    <mergeCell ref="R35:S35"/>
    <mergeCell ref="T51:U51"/>
    <mergeCell ref="X33:X34"/>
    <mergeCell ref="W51:W52"/>
    <mergeCell ref="W49:W50"/>
    <mergeCell ref="F57:G57"/>
    <mergeCell ref="P15:Q15"/>
    <mergeCell ref="H19:I19"/>
    <mergeCell ref="H27:I27"/>
    <mergeCell ref="H35:I35"/>
    <mergeCell ref="J15:K15"/>
    <mergeCell ref="J31:K31"/>
    <mergeCell ref="F51:G51"/>
    <mergeCell ref="F33:G33"/>
    <mergeCell ref="F29:G29"/>
    <mergeCell ref="T25:U25"/>
    <mergeCell ref="T29:U29"/>
    <mergeCell ref="T21:U21"/>
    <mergeCell ref="F25:G25"/>
    <mergeCell ref="W27:W28"/>
    <mergeCell ref="T9:U9"/>
    <mergeCell ref="F9:G9"/>
    <mergeCell ref="X23:X24"/>
    <mergeCell ref="R11:S11"/>
    <mergeCell ref="T13:U13"/>
    <mergeCell ref="T17:U17"/>
    <mergeCell ref="H11:I11"/>
    <mergeCell ref="F17:G17"/>
    <mergeCell ref="W9:W1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A9:A10"/>
    <mergeCell ref="B9:B10"/>
    <mergeCell ref="C9:C10"/>
    <mergeCell ref="D9:D10"/>
    <mergeCell ref="Y9:Y10"/>
    <mergeCell ref="Z9:Z10"/>
    <mergeCell ref="X9:X10"/>
    <mergeCell ref="Z11:Z12"/>
    <mergeCell ref="A11:A12"/>
    <mergeCell ref="B11:B12"/>
    <mergeCell ref="C11:C12"/>
    <mergeCell ref="D11:D12"/>
    <mergeCell ref="W11:W12"/>
    <mergeCell ref="X11:X12"/>
    <mergeCell ref="Y11:Y12"/>
    <mergeCell ref="W13:W14"/>
    <mergeCell ref="X13:X14"/>
    <mergeCell ref="Y13:Y14"/>
    <mergeCell ref="A13:A14"/>
    <mergeCell ref="B13:B14"/>
    <mergeCell ref="C13:C14"/>
    <mergeCell ref="D13:D14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F13:G13"/>
    <mergeCell ref="A17:A18"/>
    <mergeCell ref="B17:B18"/>
    <mergeCell ref="C17:C18"/>
    <mergeCell ref="D17:D18"/>
    <mergeCell ref="W17:W18"/>
    <mergeCell ref="X17:X18"/>
    <mergeCell ref="Y17:Y18"/>
    <mergeCell ref="Z17:Z18"/>
    <mergeCell ref="A19:A20"/>
    <mergeCell ref="B19:B20"/>
    <mergeCell ref="C19:C20"/>
    <mergeCell ref="D19:D20"/>
    <mergeCell ref="Z21:Z22"/>
    <mergeCell ref="W19:W20"/>
    <mergeCell ref="X19:X20"/>
    <mergeCell ref="Y19:Y20"/>
    <mergeCell ref="Z19:Z20"/>
    <mergeCell ref="B23:B24"/>
    <mergeCell ref="C23:C24"/>
    <mergeCell ref="D23:D24"/>
    <mergeCell ref="W21:W22"/>
    <mergeCell ref="L23:M23"/>
    <mergeCell ref="N23:O23"/>
    <mergeCell ref="F21:G21"/>
    <mergeCell ref="W23:W24"/>
    <mergeCell ref="A21:A22"/>
    <mergeCell ref="B21:B22"/>
    <mergeCell ref="C21:C22"/>
    <mergeCell ref="D21:D22"/>
    <mergeCell ref="Z23:Z24"/>
    <mergeCell ref="A25:A26"/>
    <mergeCell ref="B25:B26"/>
    <mergeCell ref="C25:C26"/>
    <mergeCell ref="D25:D26"/>
    <mergeCell ref="W25:W26"/>
    <mergeCell ref="X25:X26"/>
    <mergeCell ref="Y25:Y26"/>
    <mergeCell ref="Z25:Z26"/>
    <mergeCell ref="A23:A24"/>
    <mergeCell ref="A27:A28"/>
    <mergeCell ref="B27:B28"/>
    <mergeCell ref="C27:C28"/>
    <mergeCell ref="D27:D28"/>
    <mergeCell ref="X27:X28"/>
    <mergeCell ref="Y27:Y28"/>
    <mergeCell ref="Z27:Z28"/>
    <mergeCell ref="A29:A30"/>
    <mergeCell ref="B29:B30"/>
    <mergeCell ref="C29:C30"/>
    <mergeCell ref="D29:D30"/>
    <mergeCell ref="W29:W30"/>
    <mergeCell ref="X29:X30"/>
    <mergeCell ref="Y29:Y30"/>
    <mergeCell ref="Z29:Z30"/>
    <mergeCell ref="A31:A32"/>
    <mergeCell ref="B31:B32"/>
    <mergeCell ref="C31:C32"/>
    <mergeCell ref="D31:D32"/>
    <mergeCell ref="W31:W32"/>
    <mergeCell ref="X31:X32"/>
    <mergeCell ref="Y31:Y32"/>
    <mergeCell ref="Z31:Z32"/>
    <mergeCell ref="P31:Q31"/>
    <mergeCell ref="A33:A34"/>
    <mergeCell ref="B33:B34"/>
    <mergeCell ref="C33:C34"/>
    <mergeCell ref="D33:D34"/>
    <mergeCell ref="Y33:Y34"/>
    <mergeCell ref="Z33:Z34"/>
    <mergeCell ref="A35:A36"/>
    <mergeCell ref="B35:B36"/>
    <mergeCell ref="C35:C36"/>
    <mergeCell ref="D35:D36"/>
    <mergeCell ref="W35:W36"/>
    <mergeCell ref="X35:X36"/>
    <mergeCell ref="Y35:Y36"/>
    <mergeCell ref="Z35:Z36"/>
    <mergeCell ref="A37:A38"/>
    <mergeCell ref="B37:B38"/>
    <mergeCell ref="C37:C38"/>
    <mergeCell ref="D37:D38"/>
    <mergeCell ref="B51:B52"/>
    <mergeCell ref="C51:C52"/>
    <mergeCell ref="Y37:Y38"/>
    <mergeCell ref="Z37:Z38"/>
    <mergeCell ref="T37:U37"/>
    <mergeCell ref="F37:G37"/>
    <mergeCell ref="W37:W38"/>
    <mergeCell ref="X37:X38"/>
    <mergeCell ref="Y49:Y50"/>
    <mergeCell ref="Z49:Z50"/>
    <mergeCell ref="D49:D50"/>
    <mergeCell ref="A49:A50"/>
    <mergeCell ref="B49:B50"/>
    <mergeCell ref="C49:C50"/>
    <mergeCell ref="A61:A62"/>
    <mergeCell ref="B61:B62"/>
    <mergeCell ref="C61:C62"/>
    <mergeCell ref="D61:D62"/>
    <mergeCell ref="F63:G63"/>
    <mergeCell ref="A65:A66"/>
    <mergeCell ref="B65:B66"/>
    <mergeCell ref="C65:C66"/>
    <mergeCell ref="D65:D66"/>
    <mergeCell ref="A63:A64"/>
    <mergeCell ref="B63:B64"/>
    <mergeCell ref="C63:C64"/>
    <mergeCell ref="D63:D64"/>
    <mergeCell ref="H65:I65"/>
    <mergeCell ref="A67:A68"/>
    <mergeCell ref="B67:B68"/>
    <mergeCell ref="C67:C68"/>
    <mergeCell ref="D67:D68"/>
    <mergeCell ref="F67:G67"/>
    <mergeCell ref="J69:K69"/>
    <mergeCell ref="A71:A72"/>
    <mergeCell ref="B71:B72"/>
    <mergeCell ref="C71:C72"/>
    <mergeCell ref="D71:D72"/>
    <mergeCell ref="F71:G71"/>
    <mergeCell ref="A69:A70"/>
    <mergeCell ref="B69:B70"/>
    <mergeCell ref="C69:C70"/>
    <mergeCell ref="D69:D70"/>
    <mergeCell ref="H73:I73"/>
    <mergeCell ref="A75:A76"/>
    <mergeCell ref="B75:B76"/>
    <mergeCell ref="C75:C76"/>
    <mergeCell ref="D75:D76"/>
    <mergeCell ref="F75:G75"/>
    <mergeCell ref="A73:A74"/>
    <mergeCell ref="B73:B74"/>
    <mergeCell ref="C73:C74"/>
    <mergeCell ref="D73:D74"/>
  </mergeCells>
  <printOptions horizontalCentered="1"/>
  <pageMargins left="0.3937007874015748" right="0.3937007874015748" top="0.5905511811023623" bottom="0.37" header="0.5118110236220472" footer="0.21"/>
  <pageSetup horizontalDpi="300" verticalDpi="3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32">
      <selection activeCell="B33" sqref="B33:C3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2" style="16" customWidth="1"/>
    <col min="6" max="6" width="2" style="17" customWidth="1"/>
    <col min="7" max="7" width="4.59765625" style="16" customWidth="1"/>
    <col min="8" max="8" width="2" style="17" customWidth="1"/>
    <col min="9" max="9" width="4.59765625" style="16" customWidth="1"/>
    <col min="10" max="10" width="2" style="17" customWidth="1"/>
    <col min="11" max="11" width="4.59765625" style="16" customWidth="1"/>
    <col min="12" max="12" width="2" style="17" customWidth="1"/>
    <col min="13" max="13" width="4.59765625" style="16" customWidth="1"/>
    <col min="14" max="14" width="2" style="16" customWidth="1"/>
    <col min="15" max="15" width="4.59765625" style="17" customWidth="1"/>
    <col min="16" max="16" width="2" style="16" customWidth="1"/>
    <col min="17" max="17" width="4.59765625" style="16" customWidth="1"/>
    <col min="18" max="18" width="2" style="16" customWidth="1"/>
    <col min="19" max="19" width="4.59765625" style="17" customWidth="1"/>
    <col min="20" max="20" width="2" style="16" customWidth="1"/>
    <col min="21" max="21" width="4.59765625" style="17" customWidth="1"/>
    <col min="22" max="22" width="2" style="16" customWidth="1"/>
    <col min="23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19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71</v>
      </c>
    </row>
    <row r="5" ht="18.75" customHeight="1"/>
    <row r="6" spans="1:26" ht="13.5">
      <c r="A6" s="18"/>
      <c r="D6" s="18"/>
      <c r="E6" s="18" t="s">
        <v>12</v>
      </c>
      <c r="F6" s="55"/>
      <c r="G6" s="59" t="s">
        <v>0</v>
      </c>
      <c r="H6" s="55"/>
      <c r="I6" s="59" t="s">
        <v>13</v>
      </c>
      <c r="J6" s="55"/>
      <c r="K6" s="59" t="s">
        <v>14</v>
      </c>
      <c r="L6" s="55"/>
      <c r="M6" s="18"/>
      <c r="N6" s="18" t="s">
        <v>46</v>
      </c>
      <c r="O6" s="18"/>
      <c r="P6" s="18" t="s">
        <v>14</v>
      </c>
      <c r="Q6" s="18"/>
      <c r="R6" s="18" t="s">
        <v>13</v>
      </c>
      <c r="S6" s="55"/>
      <c r="T6" s="18" t="s">
        <v>15</v>
      </c>
      <c r="U6" s="55"/>
      <c r="V6" s="18" t="s">
        <v>12</v>
      </c>
      <c r="W6" s="18"/>
      <c r="X6" s="18"/>
      <c r="Y6" s="18"/>
      <c r="Z6" s="18"/>
    </row>
    <row r="7" spans="1:26" ht="17.25" customHeight="1">
      <c r="A7" s="215">
        <v>1</v>
      </c>
      <c r="B7" s="14" t="str">
        <f>IF($A7="","",VLOOKUP($A7,'ﾃﾞｰﾀ18&amp;16'!$R$3:$U$26,2,FALSE))</f>
        <v>伊藤</v>
      </c>
      <c r="C7" s="14" t="str">
        <f>IF($A7="","",VLOOKUP($A7,'ﾃﾞｰﾀ18&amp;16'!$R$3:$U$26,3,FALSE))</f>
        <v>潤</v>
      </c>
      <c r="D7" s="14" t="str">
        <f>IF($A7="","",VLOOKUP($A7,'ﾃﾞｰﾀ18&amp;16'!$R$3:$U$26,4,FALSE))</f>
        <v>(佐・龍谷高)</v>
      </c>
      <c r="E7" s="41"/>
      <c r="F7" s="41"/>
      <c r="G7" s="42"/>
      <c r="H7" s="224">
        <v>1</v>
      </c>
      <c r="I7" s="14" t="str">
        <f>IF(H7="","",VLOOKUP(H7,'ﾃﾞｰﾀ18&amp;16'!$R$3:$Y$130,2,FALSE))</f>
        <v>伊藤</v>
      </c>
      <c r="J7" s="28"/>
      <c r="K7" s="3"/>
      <c r="L7" s="28"/>
      <c r="M7" s="3"/>
      <c r="N7" s="3"/>
      <c r="O7" s="28"/>
      <c r="P7" s="3"/>
      <c r="Q7" s="3"/>
      <c r="R7" s="219">
        <v>13</v>
      </c>
      <c r="S7" s="49" t="str">
        <f>IF(R7="","",VLOOKUP(R7,'ﾃﾞｰﾀ18&amp;16'!$R$3:$Y$130,2,FALSE))</f>
        <v>西</v>
      </c>
      <c r="T7" s="30"/>
      <c r="U7" s="30"/>
      <c r="V7" s="4"/>
      <c r="W7" s="14" t="str">
        <f>IF($Z7="","",VLOOKUP($Z7,'ﾃﾞｰﾀ18&amp;16'!$R$3:$U$26,2,FALSE))</f>
        <v>西</v>
      </c>
      <c r="X7" s="14" t="str">
        <f>IF($Z7="","",VLOOKUP($Z7,'ﾃﾞｰﾀ18&amp;16'!$R$3:$U$26,3,FALSE))</f>
        <v>優馬</v>
      </c>
      <c r="Y7" s="14" t="str">
        <f>IF($Z7="","",VLOOKUP($Z7,'ﾃﾞｰﾀ18&amp;16'!$R$3:$U$26,4,FALSE))</f>
        <v>(福・柳川高）</v>
      </c>
      <c r="Z7" s="218">
        <v>13</v>
      </c>
    </row>
    <row r="8" spans="1:26" ht="17.25" customHeight="1">
      <c r="A8" s="215"/>
      <c r="B8" s="14" t="str">
        <f>IF($A7="","",VLOOKUP($A7,'ﾃﾞｰﾀ18&amp;16'!$V$3:$Y$26,2,FALSE))</f>
        <v>廣田</v>
      </c>
      <c r="C8" s="14" t="str">
        <f>IF($A7="","",VLOOKUP($A7,'ﾃﾞｰﾀ18&amp;16'!$V$3:$Y$26,3,FALSE))</f>
        <v>耕作</v>
      </c>
      <c r="D8" s="14" t="str">
        <f>IF($A7="","",VLOOKUP($A7,'ﾃﾞｰﾀ18&amp;16'!$V$3:$Y$26,4,FALSE))</f>
        <v>(佐・龍谷高)</v>
      </c>
      <c r="E8" s="10"/>
      <c r="F8" s="10"/>
      <c r="G8" s="29"/>
      <c r="H8" s="227"/>
      <c r="I8" s="50" t="str">
        <f>IF(H7="","",VLOOKUP(H7,'ﾃﾞｰﾀ18&amp;16'!$R$3:$Y$130,6,FALSE))</f>
        <v>廣田</v>
      </c>
      <c r="J8" s="28"/>
      <c r="K8" s="3"/>
      <c r="L8" s="28"/>
      <c r="M8" s="235">
        <v>13</v>
      </c>
      <c r="N8" s="226" t="str">
        <f>IF(M8="","",VLOOKUP(M8,'ﾃﾞｰﾀ18&amp;16'!$R$3:$Y$130,2,FALSE))</f>
        <v>西</v>
      </c>
      <c r="O8" s="226"/>
      <c r="P8" s="3"/>
      <c r="Q8" s="3"/>
      <c r="R8" s="234"/>
      <c r="S8" s="50" t="str">
        <f>IF(R7="","",VLOOKUP(R7,'ﾃﾞｰﾀ18&amp;16'!$R$3:$Y$130,6,FALSE))</f>
        <v>金</v>
      </c>
      <c r="T8" s="32"/>
      <c r="U8" s="28"/>
      <c r="V8" s="10"/>
      <c r="W8" s="14" t="str">
        <f>IF($Z7="","",VLOOKUP($Z7,'ﾃﾞｰﾀ18&amp;16'!$V$3:$Y$26,2,FALSE))</f>
        <v>金</v>
      </c>
      <c r="X8" s="14" t="str">
        <f>IF($Z7="","",VLOOKUP($Z7,'ﾃﾞｰﾀ18&amp;16'!$V$3:$Y$26,3,FALSE))</f>
        <v>浄泰</v>
      </c>
      <c r="Y8" s="14" t="str">
        <f>IF($Z7="","",VLOOKUP($Z7,'ﾃﾞｰﾀ18&amp;16'!$V$3:$Y$26,4,FALSE))</f>
        <v>(福・柳川高）</v>
      </c>
      <c r="Z8" s="218"/>
    </row>
    <row r="9" spans="1:26" ht="17.25" customHeight="1">
      <c r="A9" s="215">
        <v>2</v>
      </c>
      <c r="B9" s="14" t="str">
        <f>IF($A9="","",VLOOKUP($A9,'ﾃﾞｰﾀ18&amp;16'!$R$3:$U$26,2,FALSE))</f>
        <v>諸見里</v>
      </c>
      <c r="C9" s="14" t="str">
        <f>IF($A9="","",VLOOKUP($A9,'ﾃﾞｰﾀ18&amp;16'!$R$3:$U$26,3,FALSE))</f>
        <v>真利</v>
      </c>
      <c r="D9" s="14" t="str">
        <f>IF($A9="","",VLOOKUP($A9,'ﾃﾞｰﾀ18&amp;16'!$R$3:$U$26,4,FALSE))</f>
        <v>(沖･沖縄工業高)</v>
      </c>
      <c r="E9" s="4"/>
      <c r="F9" s="224">
        <v>3</v>
      </c>
      <c r="G9" s="51" t="str">
        <f>IF(F9="","",VLOOKUP(F9,'ﾃﾞｰﾀ18&amp;16'!$R$3:$Y$130,2,FALSE))</f>
        <v>柳</v>
      </c>
      <c r="H9" s="213">
        <v>85</v>
      </c>
      <c r="I9" s="217"/>
      <c r="J9" s="28"/>
      <c r="K9" s="3"/>
      <c r="L9" s="28"/>
      <c r="M9" s="235"/>
      <c r="N9" s="226" t="str">
        <f>IF(M8="","",VLOOKUP(M8,'ﾃﾞｰﾀ18&amp;16'!$R$3:$Y$130,6,FALSE))</f>
        <v>金</v>
      </c>
      <c r="O9" s="226"/>
      <c r="P9" s="3"/>
      <c r="Q9" s="3"/>
      <c r="R9" s="213">
        <v>82</v>
      </c>
      <c r="S9" s="217"/>
      <c r="T9" s="228">
        <v>15</v>
      </c>
      <c r="U9" s="49" t="str">
        <f>IF(T9="","",VLOOKUP(T9,'ﾃﾞｰﾀ18&amp;16'!$R$3:$Y$130,2,FALSE))</f>
        <v>結城</v>
      </c>
      <c r="V9" s="4"/>
      <c r="W9" s="14" t="str">
        <f>IF($Z9="","",VLOOKUP($Z9,'ﾃﾞｰﾀ18&amp;16'!$R$3:$U$26,2,FALSE))</f>
        <v>高橋</v>
      </c>
      <c r="X9" s="14" t="str">
        <f>IF($Z9="","",VLOOKUP($Z9,'ﾃﾞｰﾀ18&amp;16'!$R$3:$U$26,3,FALSE))</f>
        <v>幸輝</v>
      </c>
      <c r="Y9" s="14" t="str">
        <f>IF($Z9="","",VLOOKUP($Z9,'ﾃﾞｰﾀ18&amp;16'!$R$3:$U$26,4,FALSE))</f>
        <v>(福･九国大付高)</v>
      </c>
      <c r="Z9" s="218">
        <v>14</v>
      </c>
    </row>
    <row r="10" spans="1:26" ht="17.25" customHeight="1">
      <c r="A10" s="215"/>
      <c r="B10" s="14" t="str">
        <f>IF($A9="","",VLOOKUP($A9,'ﾃﾞｰﾀ18&amp;16'!$V$3:$Y$26,2,FALSE))</f>
        <v>平良</v>
      </c>
      <c r="C10" s="14" t="str">
        <f>IF($A9="","",VLOOKUP($A9,'ﾃﾞｰﾀ18&amp;16'!$V$3:$Y$26,3,FALSE))</f>
        <v>健太</v>
      </c>
      <c r="D10" s="14" t="str">
        <f>IF($A9="","",VLOOKUP($A9,'ﾃﾞｰﾀ18&amp;16'!$V$3:$Y$26,4,FALSE))</f>
        <v>(沖･沖縄工業高)</v>
      </c>
      <c r="E10" s="6"/>
      <c r="F10" s="227"/>
      <c r="G10" s="52" t="str">
        <f>IF(F9="","",VLOOKUP(F9,'ﾃﾞｰﾀ18&amp;16'!$R$3:$Y$130,6,FALSE))</f>
        <v>瀧川</v>
      </c>
      <c r="H10" s="28"/>
      <c r="I10" s="33"/>
      <c r="J10" s="28"/>
      <c r="K10" s="3"/>
      <c r="L10" s="28"/>
      <c r="M10" s="3"/>
      <c r="N10" s="226">
        <v>83</v>
      </c>
      <c r="O10" s="226"/>
      <c r="P10" s="3"/>
      <c r="Q10" s="3"/>
      <c r="R10" s="34"/>
      <c r="S10" s="28"/>
      <c r="T10" s="233"/>
      <c r="U10" s="50" t="str">
        <f>IF(T9="","",VLOOKUP(T9,'ﾃﾞｰﾀ18&amp;16'!$R$3:$Y$130,6,FALSE))</f>
        <v>加治</v>
      </c>
      <c r="V10" s="7"/>
      <c r="W10" s="14" t="str">
        <f>IF($Z9="","",VLOOKUP($Z9,'ﾃﾞｰﾀ18&amp;16'!$V$3:$Y$26,2,FALSE))</f>
        <v>田中</v>
      </c>
      <c r="X10" s="14" t="str">
        <f>IF($Z9="","",VLOOKUP($Z9,'ﾃﾞｰﾀ18&amp;16'!$V$3:$Y$26,3,FALSE))</f>
        <v>豊李</v>
      </c>
      <c r="Y10" s="14" t="str">
        <f>IF($Z9="","",VLOOKUP($Z9,'ﾃﾞｰﾀ18&amp;16'!$V$3:$Y$26,4,FALSE))</f>
        <v>(福・九国大付高)</v>
      </c>
      <c r="Z10" s="218"/>
    </row>
    <row r="11" spans="1:26" ht="17.25" customHeight="1">
      <c r="A11" s="215">
        <v>3</v>
      </c>
      <c r="B11" s="14" t="str">
        <f>IF($A11="","",VLOOKUP($A11,'ﾃﾞｰﾀ18&amp;16'!$R$3:$U$26,2,FALSE))</f>
        <v>柳</v>
      </c>
      <c r="C11" s="14" t="str">
        <f>IF($A11="","",VLOOKUP($A11,'ﾃﾞｰﾀ18&amp;16'!$R$3:$U$26,3,FALSE))</f>
        <v>和貴</v>
      </c>
      <c r="D11" s="14" t="str">
        <f>IF($A11="","",VLOOKUP($A11,'ﾃﾞｰﾀ18&amp;16'!$R$3:$U$26,4,FALSE))</f>
        <v>(長・北陽台高)</v>
      </c>
      <c r="E11" s="8"/>
      <c r="F11" s="213">
        <v>84</v>
      </c>
      <c r="G11" s="214"/>
      <c r="H11" s="28"/>
      <c r="I11" s="33"/>
      <c r="J11" s="228">
        <v>1</v>
      </c>
      <c r="K11" s="14" t="str">
        <f>IF(J11="","",VLOOKUP(J11,'ﾃﾞｰﾀ18&amp;16'!$R$3:$Y$130,2,FALSE))</f>
        <v>伊藤</v>
      </c>
      <c r="L11" s="28"/>
      <c r="M11" s="3"/>
      <c r="N11" s="182"/>
      <c r="O11" s="28"/>
      <c r="P11" s="219">
        <v>13</v>
      </c>
      <c r="Q11" s="51" t="str">
        <f>IF(P11="","",VLOOKUP(P11,'ﾃﾞｰﾀ18&amp;16'!$R$3:$Y$130,2,FALSE))</f>
        <v>西</v>
      </c>
      <c r="R11" s="34"/>
      <c r="S11" s="28"/>
      <c r="T11" s="214">
        <v>81</v>
      </c>
      <c r="U11" s="217"/>
      <c r="V11" s="9"/>
      <c r="W11" s="14" t="str">
        <f>IF($Z11="","",VLOOKUP($Z11,'ﾃﾞｰﾀ18&amp;16'!$R$3:$U$26,2,FALSE))</f>
        <v>結城</v>
      </c>
      <c r="X11" s="14" t="str">
        <f>IF($Z11="","",VLOOKUP($Z11,'ﾃﾞｰﾀ18&amp;16'!$R$3:$U$26,3,FALSE))</f>
        <v>健太</v>
      </c>
      <c r="Y11" s="14" t="str">
        <f>IF($Z11="","",VLOOKUP($Z11,'ﾃﾞｰﾀ18&amp;16'!$R$3:$U$26,4,FALSE))</f>
        <v>(大･別府青山高)</v>
      </c>
      <c r="Z11" s="218">
        <v>15</v>
      </c>
    </row>
    <row r="12" spans="1:26" ht="17.25" customHeight="1">
      <c r="A12" s="215"/>
      <c r="B12" s="14" t="str">
        <f>IF($A11="","",VLOOKUP($A11,'ﾃﾞｰﾀ18&amp;16'!$V$3:$Y$26,2,FALSE))</f>
        <v>瀧川</v>
      </c>
      <c r="C12" s="14" t="str">
        <f>IF($A11="","",VLOOKUP($A11,'ﾃﾞｰﾀ18&amp;16'!$V$3:$Y$26,3,FALSE))</f>
        <v>馨亮</v>
      </c>
      <c r="D12" s="14" t="str">
        <f>IF($A11="","",VLOOKUP($A11,'ﾃﾞｰﾀ18&amp;16'!$V$3:$Y$26,4,FALSE))</f>
        <v>(長・北陽台高)</v>
      </c>
      <c r="E12" s="10"/>
      <c r="F12" s="10"/>
      <c r="G12" s="28"/>
      <c r="H12" s="28"/>
      <c r="I12" s="33"/>
      <c r="J12" s="233"/>
      <c r="K12" s="50" t="str">
        <f>IF(J11="","",VLOOKUP(J11,'ﾃﾞｰﾀ18&amp;16'!$R$3:$Y$130,6,FALSE))</f>
        <v>廣田</v>
      </c>
      <c r="L12" s="28"/>
      <c r="M12" s="3"/>
      <c r="N12" s="182"/>
      <c r="O12" s="28"/>
      <c r="P12" s="234"/>
      <c r="Q12" s="52" t="str">
        <f>IF(P11="","",VLOOKUP(P11,'ﾃﾞｰﾀ18&amp;16'!$R$3:$Y$130,6,FALSE))</f>
        <v>金</v>
      </c>
      <c r="R12" s="34"/>
      <c r="S12" s="28"/>
      <c r="T12" s="28"/>
      <c r="U12" s="28"/>
      <c r="V12" s="10"/>
      <c r="W12" s="14" t="str">
        <f>IF($Z11="","",VLOOKUP($Z11,'ﾃﾞｰﾀ18&amp;16'!$V$3:$Y$26,2,FALSE))</f>
        <v>加治</v>
      </c>
      <c r="X12" s="14" t="str">
        <f>IF($Z11="","",VLOOKUP($Z11,'ﾃﾞｰﾀ18&amp;16'!$V$3:$Y$26,3,FALSE))</f>
        <v>源二郎</v>
      </c>
      <c r="Y12" s="14" t="str">
        <f>IF($Z11="","",VLOOKUP($Z11,'ﾃﾞｰﾀ18&amp;16'!$V$3:$Y$26,4,FALSE))</f>
        <v>(大･別府青山高)</v>
      </c>
      <c r="Z12" s="218"/>
    </row>
    <row r="13" spans="1:26" ht="17.25" customHeight="1">
      <c r="A13" s="215">
        <v>4</v>
      </c>
      <c r="B13" s="14" t="str">
        <f>IF($A13="","",VLOOKUP($A13,'ﾃﾞｰﾀ18&amp;16'!$R$3:$U$26,2,FALSE))</f>
        <v>濱野</v>
      </c>
      <c r="C13" s="14" t="str">
        <f>IF($A13="","",VLOOKUP($A13,'ﾃﾞｰﾀ18&amp;16'!$R$3:$U$26,3,FALSE))</f>
        <v>亮</v>
      </c>
      <c r="D13" s="14" t="str">
        <f>IF($A13="","",VLOOKUP($A13,'ﾃﾞｰﾀ18&amp;16'!$R$3:$U$26,4,FALSE))</f>
        <v>(福・柳川高）</v>
      </c>
      <c r="E13" s="4"/>
      <c r="F13" s="237">
        <v>4</v>
      </c>
      <c r="G13" s="14" t="str">
        <f>IF(F13="","",VLOOKUP(F13,'ﾃﾞｰﾀ18&amp;16'!$R$3:$Y$130,2,FALSE))</f>
        <v>濱野</v>
      </c>
      <c r="H13" s="28"/>
      <c r="I13" s="33"/>
      <c r="J13" s="213">
        <v>83</v>
      </c>
      <c r="K13" s="217"/>
      <c r="L13" s="28"/>
      <c r="M13" s="28"/>
      <c r="N13" s="34"/>
      <c r="O13" s="28"/>
      <c r="P13" s="213">
        <v>82</v>
      </c>
      <c r="Q13" s="217"/>
      <c r="R13" s="34"/>
      <c r="S13" s="28"/>
      <c r="T13" s="219">
        <v>16</v>
      </c>
      <c r="U13" s="49" t="str">
        <f>IF(T13="","",VLOOKUP(T13,'ﾃﾞｰﾀ18&amp;16'!$R$3:$Y$130,2,FALSE))</f>
        <v>田村</v>
      </c>
      <c r="V13" s="4"/>
      <c r="W13" s="14" t="str">
        <f>IF($Z13="","",VLOOKUP($Z13,'ﾃﾞｰﾀ18&amp;16'!$R$3:$U$26,2,FALSE))</f>
        <v>田村</v>
      </c>
      <c r="X13" s="14" t="str">
        <f>IF($Z13="","",VLOOKUP($Z13,'ﾃﾞｰﾀ18&amp;16'!$R$3:$U$26,3,FALSE))</f>
        <v>賢人</v>
      </c>
      <c r="Y13" s="14" t="str">
        <f>IF($Z13="","",VLOOKUP($Z13,'ﾃﾞｰﾀ18&amp;16'!$R$3:$U$26,4,FALSE))</f>
        <v>(福･柳川高)</v>
      </c>
      <c r="Z13" s="218">
        <v>16</v>
      </c>
    </row>
    <row r="14" spans="1:26" ht="17.25" customHeight="1">
      <c r="A14" s="215"/>
      <c r="B14" s="14" t="str">
        <f>IF($A13="","",VLOOKUP($A13,'ﾃﾞｰﾀ18&amp;16'!$V$3:$Y$26,2,FALSE))</f>
        <v>松沼</v>
      </c>
      <c r="C14" s="14" t="str">
        <f>IF($A13="","",VLOOKUP($A13,'ﾃﾞｰﾀ18&amp;16'!$V$3:$Y$26,3,FALSE))</f>
        <v>豊人</v>
      </c>
      <c r="D14" s="14" t="str">
        <f>IF($A13="","",VLOOKUP($A13,'ﾃﾞｰﾀ18&amp;16'!$V$3:$Y$26,4,FALSE))</f>
        <v>(福・柳川高)</v>
      </c>
      <c r="E14" s="6"/>
      <c r="F14" s="234"/>
      <c r="G14" s="50" t="str">
        <f>IF(F13="","",VLOOKUP(F13,'ﾃﾞｰﾀ18&amp;16'!$R$3:$Y$130,6,FALSE))</f>
        <v>松沼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34"/>
      <c r="U14" s="50" t="str">
        <f>IF(T13="","",VLOOKUP(T13,'ﾃﾞｰﾀ18&amp;16'!$R$3:$Y$130,6,FALSE))</f>
        <v>遠藤</v>
      </c>
      <c r="V14" s="7"/>
      <c r="W14" s="14" t="str">
        <f>IF($Z13="","",VLOOKUP($Z13,'ﾃﾞｰﾀ18&amp;16'!$V$3:$Y$26,2,FALSE))</f>
        <v>遠藤</v>
      </c>
      <c r="X14" s="14" t="str">
        <f>IF($Z13="","",VLOOKUP($Z13,'ﾃﾞｰﾀ18&amp;16'!$V$3:$Y$26,3,FALSE))</f>
        <v>修平</v>
      </c>
      <c r="Y14" s="14" t="str">
        <f>IF($Z13="","",VLOOKUP($Z13,'ﾃﾞｰﾀ18&amp;16'!$V$3:$Y$26,4,FALSE))</f>
        <v>(福･柳川高)</v>
      </c>
      <c r="Z14" s="218"/>
    </row>
    <row r="15" spans="1:26" ht="17.25" customHeight="1">
      <c r="A15" s="215">
        <v>5</v>
      </c>
      <c r="B15" s="14" t="str">
        <f>IF($A15="","",VLOOKUP($A15,'ﾃﾞｰﾀ18&amp;16'!$R$3:$U$26,2,FALSE))</f>
        <v>池元</v>
      </c>
      <c r="C15" s="14" t="str">
        <f>IF($A15="","",VLOOKUP($A15,'ﾃﾞｰﾀ18&amp;16'!$R$3:$U$26,3,FALSE))</f>
        <v>駿也</v>
      </c>
      <c r="D15" s="14" t="str">
        <f>IF($A15="","",VLOOKUP($A15,'ﾃﾞｰﾀ18&amp;16'!$R$3:$U$26,4,FALSE))</f>
        <v>(宮・日向学院高）</v>
      </c>
      <c r="E15" s="8"/>
      <c r="F15" s="213">
        <v>84</v>
      </c>
      <c r="G15" s="217"/>
      <c r="H15" s="228">
        <v>6</v>
      </c>
      <c r="I15" s="51" t="str">
        <f>IF(H15="","",VLOOKUP(H15,'ﾃﾞｰﾀ18&amp;16'!$R$3:$Y$130,2,FALSE))</f>
        <v>宮野</v>
      </c>
      <c r="J15" s="28"/>
      <c r="K15" s="33"/>
      <c r="L15" s="28"/>
      <c r="M15" s="28"/>
      <c r="N15" s="34"/>
      <c r="O15" s="28"/>
      <c r="P15" s="34"/>
      <c r="Q15" s="28"/>
      <c r="R15" s="228">
        <v>18</v>
      </c>
      <c r="S15" s="51" t="str">
        <f>IF(R15="","",VLOOKUP(R15,'ﾃﾞｰﾀ18&amp;16'!$R$3:$Y$130,2,FALSE))</f>
        <v>横山</v>
      </c>
      <c r="T15" s="213">
        <v>81</v>
      </c>
      <c r="U15" s="217"/>
      <c r="V15" s="9"/>
      <c r="W15" s="14" t="str">
        <f>IF($Z15="","",VLOOKUP($Z15,'ﾃﾞｰﾀ18&amp;16'!$R$3:$U$26,2,FALSE))</f>
        <v>中田</v>
      </c>
      <c r="X15" s="14" t="str">
        <f>IF($Z15="","",VLOOKUP($Z15,'ﾃﾞｰﾀ18&amp;16'!$R$3:$U$26,3,FALSE))</f>
        <v>聖也</v>
      </c>
      <c r="Y15" s="14" t="str">
        <f>IF($Z15="","",VLOOKUP($Z15,'ﾃﾞｰﾀ18&amp;16'!$R$3:$U$26,4,FALSE))</f>
        <v>(鹿･鳳凰高)</v>
      </c>
      <c r="Z15" s="218">
        <v>17</v>
      </c>
    </row>
    <row r="16" spans="1:26" ht="17.25" customHeight="1">
      <c r="A16" s="215"/>
      <c r="B16" s="14" t="str">
        <f>IF($A15="","",VLOOKUP($A15,'ﾃﾞｰﾀ18&amp;16'!$V$3:$Y$26,2,FALSE))</f>
        <v>田沢</v>
      </c>
      <c r="C16" s="14" t="str">
        <f>IF($A15="","",VLOOKUP($A15,'ﾃﾞｰﾀ18&amp;16'!$V$3:$Y$26,3,FALSE))</f>
        <v>省吾</v>
      </c>
      <c r="D16" s="14" t="str">
        <f>IF($A15="","",VLOOKUP($A15,'ﾃﾞｰﾀ18&amp;16'!$V$3:$Y$26,4,FALSE))</f>
        <v>(宮・日向学院高）</v>
      </c>
      <c r="E16" s="5"/>
      <c r="F16" s="10"/>
      <c r="G16" s="33"/>
      <c r="H16" s="233"/>
      <c r="I16" s="52" t="str">
        <f>IF(H15="","",VLOOKUP(H15,'ﾃﾞｰﾀ18&amp;16'!$R$3:$Y$130,6,FALSE))</f>
        <v>石川</v>
      </c>
      <c r="J16" s="28"/>
      <c r="K16" s="33"/>
      <c r="L16" s="28"/>
      <c r="M16" s="28"/>
      <c r="N16" s="34"/>
      <c r="O16" s="28"/>
      <c r="P16" s="34"/>
      <c r="Q16" s="28"/>
      <c r="R16" s="233"/>
      <c r="S16" s="52" t="str">
        <f>IF(R15="","",VLOOKUP(R15,'ﾃﾞｰﾀ18&amp;16'!$R$3:$Y$130,6,FALSE))</f>
        <v>荒木</v>
      </c>
      <c r="T16" s="34"/>
      <c r="U16" s="28"/>
      <c r="V16" s="5"/>
      <c r="W16" s="14" t="str">
        <f>IF($Z15="","",VLOOKUP($Z15,'ﾃﾞｰﾀ18&amp;16'!$V$3:$Y$26,2,FALSE))</f>
        <v>金田</v>
      </c>
      <c r="X16" s="14" t="str">
        <f>IF($Z15="","",VLOOKUP($Z15,'ﾃﾞｰﾀ18&amp;16'!$V$3:$Y$26,3,FALSE))</f>
        <v>祐季</v>
      </c>
      <c r="Y16" s="14" t="str">
        <f>IF($Z15="","",VLOOKUP($Z15,'ﾃﾞｰﾀ18&amp;16'!$V$3:$Y$26,4,FALSE))</f>
        <v>(鹿･鳳凰高)</v>
      </c>
      <c r="Z16" s="218"/>
    </row>
    <row r="17" spans="1:26" ht="17.25" customHeight="1">
      <c r="A17" s="215">
        <v>6</v>
      </c>
      <c r="B17" s="14" t="str">
        <f>IF($A17="","",VLOOKUP($A17,'ﾃﾞｰﾀ18&amp;16'!$R$3:$U$26,2,FALSE))</f>
        <v>宮野</v>
      </c>
      <c r="C17" s="14" t="str">
        <f>IF($A17="","",VLOOKUP($A17,'ﾃﾞｰﾀ18&amp;16'!$R$3:$U$26,3,FALSE))</f>
        <v>恭平</v>
      </c>
      <c r="D17" s="14" t="str">
        <f>IF($A17="","",VLOOKUP($A17,'ﾃﾞｰﾀ18&amp;16'!$R$3:$U$26,4,FALSE))</f>
        <v>(沖・沖縄尚学高）</v>
      </c>
      <c r="E17" s="4"/>
      <c r="F17" s="4"/>
      <c r="G17" s="31"/>
      <c r="H17" s="213">
        <v>81</v>
      </c>
      <c r="I17" s="214"/>
      <c r="J17" s="28"/>
      <c r="K17" s="33"/>
      <c r="L17" s="228">
        <v>1</v>
      </c>
      <c r="M17" s="49" t="str">
        <f>IF(L17="","",VLOOKUP(L17,'ﾃﾞｰﾀ18&amp;16'!$R$3:$Y$130,2,FALSE))</f>
        <v>伊藤</v>
      </c>
      <c r="N17" s="228">
        <v>13</v>
      </c>
      <c r="O17" s="49" t="str">
        <f>IF(N17="","",VLOOKUP(N17,'ﾃﾞｰﾀ18&amp;16'!$R$3:$Y$130,2,FALSE))</f>
        <v>西</v>
      </c>
      <c r="P17" s="34"/>
      <c r="Q17" s="28"/>
      <c r="R17" s="214">
        <v>85</v>
      </c>
      <c r="S17" s="217"/>
      <c r="T17" s="35"/>
      <c r="U17" s="30"/>
      <c r="V17" s="4"/>
      <c r="W17" s="14" t="str">
        <f>IF($Z17="","",VLOOKUP($Z17,'ﾃﾞｰﾀ18&amp;16'!$R$3:$U$26,2,FALSE))</f>
        <v>横山</v>
      </c>
      <c r="X17" s="14" t="str">
        <f>IF($Z17="","",VLOOKUP($Z17,'ﾃﾞｰﾀ18&amp;16'!$R$3:$U$26,3,FALSE))</f>
        <v>良輔</v>
      </c>
      <c r="Y17" s="14" t="str">
        <f>IF($Z17="","",VLOOKUP($Z17,'ﾃﾞｰﾀ18&amp;16'!$R$3:$U$26,4,FALSE))</f>
        <v>(宮･日向学院高)</v>
      </c>
      <c r="Z17" s="218">
        <v>18</v>
      </c>
    </row>
    <row r="18" spans="1:26" ht="17.25" customHeight="1">
      <c r="A18" s="215"/>
      <c r="B18" s="14" t="str">
        <f>IF($A17="","",VLOOKUP($A17,'ﾃﾞｰﾀ18&amp;16'!$V$3:$Y$26,2,FALSE))</f>
        <v>石川</v>
      </c>
      <c r="C18" s="14" t="str">
        <f>IF($A17="","",VLOOKUP($A17,'ﾃﾞｰﾀ18&amp;16'!$V$3:$Y$26,3,FALSE))</f>
        <v>温貴</v>
      </c>
      <c r="D18" s="14" t="str">
        <f>IF($A17="","",VLOOKUP($A17,'ﾃﾞｰﾀ18&amp;16'!$V$3:$Y$26,4,FALSE))</f>
        <v>(沖・沖縄尚学高)</v>
      </c>
      <c r="E18" s="10"/>
      <c r="F18" s="10"/>
      <c r="G18" s="28"/>
      <c r="H18" s="28"/>
      <c r="I18" s="3"/>
      <c r="J18" s="28"/>
      <c r="K18" s="33"/>
      <c r="L18" s="233"/>
      <c r="M18" s="50" t="str">
        <f>IF(L17="","",VLOOKUP(L17,'ﾃﾞｰﾀ18&amp;16'!$R$3:$Y$130,6,FALSE))</f>
        <v>廣田</v>
      </c>
      <c r="N18" s="233"/>
      <c r="O18" s="50" t="str">
        <f>IF(N17="","",VLOOKUP(N17,'ﾃﾞｰﾀ18&amp;16'!$R$3:$Y$130,6,FALSE))</f>
        <v>金</v>
      </c>
      <c r="P18" s="34"/>
      <c r="Q18" s="28"/>
      <c r="R18" s="3"/>
      <c r="S18" s="28"/>
      <c r="T18" s="28"/>
      <c r="U18" s="28"/>
      <c r="V18" s="10"/>
      <c r="W18" s="14" t="str">
        <f>IF($Z17="","",VLOOKUP($Z17,'ﾃﾞｰﾀ18&amp;16'!$V$3:$Y$26,2,FALSE))</f>
        <v>荒木</v>
      </c>
      <c r="X18" s="14" t="str">
        <f>IF($Z17="","",VLOOKUP($Z17,'ﾃﾞｰﾀ18&amp;16'!$V$3:$Y$26,3,FALSE))</f>
        <v>啓太</v>
      </c>
      <c r="Y18" s="14" t="str">
        <f>IF($Z17="","",VLOOKUP($Z17,'ﾃﾞｰﾀ18&amp;16'!$V$3:$Y$26,4,FALSE))</f>
        <v>(宮･日向学院高)</v>
      </c>
      <c r="Z18" s="218"/>
    </row>
    <row r="19" spans="1:26" ht="17.25" customHeight="1">
      <c r="A19" s="215">
        <v>7</v>
      </c>
      <c r="B19" s="14" t="str">
        <f>IF($A19="","",VLOOKUP($A19,'ﾃﾞｰﾀ18&amp;16'!$R$3:$U$26,2,FALSE))</f>
        <v>高木</v>
      </c>
      <c r="C19" s="14" t="str">
        <f>IF($A19="","",VLOOKUP($A19,'ﾃﾞｰﾀ18&amp;16'!$R$3:$U$26,3,FALSE))</f>
        <v>祐輔</v>
      </c>
      <c r="D19" s="14" t="str">
        <f>IF($A19="","",VLOOKUP($A19,'ﾃﾞｰﾀ18&amp;16'!$R$3:$U$26,4,FALSE))</f>
        <v>(佐・龍谷高)</v>
      </c>
      <c r="E19" s="4"/>
      <c r="F19" s="4"/>
      <c r="G19" s="30"/>
      <c r="H19" s="224">
        <v>7</v>
      </c>
      <c r="I19" s="14" t="str">
        <f>IF(H19="","",VLOOKUP(H19,'ﾃﾞｰﾀ18&amp;16'!$R$3:$Y$130,2,FALSE))</f>
        <v>高木</v>
      </c>
      <c r="J19" s="28"/>
      <c r="K19" s="33"/>
      <c r="L19" s="213">
        <v>97</v>
      </c>
      <c r="M19" s="214"/>
      <c r="N19" s="214">
        <v>84</v>
      </c>
      <c r="O19" s="214"/>
      <c r="P19" s="34"/>
      <c r="Q19" s="28"/>
      <c r="R19" s="219">
        <v>21</v>
      </c>
      <c r="S19" s="49" t="str">
        <f>IF(R19="","",VLOOKUP(R19,'ﾃﾞｰﾀ18&amp;16'!$R$3:$Y$130,2,FALSE))</f>
        <v>梯</v>
      </c>
      <c r="T19" s="30"/>
      <c r="U19" s="30"/>
      <c r="V19" s="4"/>
      <c r="W19" s="14" t="str">
        <f>IF($Z19="","",VLOOKUP($Z19,'ﾃﾞｰﾀ18&amp;16'!$R$3:$U$26,2,FALSE))</f>
        <v>小中</v>
      </c>
      <c r="X19" s="14" t="str">
        <f>IF($Z19="","",VLOOKUP($Z19,'ﾃﾞｰﾀ18&amp;16'!$R$3:$U$26,3,FALSE))</f>
        <v>勇生</v>
      </c>
      <c r="Y19" s="14" t="str">
        <f>IF($Z19="","",VLOOKUP($Z19,'ﾃﾞｰﾀ18&amp;16'!$R$3:$U$26,4,FALSE))</f>
        <v>(佐・龍谷高）</v>
      </c>
      <c r="Z19" s="218">
        <v>19</v>
      </c>
    </row>
    <row r="20" spans="1:26" ht="17.25" customHeight="1">
      <c r="A20" s="215"/>
      <c r="B20" s="14" t="str">
        <f>IF($A19="","",VLOOKUP($A19,'ﾃﾞｰﾀ18&amp;16'!$V$3:$Y$26,2,FALSE))</f>
        <v>石井</v>
      </c>
      <c r="C20" s="14" t="str">
        <f>IF($A19="","",VLOOKUP($A19,'ﾃﾞｰﾀ18&amp;16'!$V$3:$Y$26,3,FALSE))</f>
        <v>靖晃</v>
      </c>
      <c r="D20" s="14" t="str">
        <f>IF($A19="","",VLOOKUP($A19,'ﾃﾞｰﾀ18&amp;16'!$V$3:$Y$26,4,FALSE))</f>
        <v>(佐・龍谷高)</v>
      </c>
      <c r="E20" s="5"/>
      <c r="F20" s="10"/>
      <c r="G20" s="33"/>
      <c r="H20" s="234"/>
      <c r="I20" s="50" t="str">
        <f>IF(H19="","",VLOOKUP(H19,'ﾃﾞｰﾀ18&amp;16'!$R$3:$Y$130,6,FALSE))</f>
        <v>石井</v>
      </c>
      <c r="J20" s="28"/>
      <c r="K20" s="33"/>
      <c r="L20" s="28"/>
      <c r="M20" s="28"/>
      <c r="N20" s="28"/>
      <c r="O20" s="28"/>
      <c r="P20" s="34"/>
      <c r="Q20" s="28"/>
      <c r="R20" s="234"/>
      <c r="S20" s="50" t="str">
        <f>IF(R19="","",VLOOKUP(R19,'ﾃﾞｰﾀ18&amp;16'!$R$3:$Y$130,6,FALSE))</f>
        <v>兼子</v>
      </c>
      <c r="T20" s="32"/>
      <c r="U20" s="28"/>
      <c r="V20" s="10"/>
      <c r="W20" s="14" t="str">
        <f>IF($Z19="","",VLOOKUP($Z19,'ﾃﾞｰﾀ18&amp;16'!$V$3:$Y$26,2,FALSE))</f>
        <v>江口</v>
      </c>
      <c r="X20" s="14" t="str">
        <f>IF($Z19="","",VLOOKUP($Z19,'ﾃﾞｰﾀ18&amp;16'!$V$3:$Y$26,3,FALSE))</f>
        <v>遼</v>
      </c>
      <c r="Y20" s="14" t="str">
        <f>IF($Z19="","",VLOOKUP($Z19,'ﾃﾞｰﾀ18&amp;16'!$V$3:$Y$26,4,FALSE))</f>
        <v>(佐・龍谷高）</v>
      </c>
      <c r="Z20" s="218"/>
    </row>
    <row r="21" spans="1:26" ht="17.25" customHeight="1">
      <c r="A21" s="215">
        <v>8</v>
      </c>
      <c r="B21" s="14" t="str">
        <f>IF($A21="","",VLOOKUP($A21,'ﾃﾞｰﾀ18&amp;16'!$R$3:$U$26,2,FALSE))</f>
        <v>清水</v>
      </c>
      <c r="C21" s="14" t="str">
        <f>IF($A21="","",VLOOKUP($A21,'ﾃﾞｰﾀ18&amp;16'!$R$3:$U$26,3,FALSE))</f>
        <v>陽一</v>
      </c>
      <c r="D21" s="14" t="str">
        <f>IF($A21="","",VLOOKUP($A21,'ﾃﾞｰﾀ18&amp;16'!$R$3:$U$26,4,FALSE))</f>
        <v>(宮・佐土原高）</v>
      </c>
      <c r="E21" s="4"/>
      <c r="F21" s="237">
        <v>9</v>
      </c>
      <c r="G21" s="51" t="str">
        <f>IF(F21="","",VLOOKUP(F21,'ﾃﾞｰﾀ18&amp;16'!$R$3:$Y$130,2,FALSE))</f>
        <v>梶尾</v>
      </c>
      <c r="H21" s="213">
        <v>86</v>
      </c>
      <c r="I21" s="217"/>
      <c r="J21" s="28"/>
      <c r="K21" s="33"/>
      <c r="L21" s="28"/>
      <c r="M21" s="28"/>
      <c r="N21" s="28"/>
      <c r="O21" s="28"/>
      <c r="P21" s="34"/>
      <c r="Q21" s="28"/>
      <c r="R21" s="213">
        <v>82</v>
      </c>
      <c r="S21" s="217"/>
      <c r="T21" s="228">
        <v>21</v>
      </c>
      <c r="U21" s="49" t="str">
        <f>IF(T21="","",VLOOKUP(T21,'ﾃﾞｰﾀ18&amp;16'!$R$3:$Y$130,2,FALSE))</f>
        <v>梯</v>
      </c>
      <c r="V21" s="4"/>
      <c r="W21" s="14" t="str">
        <f>IF($Z21="","",VLOOKUP($Z21,'ﾃﾞｰﾀ18&amp;16'!$R$3:$U$26,2,FALSE))</f>
        <v>保原</v>
      </c>
      <c r="X21" s="14" t="str">
        <f>IF($Z21="","",VLOOKUP($Z21,'ﾃﾞｰﾀ18&amp;16'!$R$3:$U$26,3,FALSE))</f>
        <v>充宏</v>
      </c>
      <c r="Y21" s="14" t="str">
        <f>IF($Z21="","",VLOOKUP($Z21,'ﾃﾞｰﾀ18&amp;16'!$R$3:$U$26,4,FALSE))</f>
        <v>(大･大分舞鶴高)</v>
      </c>
      <c r="Z21" s="218">
        <v>20</v>
      </c>
    </row>
    <row r="22" spans="1:26" ht="17.25" customHeight="1">
      <c r="A22" s="215"/>
      <c r="B22" s="14" t="str">
        <f>IF($A21="","",VLOOKUP($A21,'ﾃﾞｰﾀ18&amp;16'!$V$3:$Y$26,2,FALSE))</f>
        <v>日野</v>
      </c>
      <c r="C22" s="14" t="str">
        <f>IF($A21="","",VLOOKUP($A21,'ﾃﾞｰﾀ18&amp;16'!$V$3:$Y$26,3,FALSE))</f>
        <v>竜人</v>
      </c>
      <c r="D22" s="14" t="str">
        <f>IF($A21="","",VLOOKUP($A21,'ﾃﾞｰﾀ18&amp;16'!$V$3:$Y$26,4,FALSE))</f>
        <v>(宮・佐土原高）</v>
      </c>
      <c r="E22" s="6"/>
      <c r="F22" s="234"/>
      <c r="G22" s="52" t="str">
        <f>IF(F21="","",VLOOKUP(F21,'ﾃﾞｰﾀ18&amp;16'!$R$3:$Y$130,6,FALSE))</f>
        <v>小椋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33"/>
      <c r="U22" s="50" t="str">
        <f>IF(T21="","",VLOOKUP(T21,'ﾃﾞｰﾀ18&amp;16'!$R$3:$Y$130,6,FALSE))</f>
        <v>兼子</v>
      </c>
      <c r="V22" s="7"/>
      <c r="W22" s="14" t="str">
        <f>IF($Z21="","",VLOOKUP($Z21,'ﾃﾞｰﾀ18&amp;16'!$V$3:$Y$26,2,FALSE))</f>
        <v>竹下</v>
      </c>
      <c r="X22" s="14" t="str">
        <f>IF($Z21="","",VLOOKUP($Z21,'ﾃﾞｰﾀ18&amp;16'!$V$3:$Y$26,3,FALSE))</f>
        <v>明宏</v>
      </c>
      <c r="Y22" s="14" t="str">
        <f>IF($Z21="","",VLOOKUP($Z21,'ﾃﾞｰﾀ18&amp;16'!$V$3:$Y$26,4,FALSE))</f>
        <v>(大･大分舞鶴高)</v>
      </c>
      <c r="Z22" s="218"/>
    </row>
    <row r="23" spans="1:26" ht="17.25" customHeight="1">
      <c r="A23" s="215">
        <v>9</v>
      </c>
      <c r="B23" s="14" t="str">
        <f>IF($A23="","",VLOOKUP($A23,'ﾃﾞｰﾀ18&amp;16'!$R$3:$U$26,2,FALSE))</f>
        <v>梶尾</v>
      </c>
      <c r="C23" s="14" t="str">
        <f>IF($A23="","",VLOOKUP($A23,'ﾃﾞｰﾀ18&amp;16'!$R$3:$U$26,3,FALSE))</f>
        <v>幸希</v>
      </c>
      <c r="D23" s="14" t="str">
        <f>IF($A23="","",VLOOKUP($A23,'ﾃﾞｰﾀ18&amp;16'!$R$3:$U$26,4,FALSE))</f>
        <v>(熊・熊本学園大附属高）</v>
      </c>
      <c r="E23" s="8"/>
      <c r="F23" s="213">
        <v>86</v>
      </c>
      <c r="G23" s="214"/>
      <c r="H23" s="28"/>
      <c r="I23" s="33"/>
      <c r="J23" s="228">
        <v>7</v>
      </c>
      <c r="K23" s="51" t="str">
        <f>IF(J23="","",VLOOKUP(J23,'ﾃﾞｰﾀ18&amp;16'!$R$3:$Y$130,2,FALSE))</f>
        <v>高木</v>
      </c>
      <c r="L23" s="28"/>
      <c r="M23" s="28"/>
      <c r="N23" s="28"/>
      <c r="O23" s="28"/>
      <c r="P23" s="228">
        <v>21</v>
      </c>
      <c r="Q23" s="51" t="str">
        <f>IF(P23="","",VLOOKUP(P23,'ﾃﾞｰﾀ18&amp;16'!$R$3:$Y$130,2,FALSE))</f>
        <v>梯</v>
      </c>
      <c r="R23" s="34"/>
      <c r="S23" s="28"/>
      <c r="T23" s="214">
        <v>85</v>
      </c>
      <c r="U23" s="217"/>
      <c r="V23" s="9"/>
      <c r="W23" s="14" t="str">
        <f>IF($Z23="","",VLOOKUP($Z23,'ﾃﾞｰﾀ18&amp;16'!$R$3:$U$26,2,FALSE))</f>
        <v>梯</v>
      </c>
      <c r="X23" s="14" t="str">
        <f>IF($Z23="","",VLOOKUP($Z23,'ﾃﾞｰﾀ18&amp;16'!$R$3:$U$26,3,FALSE))</f>
        <v>隼人</v>
      </c>
      <c r="Y23" s="14" t="str">
        <f>IF($Z23="","",VLOOKUP($Z23,'ﾃﾞｰﾀ18&amp;16'!$R$3:$U$26,4,FALSE))</f>
        <v>(鹿・鳳凰高）</v>
      </c>
      <c r="Z23" s="218">
        <v>21</v>
      </c>
    </row>
    <row r="24" spans="1:26" ht="17.25" customHeight="1">
      <c r="A24" s="215"/>
      <c r="B24" s="14" t="str">
        <f>IF($A23="","",VLOOKUP($A23,'ﾃﾞｰﾀ18&amp;16'!$V$3:$Y$26,2,FALSE))</f>
        <v>小椋</v>
      </c>
      <c r="C24" s="14" t="str">
        <f>IF($A23="","",VLOOKUP($A23,'ﾃﾞｰﾀ18&amp;16'!$V$3:$Y$26,3,FALSE))</f>
        <v>祥平</v>
      </c>
      <c r="D24" s="14" t="str">
        <f>IF($A23="","",VLOOKUP($A23,'ﾃﾞｰﾀ18&amp;16'!$V$3:$Y$26,4,FALSE))</f>
        <v>(熊・ﾏﾘｽﾄ学園高）</v>
      </c>
      <c r="E24" s="5"/>
      <c r="F24" s="10"/>
      <c r="G24" s="3"/>
      <c r="H24" s="28"/>
      <c r="I24" s="33"/>
      <c r="J24" s="233"/>
      <c r="K24" s="52" t="str">
        <f>IF(J23="","",VLOOKUP(J23,'ﾃﾞｰﾀ18&amp;16'!$R$3:$Y$130,6,FALSE))</f>
        <v>石井</v>
      </c>
      <c r="L24" s="28"/>
      <c r="M24" s="28"/>
      <c r="N24" s="28"/>
      <c r="O24" s="28"/>
      <c r="P24" s="233"/>
      <c r="Q24" s="52" t="str">
        <f>IF(P23="","",VLOOKUP(P23,'ﾃﾞｰﾀ18&amp;16'!$R$3:$Y$130,6,FALSE))</f>
        <v>兼子</v>
      </c>
      <c r="R24" s="34"/>
      <c r="S24" s="28"/>
      <c r="T24" s="3"/>
      <c r="U24" s="28"/>
      <c r="V24" s="5"/>
      <c r="W24" s="14" t="str">
        <f>IF($Z23="","",VLOOKUP($Z23,'ﾃﾞｰﾀ18&amp;16'!$V$3:$Y$26,2,FALSE))</f>
        <v>兼子</v>
      </c>
      <c r="X24" s="14" t="str">
        <f>IF($Z23="","",VLOOKUP($Z23,'ﾃﾞｰﾀ18&amp;16'!$V$3:$Y$26,3,FALSE))</f>
        <v>周大</v>
      </c>
      <c r="Y24" s="14" t="str">
        <f>IF($Z23="","",VLOOKUP($Z23,'ﾃﾞｰﾀ18&amp;16'!$V$3:$Y$26,4,FALSE))</f>
        <v>(鹿・鳳凰高）</v>
      </c>
      <c r="Z24" s="218"/>
    </row>
    <row r="25" spans="1:26" ht="17.25" customHeight="1">
      <c r="A25" s="215">
        <v>10</v>
      </c>
      <c r="B25" s="14" t="str">
        <f>IF($A25="","",VLOOKUP($A25,'ﾃﾞｰﾀ18&amp;16'!$R$3:$U$26,2,FALSE))</f>
        <v>小吹</v>
      </c>
      <c r="C25" s="14" t="str">
        <f>IF($A25="","",VLOOKUP($A25,'ﾃﾞｰﾀ18&amp;16'!$R$3:$U$26,3,FALSE))</f>
        <v>学</v>
      </c>
      <c r="D25" s="14" t="str">
        <f>IF($A25="","",VLOOKUP($A25,'ﾃﾞｰﾀ18&amp;16'!$R$3:$U$26,4,FALSE))</f>
        <v>(鹿・鹿児島工業高）</v>
      </c>
      <c r="E25" s="4"/>
      <c r="F25" s="237">
        <v>10</v>
      </c>
      <c r="G25" s="14" t="str">
        <f>IF(F25="","",VLOOKUP(F25,'ﾃﾞｰﾀ18&amp;16'!$R$3:$Y$130,2,FALSE))</f>
        <v>小吹</v>
      </c>
      <c r="H25" s="28"/>
      <c r="I25" s="33"/>
      <c r="J25" s="213">
        <v>86</v>
      </c>
      <c r="K25" s="214"/>
      <c r="L25" s="28"/>
      <c r="M25" s="28"/>
      <c r="N25" s="28"/>
      <c r="O25" s="28"/>
      <c r="P25" s="214">
        <v>85</v>
      </c>
      <c r="Q25" s="217"/>
      <c r="R25" s="34"/>
      <c r="S25" s="28"/>
      <c r="T25" s="219">
        <v>23</v>
      </c>
      <c r="U25" s="49" t="str">
        <f>IF(T25="","",VLOOKUP(T25,'ﾃﾞｰﾀ18&amp;16'!$R$3:$Y$130,2,FALSE))</f>
        <v>山中</v>
      </c>
      <c r="V25" s="4"/>
      <c r="W25" s="14" t="str">
        <f>IF($Z25="","",VLOOKUP($Z25,'ﾃﾞｰﾀ18&amp;16'!$R$3:$U$26,2,FALSE))</f>
        <v>志喜屋</v>
      </c>
      <c r="X25" s="14" t="str">
        <f>IF($Z25="","",VLOOKUP($Z25,'ﾃﾞｰﾀ18&amp;16'!$R$3:$U$26,3,FALSE))</f>
        <v>光大</v>
      </c>
      <c r="Y25" s="14" t="str">
        <f>IF($Z25="","",VLOOKUP($Z25,'ﾃﾞｰﾀ18&amp;16'!$R$3:$U$26,4,FALSE))</f>
        <v>(沖･普天間高)</v>
      </c>
      <c r="Z25" s="218">
        <v>22</v>
      </c>
    </row>
    <row r="26" spans="1:26" ht="17.25" customHeight="1">
      <c r="A26" s="215"/>
      <c r="B26" s="14" t="str">
        <f>IF($A25="","",VLOOKUP($A25,'ﾃﾞｰﾀ18&amp;16'!$V$3:$Y$26,2,FALSE))</f>
        <v>小吹</v>
      </c>
      <c r="C26" s="14" t="str">
        <f>IF($A25="","",VLOOKUP($A25,'ﾃﾞｰﾀ18&amp;16'!$V$3:$Y$26,3,FALSE))</f>
        <v>英</v>
      </c>
      <c r="D26" s="14" t="str">
        <f>IF($A25="","",VLOOKUP($A25,'ﾃﾞｰﾀ18&amp;16'!$V$3:$Y$26,4,FALSE))</f>
        <v>(鹿・鹿児島工業高）</v>
      </c>
      <c r="E26" s="6"/>
      <c r="F26" s="234"/>
      <c r="G26" s="50" t="str">
        <f>IF(F25="","",VLOOKUP(F25,'ﾃﾞｰﾀ18&amp;16'!$R$3:$Y$130,6,FALSE))</f>
        <v>小吹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34"/>
      <c r="U26" s="50" t="str">
        <f>IF(T25="","",VLOOKUP(T25,'ﾃﾞｰﾀ18&amp;16'!$R$3:$Y$130,6,FALSE))</f>
        <v>山口</v>
      </c>
      <c r="V26" s="7"/>
      <c r="W26" s="14" t="str">
        <f>IF($Z25="","",VLOOKUP($Z25,'ﾃﾞｰﾀ18&amp;16'!$V$3:$Y$26,2,FALSE))</f>
        <v>川畑</v>
      </c>
      <c r="X26" s="14" t="str">
        <f>IF($Z25="","",VLOOKUP($Z25,'ﾃﾞｰﾀ18&amp;16'!$V$3:$Y$26,3,FALSE))</f>
        <v>将明</v>
      </c>
      <c r="Y26" s="14" t="str">
        <f>IF($Z25="","",VLOOKUP($Z25,'ﾃﾞｰﾀ18&amp;16'!$V$3:$Y$26,4,FALSE))</f>
        <v>(沖･普天間高)</v>
      </c>
      <c r="Z26" s="218"/>
    </row>
    <row r="27" spans="1:26" ht="17.25" customHeight="1">
      <c r="A27" s="215">
        <v>11</v>
      </c>
      <c r="B27" s="14" t="str">
        <f>IF($A27="","",VLOOKUP($A27,'ﾃﾞｰﾀ18&amp;16'!$R$3:$U$26,2,FALSE))</f>
        <v>立石</v>
      </c>
      <c r="C27" s="14" t="str">
        <f>IF($A27="","",VLOOKUP($A27,'ﾃﾞｰﾀ18&amp;16'!$R$3:$U$26,3,FALSE))</f>
        <v>星士</v>
      </c>
      <c r="D27" s="14" t="str">
        <f>IF($A27="","",VLOOKUP($A27,'ﾃﾞｰﾀ18&amp;16'!$R$3:$U$26,4,FALSE))</f>
        <v>(熊･熊本工業高)</v>
      </c>
      <c r="E27" s="8"/>
      <c r="F27" s="213">
        <v>97</v>
      </c>
      <c r="G27" s="217"/>
      <c r="H27" s="228">
        <v>12</v>
      </c>
      <c r="I27" s="51" t="str">
        <f>IF(H27="","",VLOOKUP(H27,'ﾃﾞｰﾀ18&amp;16'!$R$3:$Y$130,2,FALSE))</f>
        <v>光山</v>
      </c>
      <c r="J27" s="28"/>
      <c r="K27" s="3"/>
      <c r="L27" s="28"/>
      <c r="M27" s="28"/>
      <c r="N27" s="28"/>
      <c r="O27" s="28"/>
      <c r="P27" s="3"/>
      <c r="Q27" s="3"/>
      <c r="R27" s="228">
        <v>24</v>
      </c>
      <c r="S27" s="51" t="str">
        <f>IF(R27="","",VLOOKUP(R27,'ﾃﾞｰﾀ18&amp;16'!$R$3:$Y$130,2,FALSE))</f>
        <v>福本</v>
      </c>
      <c r="T27" s="213">
        <v>82</v>
      </c>
      <c r="U27" s="217"/>
      <c r="V27" s="9"/>
      <c r="W27" s="14" t="str">
        <f>IF($Z27="","",VLOOKUP($Z27,'ﾃﾞｰﾀ18&amp;16'!$R$3:$U$26,2,FALSE))</f>
        <v>山中</v>
      </c>
      <c r="X27" s="14" t="str">
        <f>IF($Z27="","",VLOOKUP($Z27,'ﾃﾞｰﾀ18&amp;16'!$R$3:$U$26,3,FALSE))</f>
        <v>直人</v>
      </c>
      <c r="Y27" s="14" t="str">
        <f>IF($Z27="","",VLOOKUP($Z27,'ﾃﾞｰﾀ18&amp;16'!$R$3:$U$26,4,FALSE))</f>
        <v>(長・海星高）</v>
      </c>
      <c r="Z27" s="218">
        <v>23</v>
      </c>
    </row>
    <row r="28" spans="1:26" ht="17.25" customHeight="1">
      <c r="A28" s="215"/>
      <c r="B28" s="14" t="str">
        <f>IF($A27="","",VLOOKUP($A27,'ﾃﾞｰﾀ18&amp;16'!$V$3:$Y$26,2,FALSE))</f>
        <v>野口</v>
      </c>
      <c r="C28" s="14" t="str">
        <f>IF($A27="","",VLOOKUP($A27,'ﾃﾞｰﾀ18&amp;16'!$V$3:$Y$26,3,FALSE))</f>
        <v>将哉</v>
      </c>
      <c r="D28" s="14" t="str">
        <f>IF($A27="","",VLOOKUP($A27,'ﾃﾞｰﾀ18&amp;16'!$V$3:$Y$26,4,FALSE))</f>
        <v>(熊･熊本工業高)</v>
      </c>
      <c r="E28" s="5"/>
      <c r="F28" s="10"/>
      <c r="G28" s="33"/>
      <c r="H28" s="233"/>
      <c r="I28" s="52" t="str">
        <f>IF(H27="","",VLOOKUP(H27,'ﾃﾞｰﾀ18&amp;16'!$R$3:$Y$130,6,FALSE))</f>
        <v>森下</v>
      </c>
      <c r="J28" s="28"/>
      <c r="K28" s="3"/>
      <c r="L28" s="28"/>
      <c r="M28" s="28"/>
      <c r="N28" s="28"/>
      <c r="O28" s="28"/>
      <c r="P28" s="3"/>
      <c r="Q28" s="3"/>
      <c r="R28" s="233"/>
      <c r="S28" s="52" t="str">
        <f>IF(R27="","",VLOOKUP(R27,'ﾃﾞｰﾀ18&amp;16'!$R$3:$Y$130,6,FALSE))</f>
        <v>塩田</v>
      </c>
      <c r="T28" s="34"/>
      <c r="U28" s="28"/>
      <c r="V28" s="5"/>
      <c r="W28" s="14" t="str">
        <f>IF($Z27="","",VLOOKUP($Z27,'ﾃﾞｰﾀ18&amp;16'!$V$3:$Y$26,2,FALSE))</f>
        <v>山口</v>
      </c>
      <c r="X28" s="14" t="str">
        <f>IF($Z27="","",VLOOKUP($Z27,'ﾃﾞｰﾀ18&amp;16'!$V$3:$Y$26,3,FALSE))</f>
        <v>大輝</v>
      </c>
      <c r="Y28" s="14" t="str">
        <f>IF($Z27="","",VLOOKUP($Z27,'ﾃﾞｰﾀ18&amp;16'!$V$3:$Y$26,4,FALSE))</f>
        <v>(長・海星高）</v>
      </c>
      <c r="Z28" s="218"/>
    </row>
    <row r="29" spans="1:26" ht="17.25" customHeight="1">
      <c r="A29" s="215">
        <v>12</v>
      </c>
      <c r="B29" s="14" t="str">
        <f>IF($A29="","",VLOOKUP($A29,'ﾃﾞｰﾀ18&amp;16'!$R$3:$U$26,2,FALSE))</f>
        <v>光山</v>
      </c>
      <c r="C29" s="14" t="str">
        <f>IF($A29="","",VLOOKUP($A29,'ﾃﾞｰﾀ18&amp;16'!$R$3:$U$26,3,FALSE))</f>
        <v>高史</v>
      </c>
      <c r="D29" s="14" t="str">
        <f>IF($A29="","",VLOOKUP($A29,'ﾃﾞｰﾀ18&amp;16'!$R$3:$U$26,4,FALSE))</f>
        <v>(福･柳川高)</v>
      </c>
      <c r="E29" s="4"/>
      <c r="F29" s="4"/>
      <c r="G29" s="31"/>
      <c r="H29" s="213" t="s">
        <v>1005</v>
      </c>
      <c r="I29" s="214"/>
      <c r="J29" s="28"/>
      <c r="K29" s="3"/>
      <c r="L29" s="28"/>
      <c r="M29" s="28"/>
      <c r="N29" s="28"/>
      <c r="O29" s="28"/>
      <c r="P29" s="3"/>
      <c r="Q29" s="3"/>
      <c r="R29" s="214">
        <v>85</v>
      </c>
      <c r="S29" s="217"/>
      <c r="T29" s="9"/>
      <c r="U29" s="30"/>
      <c r="V29" s="4"/>
      <c r="W29" s="14" t="str">
        <f>IF($Z29="","",VLOOKUP($Z29,'ﾃﾞｰﾀ18&amp;16'!$R$3:$U$26,2,FALSE))</f>
        <v>福本</v>
      </c>
      <c r="X29" s="14" t="str">
        <f>IF($Z29="","",VLOOKUP($Z29,'ﾃﾞｰﾀ18&amp;16'!$R$3:$U$26,3,FALSE))</f>
        <v>龍馬</v>
      </c>
      <c r="Y29" s="14" t="str">
        <f>IF($Z29="","",VLOOKUP($Z29,'ﾃﾞｰﾀ18&amp;16'!$R$3:$U$26,4,FALSE))</f>
        <v>(福・柳川高）</v>
      </c>
      <c r="Z29" s="218">
        <v>24</v>
      </c>
    </row>
    <row r="30" spans="1:26" ht="17.25" customHeight="1">
      <c r="A30" s="215"/>
      <c r="B30" s="14" t="str">
        <f>IF($A29="","",VLOOKUP($A29,'ﾃﾞｰﾀ18&amp;16'!$V$3:$Y$26,2,FALSE))</f>
        <v>森下</v>
      </c>
      <c r="C30" s="14" t="str">
        <f>IF($A29="","",VLOOKUP($A29,'ﾃﾞｰﾀ18&amp;16'!$V$3:$Y$26,3,FALSE))</f>
        <v>優介</v>
      </c>
      <c r="D30" s="14" t="str">
        <f>IF($A29="","",VLOOKUP($A29,'ﾃﾞｰﾀ18&amp;16'!$V$3:$Y$26,4,FALSE))</f>
        <v>(福･柳川高)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tr">
        <f>IF($Z29="","",VLOOKUP($Z29,'ﾃﾞｰﾀ18&amp;16'!$V$3:$Y$26,2,FALSE))</f>
        <v>塩田</v>
      </c>
      <c r="X30" s="14" t="str">
        <f>IF($Z29="","",VLOOKUP($Z29,'ﾃﾞｰﾀ18&amp;16'!$V$3:$Y$26,3,FALSE))</f>
        <v>裕司</v>
      </c>
      <c r="Y30" s="14" t="str">
        <f>IF($Z29="","",VLOOKUP($Z29,'ﾃﾞｰﾀ18&amp;16'!$V$3:$Y$26,4,FALSE))</f>
        <v>(福・柳川高）</v>
      </c>
      <c r="Z30" s="218"/>
    </row>
    <row r="31" spans="1:27" ht="7.5" customHeight="1">
      <c r="A31" s="215"/>
      <c r="B31" s="219"/>
      <c r="C31" s="219"/>
      <c r="D31" s="219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24"/>
      <c r="X31" s="224"/>
      <c r="Y31" s="224"/>
      <c r="Z31" s="231"/>
      <c r="AA31" s="55"/>
    </row>
    <row r="32" spans="1:27" ht="7.5" customHeight="1">
      <c r="A32" s="215"/>
      <c r="B32" s="219"/>
      <c r="C32" s="219"/>
      <c r="D32" s="219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24"/>
      <c r="X32" s="224"/>
      <c r="Y32" s="224"/>
      <c r="Z32" s="231"/>
      <c r="AA32" s="55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4</v>
      </c>
      <c r="J33" s="13"/>
      <c r="K33" s="5"/>
      <c r="L33" s="5"/>
      <c r="M33" s="10"/>
      <c r="P33" s="10"/>
      <c r="R33" s="13"/>
      <c r="S33" s="40" t="s">
        <v>9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25"/>
      <c r="B34" s="24"/>
      <c r="C34" s="24"/>
      <c r="D34" s="25"/>
      <c r="G34" s="232">
        <v>1</v>
      </c>
      <c r="H34" s="46" t="s">
        <v>72</v>
      </c>
      <c r="I34" s="62"/>
      <c r="J34" s="46"/>
      <c r="K34" s="62"/>
      <c r="L34" s="236">
        <v>3</v>
      </c>
      <c r="M34" s="47"/>
      <c r="N34" s="62"/>
      <c r="O34" s="18"/>
      <c r="P34" s="46"/>
      <c r="Q34" s="62"/>
      <c r="R34" s="232">
        <v>1</v>
      </c>
      <c r="S34" s="205" t="str">
        <f>IF(R34="","",VLOOKUP(R34,'ﾃﾞｰﾀ18&amp;16'!$R$37:$U$41,2,FALSE))&amp;" "&amp;IF(R34="","",VLOOKUP(R34,'ﾃﾞｰﾀ18&amp;16'!$R$37:$U$41,3,FALSE))</f>
        <v>平川 泰久</v>
      </c>
      <c r="W34" s="18"/>
      <c r="X34" s="18"/>
      <c r="Y34" s="18"/>
    </row>
    <row r="35" spans="1:25" ht="17.25" customHeight="1">
      <c r="A35" s="25"/>
      <c r="B35" s="24"/>
      <c r="C35" s="24"/>
      <c r="D35" s="25"/>
      <c r="G35" s="232"/>
      <c r="H35" s="46" t="s">
        <v>73</v>
      </c>
      <c r="I35" s="62"/>
      <c r="J35" s="46"/>
      <c r="K35" s="62"/>
      <c r="L35" s="236"/>
      <c r="M35" s="47"/>
      <c r="N35" s="62"/>
      <c r="O35" s="18"/>
      <c r="P35" s="47"/>
      <c r="Q35" s="63"/>
      <c r="R35" s="230"/>
      <c r="S35" s="205" t="str">
        <f>IF(R34="","",VLOOKUP(R34,'ﾃﾞｰﾀ18&amp;16'!$V$37:$Y$41,2,FALSE))&amp;" "&amp;IF(R34="","",VLOOKUP(R34,'ﾃﾞｰﾀ18&amp;16'!$V$37:$Y$41,3,FALSE))</f>
        <v>高瀬 啓介</v>
      </c>
      <c r="W35" s="18"/>
      <c r="X35" s="18"/>
      <c r="Y35" s="18"/>
    </row>
    <row r="36" spans="1:25" ht="17.25" customHeight="1">
      <c r="A36" s="25"/>
      <c r="B36" s="24"/>
      <c r="C36" s="24"/>
      <c r="D36" s="25"/>
      <c r="G36" s="236">
        <v>2</v>
      </c>
      <c r="H36" s="46"/>
      <c r="I36" s="62"/>
      <c r="J36" s="46"/>
      <c r="K36" s="62"/>
      <c r="L36" s="236">
        <v>4</v>
      </c>
      <c r="M36" s="47"/>
      <c r="N36" s="62"/>
      <c r="O36" s="18"/>
      <c r="P36" s="46"/>
      <c r="Q36" s="62"/>
      <c r="R36" s="232">
        <v>2</v>
      </c>
      <c r="S36" s="205" t="str">
        <f>IF(R36="","",VLOOKUP(R36,'ﾃﾞｰﾀ18&amp;16'!$R$37:$U$41,2,FALSE))&amp;" "&amp;IF(R36="","",VLOOKUP(R36,'ﾃﾞｰﾀ18&amp;16'!$R$37:$U$41,3,FALSE))</f>
        <v>前田 浩貴</v>
      </c>
      <c r="W36" s="18"/>
      <c r="X36" s="18"/>
      <c r="Y36" s="18"/>
    </row>
    <row r="37" spans="1:25" ht="17.25" customHeight="1">
      <c r="A37" s="25"/>
      <c r="B37" s="24"/>
      <c r="C37" s="24"/>
      <c r="D37" s="25"/>
      <c r="G37" s="236"/>
      <c r="H37" s="46"/>
      <c r="I37" s="62"/>
      <c r="J37" s="46"/>
      <c r="K37" s="62"/>
      <c r="L37" s="236"/>
      <c r="M37" s="47"/>
      <c r="N37" s="62"/>
      <c r="O37" s="18"/>
      <c r="P37" s="47"/>
      <c r="Q37" s="63"/>
      <c r="R37" s="230"/>
      <c r="S37" s="205" t="str">
        <f>IF(R36="","",VLOOKUP(R36,'ﾃﾞｰﾀ18&amp;16'!$V$37:$Y$41,2,FALSE))&amp;" "&amp;IF(R36="","",VLOOKUP(R36,'ﾃﾞｰﾀ18&amp;16'!$V$37:$Y$41,3,FALSE))</f>
        <v>徳永 将大</v>
      </c>
      <c r="W37" s="18"/>
      <c r="X37" s="18"/>
      <c r="Y37" s="18"/>
    </row>
    <row r="38" spans="1:26" s="58" customFormat="1" ht="18" customHeight="1">
      <c r="A38" s="25"/>
      <c r="B38" s="24"/>
      <c r="C38" s="24"/>
      <c r="D38" s="25"/>
      <c r="E38" s="16"/>
      <c r="F38" s="17"/>
      <c r="G38" s="18"/>
      <c r="H38" s="18"/>
      <c r="I38" s="18"/>
      <c r="J38" s="18"/>
      <c r="K38" s="18"/>
      <c r="L38" s="16"/>
      <c r="M38" s="17"/>
      <c r="N38" s="18"/>
      <c r="O38" s="18"/>
      <c r="P38" s="47"/>
      <c r="Q38" s="63"/>
      <c r="R38" s="230"/>
      <c r="S38" s="63"/>
      <c r="T38" s="64"/>
      <c r="U38" s="65"/>
      <c r="V38" s="64"/>
      <c r="Z38" s="64"/>
    </row>
    <row r="39" spans="1:26" s="58" customFormat="1" ht="9" customHeight="1">
      <c r="A39" s="66"/>
      <c r="B39" s="67"/>
      <c r="C39" s="67"/>
      <c r="D39" s="66"/>
      <c r="E39" s="64"/>
      <c r="F39" s="65"/>
      <c r="L39" s="64"/>
      <c r="M39" s="65"/>
      <c r="P39" s="47"/>
      <c r="Q39" s="63"/>
      <c r="R39" s="230"/>
      <c r="S39" s="63"/>
      <c r="T39" s="64"/>
      <c r="U39" s="65"/>
      <c r="V39" s="64"/>
      <c r="Z39" s="64"/>
    </row>
    <row r="40" spans="1:26" s="58" customFormat="1" ht="4.5" customHeight="1">
      <c r="A40" s="66"/>
      <c r="B40" s="67"/>
      <c r="C40" s="67"/>
      <c r="D40" s="66"/>
      <c r="E40" s="64"/>
      <c r="F40" s="65"/>
      <c r="G40" s="64"/>
      <c r="H40" s="65"/>
      <c r="I40" s="64"/>
      <c r="J40" s="65"/>
      <c r="K40" s="64"/>
      <c r="L40" s="65"/>
      <c r="M40" s="64"/>
      <c r="N40" s="64"/>
      <c r="O40" s="65"/>
      <c r="P40" s="64"/>
      <c r="Q40" s="64"/>
      <c r="R40" s="64"/>
      <c r="S40" s="65"/>
      <c r="T40" s="64"/>
      <c r="U40" s="65"/>
      <c r="V40" s="64"/>
      <c r="Z40" s="64"/>
    </row>
    <row r="41" spans="1:26" s="58" customFormat="1" ht="3.75" customHeight="1">
      <c r="A41" s="66"/>
      <c r="B41" s="67"/>
      <c r="C41" s="67"/>
      <c r="D41" s="66"/>
      <c r="E41" s="64"/>
      <c r="F41" s="65"/>
      <c r="G41" s="64"/>
      <c r="H41" s="65"/>
      <c r="I41" s="64"/>
      <c r="J41" s="65"/>
      <c r="K41" s="64"/>
      <c r="L41" s="65"/>
      <c r="M41" s="64"/>
      <c r="N41" s="64"/>
      <c r="O41" s="65"/>
      <c r="P41" s="64"/>
      <c r="Q41" s="64"/>
      <c r="R41" s="64"/>
      <c r="S41" s="65"/>
      <c r="T41" s="64"/>
      <c r="U41" s="65"/>
      <c r="V41" s="64"/>
      <c r="Z41" s="64"/>
    </row>
    <row r="42" spans="1:26" s="58" customFormat="1" ht="3.75" customHeight="1">
      <c r="A42" s="66"/>
      <c r="B42" s="67"/>
      <c r="C42" s="67"/>
      <c r="D42" s="66"/>
      <c r="E42" s="64"/>
      <c r="F42" s="65"/>
      <c r="G42" s="64"/>
      <c r="H42" s="65"/>
      <c r="I42" s="64"/>
      <c r="J42" s="65"/>
      <c r="K42" s="64"/>
      <c r="L42" s="65"/>
      <c r="M42" s="64"/>
      <c r="N42" s="64"/>
      <c r="O42" s="65"/>
      <c r="P42" s="64"/>
      <c r="Q42" s="64"/>
      <c r="R42" s="64"/>
      <c r="S42" s="65"/>
      <c r="T42" s="64"/>
      <c r="U42" s="65"/>
      <c r="V42" s="64"/>
      <c r="Z42" s="64"/>
    </row>
    <row r="43" spans="1:26" s="58" customFormat="1" ht="9.75" customHeight="1">
      <c r="A43" s="66"/>
      <c r="B43" s="67"/>
      <c r="C43" s="67"/>
      <c r="D43" s="66"/>
      <c r="E43" s="64"/>
      <c r="F43" s="65"/>
      <c r="G43" s="64"/>
      <c r="H43" s="65"/>
      <c r="I43" s="64"/>
      <c r="J43" s="65"/>
      <c r="K43" s="64"/>
      <c r="L43" s="65"/>
      <c r="M43" s="64"/>
      <c r="N43" s="64"/>
      <c r="O43" s="65"/>
      <c r="P43" s="64"/>
      <c r="Q43" s="64"/>
      <c r="R43" s="64"/>
      <c r="S43" s="65"/>
      <c r="T43" s="64"/>
      <c r="U43" s="65"/>
      <c r="V43" s="64"/>
      <c r="Z43" s="64"/>
    </row>
    <row r="44" spans="1:26" s="58" customFormat="1" ht="9.75" customHeight="1">
      <c r="A44" s="66"/>
      <c r="B44" s="67"/>
      <c r="C44" s="67"/>
      <c r="D44" s="66"/>
      <c r="E44" s="64"/>
      <c r="F44" s="65"/>
      <c r="G44" s="64"/>
      <c r="H44" s="65"/>
      <c r="I44" s="64"/>
      <c r="J44" s="65"/>
      <c r="K44" s="64"/>
      <c r="L44" s="65"/>
      <c r="M44" s="64"/>
      <c r="N44" s="64"/>
      <c r="O44" s="65"/>
      <c r="P44" s="64"/>
      <c r="Q44" s="64"/>
      <c r="R44" s="64"/>
      <c r="S44" s="65"/>
      <c r="T44" s="64"/>
      <c r="U44" s="65"/>
      <c r="V44" s="64"/>
      <c r="Z44" s="64"/>
    </row>
    <row r="45" spans="1:22" s="139" customFormat="1" ht="13.5" customHeight="1">
      <c r="A45" s="165"/>
      <c r="B45" s="26" t="s">
        <v>5</v>
      </c>
      <c r="C45" s="26"/>
      <c r="D45" s="165"/>
      <c r="E45" s="164"/>
      <c r="F45" s="136"/>
      <c r="G45" s="164"/>
      <c r="H45" s="136"/>
      <c r="I45" s="164"/>
      <c r="J45" s="136"/>
      <c r="K45" s="164"/>
      <c r="L45" s="164"/>
      <c r="M45" s="164"/>
      <c r="N45" s="164"/>
      <c r="O45" s="136"/>
      <c r="P45" s="19" t="s">
        <v>35</v>
      </c>
      <c r="Q45" s="19"/>
      <c r="R45" s="19"/>
      <c r="S45" s="19"/>
      <c r="T45" s="19"/>
      <c r="U45" s="19"/>
      <c r="V45" s="19"/>
    </row>
    <row r="46" spans="1:26" s="139" customFormat="1" ht="16.5" customHeight="1">
      <c r="A46" s="215">
        <f>IF(L17="","",IF(L17=J11,J23,IF(L17=J23,J11)))</f>
        <v>7</v>
      </c>
      <c r="B46" s="14" t="str">
        <f>IF($A46="","",VLOOKUP($A46,'ﾃﾞｰﾀ18&amp;16'!$R$3:$U$26,2,FALSE))</f>
        <v>高木</v>
      </c>
      <c r="C46" s="14" t="str">
        <f>IF($A46="","",VLOOKUP($A46,'ﾃﾞｰﾀ18&amp;16'!$R$3:$U$26,3,FALSE))</f>
        <v>祐輔</v>
      </c>
      <c r="D46" s="49" t="str">
        <f>IF($A46="","",VLOOKUP($A46,'ﾃﾞｰﾀ18&amp;16'!$R$3:$U$26,4,FALSE))</f>
        <v>(佐・龍谷高)</v>
      </c>
      <c r="E46" s="15"/>
      <c r="F46" s="28"/>
      <c r="G46" s="10" t="s">
        <v>36</v>
      </c>
      <c r="H46" s="224">
        <v>7</v>
      </c>
      <c r="I46" s="14" t="str">
        <f>IF(H46="","",VLOOKUP(H46,'ﾃﾞｰﾀ18&amp;16'!$R$3:$Y$130,2,FALSE))</f>
        <v>高木</v>
      </c>
      <c r="J46" s="208"/>
      <c r="K46" s="135"/>
      <c r="L46" s="43"/>
      <c r="M46" s="43"/>
      <c r="N46" s="10" t="s">
        <v>36</v>
      </c>
      <c r="O46" s="10" t="s">
        <v>36</v>
      </c>
      <c r="P46" s="49"/>
      <c r="Q46" s="49"/>
      <c r="R46" s="224">
        <v>24</v>
      </c>
      <c r="S46" s="49" t="str">
        <f>IF(R46="","",VLOOKUP(R46,'ﾃﾞｰﾀ18&amp;16'!$R$3:$Y$130,2,FALSE))</f>
        <v>福本</v>
      </c>
      <c r="T46" s="49" t="s">
        <v>36</v>
      </c>
      <c r="U46" s="28"/>
      <c r="V46" s="28"/>
      <c r="W46" s="49" t="str">
        <f>IF($Z46="","",VLOOKUP($Z46,'ﾃﾞｰﾀ18&amp;16'!$R$3:$U$26,2,FALSE))</f>
        <v>福本</v>
      </c>
      <c r="X46" s="46" t="str">
        <f>IF($Z46="","",VLOOKUP($Z46,'ﾃﾞｰﾀ18&amp;16'!$R$3:$U$26,3,FALSE))</f>
        <v>龍馬</v>
      </c>
      <c r="Y46" s="46" t="str">
        <f>IF($Z46="","",VLOOKUP($Z46,'ﾃﾞｰﾀ18&amp;16'!$R$3:$U$26,4,FALSE))</f>
        <v>(福・柳川高）</v>
      </c>
      <c r="Z46" s="215">
        <v>24</v>
      </c>
    </row>
    <row r="47" spans="1:26" s="139" customFormat="1" ht="16.5" customHeight="1">
      <c r="A47" s="215"/>
      <c r="B47" s="14" t="str">
        <f>IF($A46="","",VLOOKUP($A46,'ﾃﾞｰﾀ18&amp;16'!$V$3:$Y$26,2,FALSE))</f>
        <v>石井</v>
      </c>
      <c r="C47" s="14" t="str">
        <f>IF($A46="","",VLOOKUP($A46,'ﾃﾞｰﾀ18&amp;16'!$V$3:$Y$26,3,FALSE))</f>
        <v>靖晃</v>
      </c>
      <c r="D47" s="49" t="str">
        <f>IF($A46="","",VLOOKUP($A46,'ﾃﾞｰﾀ18&amp;16'!$V$3:$Y$26,4,FALSE))</f>
        <v>(佐・龍谷高)</v>
      </c>
      <c r="E47" s="172"/>
      <c r="F47" s="171"/>
      <c r="G47" s="6" t="s">
        <v>36</v>
      </c>
      <c r="H47" s="227"/>
      <c r="I47" s="50" t="str">
        <f>IF(H46="","",VLOOKUP(H46,'ﾃﾞｰﾀ18&amp;16'!$R$3:$Y$130,6,FALSE))</f>
        <v>石井</v>
      </c>
      <c r="J47" s="208"/>
      <c r="K47" s="135"/>
      <c r="L47" s="43"/>
      <c r="M47" s="43"/>
      <c r="N47" s="10" t="s">
        <v>36</v>
      </c>
      <c r="O47" s="10" t="s">
        <v>36</v>
      </c>
      <c r="P47" s="49"/>
      <c r="Q47" s="49"/>
      <c r="R47" s="227"/>
      <c r="S47" s="49" t="str">
        <f>IF(R46="","",VLOOKUP(R46,'ﾃﾞｰﾀ18&amp;16'!$R$3:$Y$130,6,FALSE))</f>
        <v>塩田</v>
      </c>
      <c r="T47" s="173" t="s">
        <v>36</v>
      </c>
      <c r="U47" s="174"/>
      <c r="V47" s="171"/>
      <c r="W47" s="49" t="str">
        <f>IF($Z46="","",VLOOKUP($Z46,'ﾃﾞｰﾀ18&amp;16'!$V$3:$Y$26,2,FALSE))</f>
        <v>塩田</v>
      </c>
      <c r="X47" s="46" t="str">
        <f>IF($Z46="","",VLOOKUP($Z46,'ﾃﾞｰﾀ18&amp;16'!$V$3:$Y$26,3,FALSE))</f>
        <v>裕司</v>
      </c>
      <c r="Y47" s="46" t="str">
        <f>IF($Z46="","",VLOOKUP($Z46,'ﾃﾞｰﾀ18&amp;16'!$V$3:$Y$26,4,FALSE))</f>
        <v>(福・柳川高）</v>
      </c>
      <c r="Z47" s="215"/>
    </row>
    <row r="48" spans="1:26" s="139" customFormat="1" ht="16.5" customHeight="1">
      <c r="A48" s="215">
        <f>IF(N17="","",IF(N17=P11,P23,IF(N17=P23,P11)))</f>
        <v>21</v>
      </c>
      <c r="B48" s="14" t="str">
        <f>IF($A48="","",VLOOKUP($A48,'ﾃﾞｰﾀ18&amp;16'!$R$3:$U$26,2,FALSE))</f>
        <v>梯</v>
      </c>
      <c r="C48" s="14" t="str">
        <f>IF($A48="","",VLOOKUP($A48,'ﾃﾞｰﾀ18&amp;16'!$R$3:$U$26,3,FALSE))</f>
        <v>隼人</v>
      </c>
      <c r="D48" s="49" t="str">
        <f>IF($A48="","",VLOOKUP($A48,'ﾃﾞｰﾀ18&amp;16'!$R$3:$U$26,4,FALSE))</f>
        <v>(鹿・鳳凰高）</v>
      </c>
      <c r="E48" s="36"/>
      <c r="F48" s="170"/>
      <c r="G48" s="175"/>
      <c r="H48" s="213">
        <v>85</v>
      </c>
      <c r="I48" s="214"/>
      <c r="J48" s="208"/>
      <c r="K48" s="135"/>
      <c r="L48" s="28"/>
      <c r="M48" s="28" t="s">
        <v>36</v>
      </c>
      <c r="N48" s="28"/>
      <c r="O48" s="28"/>
      <c r="P48" s="224">
        <v>24</v>
      </c>
      <c r="Q48" s="49" t="str">
        <f>IF(P48="","",VLOOKUP(P48,'ﾃﾞｰﾀ18&amp;16'!$R$3:$Y$130,2,FALSE))</f>
        <v>福本</v>
      </c>
      <c r="R48" s="213">
        <v>85</v>
      </c>
      <c r="S48" s="217"/>
      <c r="T48" s="176" t="s">
        <v>36</v>
      </c>
      <c r="U48" s="30"/>
      <c r="V48" s="30"/>
      <c r="W48" s="49" t="str">
        <f>IF($Z48="","",VLOOKUP($Z48,'ﾃﾞｰﾀ18&amp;16'!$R$3:$U$26,2,FALSE))</f>
        <v>横山</v>
      </c>
      <c r="X48" s="46" t="str">
        <f>IF($Z48="","",VLOOKUP($Z48,'ﾃﾞｰﾀ18&amp;16'!$R$3:$U$26,3,FALSE))</f>
        <v>良輔</v>
      </c>
      <c r="Y48" s="46" t="str">
        <f>IF($Z48="","",VLOOKUP($Z48,'ﾃﾞｰﾀ18&amp;16'!$R$3:$U$26,4,FALSE))</f>
        <v>(宮･日向学院高)</v>
      </c>
      <c r="Z48" s="215">
        <v>18</v>
      </c>
    </row>
    <row r="49" spans="1:26" s="139" customFormat="1" ht="16.5" customHeight="1">
      <c r="A49" s="215"/>
      <c r="B49" s="14" t="str">
        <f>IF($A48="","",VLOOKUP($A48,'ﾃﾞｰﾀ18&amp;16'!$V$3:$Y$26,2,FALSE))</f>
        <v>兼子</v>
      </c>
      <c r="C49" s="14" t="str">
        <f>IF($A48="","",VLOOKUP($A48,'ﾃﾞｰﾀ18&amp;16'!$V$3:$Y$26,3,FALSE))</f>
        <v>周大</v>
      </c>
      <c r="D49" s="49" t="str">
        <f>IF($A48="","",VLOOKUP($A48,'ﾃﾞｰﾀ18&amp;16'!$V$3:$Y$26,4,FALSE))</f>
        <v>(鹿・鳳凰高）</v>
      </c>
      <c r="E49" s="15"/>
      <c r="F49" s="15"/>
      <c r="G49" s="15"/>
      <c r="H49" s="43"/>
      <c r="I49" s="39"/>
      <c r="J49" s="208"/>
      <c r="K49" s="135"/>
      <c r="L49" s="28"/>
      <c r="M49" s="28" t="s">
        <v>36</v>
      </c>
      <c r="N49" s="43"/>
      <c r="O49" s="43"/>
      <c r="P49" s="227"/>
      <c r="Q49" s="49" t="str">
        <f>IF(P48="","",VLOOKUP(P48,'ﾃﾞｰﾀ18&amp;16'!$R$3:$Y$130,6,FALSE))</f>
        <v>塩田</v>
      </c>
      <c r="R49" s="207"/>
      <c r="S49" s="49" t="s">
        <v>36</v>
      </c>
      <c r="T49" s="49" t="s">
        <v>36</v>
      </c>
      <c r="U49" s="28"/>
      <c r="V49" s="28"/>
      <c r="W49" s="49" t="str">
        <f>IF($Z48="","",VLOOKUP($Z48,'ﾃﾞｰﾀ18&amp;16'!$V$3:$Y$26,2,FALSE))</f>
        <v>荒木</v>
      </c>
      <c r="X49" s="46" t="str">
        <f>IF($Z48="","",VLOOKUP($Z48,'ﾃﾞｰﾀ18&amp;16'!$V$3:$Y$26,3,FALSE))</f>
        <v>啓太</v>
      </c>
      <c r="Y49" s="46" t="str">
        <f>IF($Z48="","",VLOOKUP($Z48,'ﾃﾞｰﾀ18&amp;16'!$V$3:$Y$26,4,FALSE))</f>
        <v>(宮･日向学院高)</v>
      </c>
      <c r="Z49" s="215"/>
    </row>
    <row r="50" spans="1:26" s="139" customFormat="1" ht="16.5" customHeight="1">
      <c r="A50" s="165"/>
      <c r="B50" s="166"/>
      <c r="C50" s="166"/>
      <c r="D50" s="165"/>
      <c r="E50" s="164"/>
      <c r="F50" s="136"/>
      <c r="G50" s="164"/>
      <c r="H50" s="208"/>
      <c r="I50" s="135"/>
      <c r="J50" s="208"/>
      <c r="K50" s="135"/>
      <c r="L50" s="28"/>
      <c r="M50" s="28"/>
      <c r="N50" s="10" t="s">
        <v>36</v>
      </c>
      <c r="O50" s="10" t="s">
        <v>36</v>
      </c>
      <c r="P50" s="214">
        <v>85</v>
      </c>
      <c r="Q50" s="217"/>
      <c r="R50" s="228">
        <v>12</v>
      </c>
      <c r="S50" s="49" t="str">
        <f>IF(R50="","",VLOOKUP(R50,'ﾃﾞｰﾀ18&amp;16'!$R$3:$Y$130,2,FALSE))</f>
        <v>光山</v>
      </c>
      <c r="T50" s="49" t="s">
        <v>36</v>
      </c>
      <c r="U50" s="28"/>
      <c r="V50" s="28"/>
      <c r="W50" s="49" t="str">
        <f>IF($Z50="","",VLOOKUP($Z50,'ﾃﾞｰﾀ18&amp;16'!$R$3:$U$26,2,FALSE))</f>
        <v>宮野</v>
      </c>
      <c r="X50" s="46" t="str">
        <f>IF($Z50="","",VLOOKUP($Z50,'ﾃﾞｰﾀ18&amp;16'!$R$3:$U$26,3,FALSE))</f>
        <v>恭平</v>
      </c>
      <c r="Y50" s="46" t="str">
        <f>IF($Z50="","",VLOOKUP($Z50,'ﾃﾞｰﾀ18&amp;16'!$R$3:$U$26,4,FALSE))</f>
        <v>(沖・沖縄尚学高）</v>
      </c>
      <c r="Z50" s="215">
        <v>6</v>
      </c>
    </row>
    <row r="51" spans="1:26" s="139" customFormat="1" ht="16.5" customHeight="1">
      <c r="A51" s="165"/>
      <c r="B51" s="26" t="s">
        <v>37</v>
      </c>
      <c r="C51" s="26"/>
      <c r="D51" s="165"/>
      <c r="E51" s="164"/>
      <c r="F51" s="136"/>
      <c r="G51" s="164"/>
      <c r="H51" s="208"/>
      <c r="I51" s="135"/>
      <c r="J51" s="208"/>
      <c r="K51" s="208"/>
      <c r="L51" s="43"/>
      <c r="M51" s="43"/>
      <c r="N51" s="10" t="s">
        <v>36</v>
      </c>
      <c r="O51" s="10" t="s">
        <v>36</v>
      </c>
      <c r="P51" s="49"/>
      <c r="Q51" s="49"/>
      <c r="R51" s="229"/>
      <c r="S51" s="50" t="str">
        <f>IF(R50="","",VLOOKUP(R50,'ﾃﾞｰﾀ18&amp;16'!$R$3:$Y$130,6,FALSE))</f>
        <v>森下</v>
      </c>
      <c r="T51" s="173" t="s">
        <v>36</v>
      </c>
      <c r="U51" s="174"/>
      <c r="V51" s="171"/>
      <c r="W51" s="49" t="str">
        <f>IF($Z50="","",VLOOKUP($Z50,'ﾃﾞｰﾀ18&amp;16'!$V$3:$Y$26,2,FALSE))</f>
        <v>石川</v>
      </c>
      <c r="X51" s="46" t="str">
        <f>IF($Z50="","",VLOOKUP($Z50,'ﾃﾞｰﾀ18&amp;16'!$V$3:$Y$26,3,FALSE))</f>
        <v>温貴</v>
      </c>
      <c r="Y51" s="46" t="str">
        <f>IF($Z50="","",VLOOKUP($Z50,'ﾃﾞｰﾀ18&amp;16'!$V$3:$Y$26,4,FALSE))</f>
        <v>(沖・沖縄尚学高)</v>
      </c>
      <c r="Z51" s="215"/>
    </row>
    <row r="52" spans="1:26" s="139" customFormat="1" ht="16.5" customHeight="1">
      <c r="A52" s="215">
        <f>IF(R46="","",IF(R46=Z46,Z48,IF(R46=Z48,Z46)))</f>
        <v>18</v>
      </c>
      <c r="B52" s="14" t="str">
        <f>IF($A52="","",VLOOKUP($A52,'ﾃﾞｰﾀ18&amp;16'!$R$3:$U$26,2,FALSE))</f>
        <v>横山</v>
      </c>
      <c r="C52" s="14" t="str">
        <f>IF($A52="","",VLOOKUP($A52,'ﾃﾞｰﾀ18&amp;16'!$R$3:$U$26,3,FALSE))</f>
        <v>良輔</v>
      </c>
      <c r="D52" s="49" t="str">
        <f>IF($A52="","",VLOOKUP($A52,'ﾃﾞｰﾀ18&amp;16'!$R$3:$U$26,4,FALSE))</f>
        <v>(宮･日向学院高)</v>
      </c>
      <c r="E52" s="15"/>
      <c r="F52" s="28"/>
      <c r="G52" s="10" t="s">
        <v>36</v>
      </c>
      <c r="H52" s="224">
        <v>18</v>
      </c>
      <c r="I52" s="14" t="str">
        <f>IF(H52="","",VLOOKUP(H52,'ﾃﾞｰﾀ18&amp;16'!$R$3:$Y$130,2,FALSE))</f>
        <v>横山</v>
      </c>
      <c r="J52" s="43"/>
      <c r="K52" s="43"/>
      <c r="L52" s="43"/>
      <c r="M52" s="43"/>
      <c r="N52" s="28"/>
      <c r="O52" s="28"/>
      <c r="P52" s="49"/>
      <c r="Q52" s="49"/>
      <c r="R52" s="214">
        <v>85</v>
      </c>
      <c r="S52" s="217"/>
      <c r="T52" s="176" t="s">
        <v>36</v>
      </c>
      <c r="U52" s="30"/>
      <c r="V52" s="30"/>
      <c r="W52" s="49" t="str">
        <f>IF($Z52="","",VLOOKUP($Z52,'ﾃﾞｰﾀ18&amp;16'!$R$3:$U$26,2,FALSE))</f>
        <v>光山</v>
      </c>
      <c r="X52" s="46" t="str">
        <f>IF($Z52="","",VLOOKUP($Z52,'ﾃﾞｰﾀ18&amp;16'!$R$3:$U$26,3,FALSE))</f>
        <v>高史</v>
      </c>
      <c r="Y52" s="46" t="str">
        <f>IF($Z52="","",VLOOKUP($Z52,'ﾃﾞｰﾀ18&amp;16'!$R$3:$U$26,4,FALSE))</f>
        <v>(福･柳川高)</v>
      </c>
      <c r="Z52" s="215">
        <v>12</v>
      </c>
    </row>
    <row r="53" spans="1:26" s="139" customFormat="1" ht="16.5" customHeight="1">
      <c r="A53" s="215"/>
      <c r="B53" s="14" t="str">
        <f>IF($A52="","",VLOOKUP($A52,'ﾃﾞｰﾀ18&amp;16'!$V$3:$Y$26,2,FALSE))</f>
        <v>荒木</v>
      </c>
      <c r="C53" s="14" t="str">
        <f>IF($A52="","",VLOOKUP($A52,'ﾃﾞｰﾀ18&amp;16'!$V$3:$Y$26,3,FALSE))</f>
        <v>啓太</v>
      </c>
      <c r="D53" s="49" t="str">
        <f>IF($A52="","",VLOOKUP($A52,'ﾃﾞｰﾀ18&amp;16'!$V$3:$Y$26,4,FALSE))</f>
        <v>(宮･日向学院高)</v>
      </c>
      <c r="E53" s="172"/>
      <c r="F53" s="171"/>
      <c r="G53" s="6" t="s">
        <v>36</v>
      </c>
      <c r="H53" s="227"/>
      <c r="I53" s="50" t="str">
        <f>IF(H52="","",VLOOKUP(H52,'ﾃﾞｰﾀ18&amp;16'!$R$3:$Y$130,6,FALSE))</f>
        <v>荒木</v>
      </c>
      <c r="J53" s="43"/>
      <c r="K53" s="43"/>
      <c r="L53" s="43"/>
      <c r="M53" s="43"/>
      <c r="N53" s="208"/>
      <c r="O53" s="43"/>
      <c r="P53" s="49"/>
      <c r="Q53" s="49"/>
      <c r="R53" s="49"/>
      <c r="S53" s="49" t="s">
        <v>36</v>
      </c>
      <c r="T53" s="49" t="s">
        <v>36</v>
      </c>
      <c r="U53" s="28"/>
      <c r="V53" s="28"/>
      <c r="W53" s="49" t="str">
        <f>IF($Z52="","",VLOOKUP($Z52,'ﾃﾞｰﾀ18&amp;16'!$V$3:$Y$26,2,FALSE))</f>
        <v>森下</v>
      </c>
      <c r="X53" s="49" t="str">
        <f>IF($Z52="","",VLOOKUP($Z52,'ﾃﾞｰﾀ18&amp;16'!$V$3:$Y$26,3,FALSE))</f>
        <v>優介</v>
      </c>
      <c r="Y53" s="49" t="str">
        <f>IF($Z52="","",VLOOKUP($Z52,'ﾃﾞｰﾀ18&amp;16'!$V$3:$Y$26,4,FALSE))</f>
        <v>(福･柳川高)</v>
      </c>
      <c r="Z53" s="215"/>
    </row>
    <row r="54" spans="1:29" s="139" customFormat="1" ht="16.5" customHeight="1">
      <c r="A54" s="215">
        <f>IF(R50="","",IF(R50=Z50,Z52,IF(R50=Z52,Z50)))</f>
        <v>6</v>
      </c>
      <c r="B54" s="14" t="str">
        <f>IF($A54="","",VLOOKUP($A54,'ﾃﾞｰﾀ18&amp;16'!$R$3:$U$26,2,FALSE))</f>
        <v>宮野</v>
      </c>
      <c r="C54" s="14" t="str">
        <f>IF($A54="","",VLOOKUP($A54,'ﾃﾞｰﾀ18&amp;16'!$R$3:$U$26,3,FALSE))</f>
        <v>恭平</v>
      </c>
      <c r="D54" s="49" t="str">
        <f>IF($A54="","",VLOOKUP($A54,'ﾃﾞｰﾀ18&amp;16'!$R$3:$U$26,4,FALSE))</f>
        <v>(沖・沖縄尚学高）</v>
      </c>
      <c r="E54" s="36"/>
      <c r="F54" s="170"/>
      <c r="G54" s="175"/>
      <c r="H54" s="213">
        <v>84</v>
      </c>
      <c r="I54" s="214"/>
      <c r="J54" s="43"/>
      <c r="K54" s="43"/>
      <c r="L54" s="39"/>
      <c r="M54" s="39"/>
      <c r="N54" s="135"/>
      <c r="O54" s="135"/>
      <c r="P54" s="135"/>
      <c r="Q54" s="208"/>
      <c r="R54" s="135"/>
      <c r="S54" s="135"/>
      <c r="T54" s="164"/>
      <c r="U54" s="136"/>
      <c r="V54" s="164"/>
      <c r="W54" s="136"/>
      <c r="X54" s="164"/>
      <c r="Y54" s="3"/>
      <c r="Z54" s="28"/>
      <c r="AA54" s="3"/>
      <c r="AB54" s="2"/>
      <c r="AC54" s="2"/>
    </row>
    <row r="55" spans="1:29" s="139" customFormat="1" ht="16.5" customHeight="1">
      <c r="A55" s="215"/>
      <c r="B55" s="14" t="str">
        <f>IF($A54="","",VLOOKUP($A54,'ﾃﾞｰﾀ18&amp;16'!$V$3:$Y$26,2,FALSE))</f>
        <v>石川</v>
      </c>
      <c r="C55" s="14" t="str">
        <f>IF($A54="","",VLOOKUP($A54,'ﾃﾞｰﾀ18&amp;16'!$V$3:$Y$26,3,FALSE))</f>
        <v>温貴</v>
      </c>
      <c r="D55" s="49" t="str">
        <f>IF($A54="","",VLOOKUP($A54,'ﾃﾞｰﾀ18&amp;16'!$V$3:$Y$26,4,FALSE))</f>
        <v>(沖・沖縄尚学高)</v>
      </c>
      <c r="E55" s="15"/>
      <c r="F55" s="15"/>
      <c r="G55" s="15"/>
      <c r="H55" s="15"/>
      <c r="I55" s="1"/>
      <c r="J55" s="15"/>
      <c r="K55" s="15"/>
      <c r="L55" s="1"/>
      <c r="M55" s="1"/>
      <c r="N55" s="164"/>
      <c r="O55" s="164"/>
      <c r="P55" s="136"/>
      <c r="Q55" s="136"/>
      <c r="R55" s="23"/>
      <c r="S55" s="23"/>
      <c r="T55" s="23"/>
      <c r="U55" s="23"/>
      <c r="V55" s="23"/>
      <c r="W55" s="23"/>
      <c r="X55" s="136"/>
      <c r="Y55" s="3"/>
      <c r="Z55" s="28"/>
      <c r="AA55" s="3"/>
      <c r="AB55" s="2"/>
      <c r="AC55" s="2"/>
    </row>
    <row r="56" spans="1:29" ht="5.2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"/>
      <c r="Q56" s="17"/>
      <c r="S56" s="16"/>
      <c r="W56" s="17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61"/>
      <c r="I57" s="60"/>
      <c r="J57" s="15"/>
      <c r="K57" s="15"/>
      <c r="L57" s="1"/>
      <c r="M57" s="1"/>
      <c r="O57" s="16"/>
      <c r="P57" s="17"/>
      <c r="Q57" s="17"/>
      <c r="R57" s="23"/>
      <c r="S57" s="23"/>
      <c r="T57" s="23"/>
      <c r="U57" s="23"/>
      <c r="V57" s="23"/>
      <c r="W57" s="23"/>
      <c r="X57" s="22"/>
      <c r="Y57" s="68"/>
      <c r="Z57" s="28"/>
      <c r="AA57" s="3"/>
      <c r="AB57" s="2"/>
      <c r="AC57" s="2"/>
    </row>
    <row r="58" spans="6:25" ht="13.5">
      <c r="F58" s="16"/>
      <c r="J58" s="60"/>
      <c r="Q58" s="17"/>
      <c r="U58" s="16"/>
      <c r="Y58" s="68"/>
    </row>
  </sheetData>
  <mergeCells count="107">
    <mergeCell ref="J25:K25"/>
    <mergeCell ref="G34:G35"/>
    <mergeCell ref="H29:I29"/>
    <mergeCell ref="T11:U11"/>
    <mergeCell ref="T23:U23"/>
    <mergeCell ref="T13:T14"/>
    <mergeCell ref="R15:R16"/>
    <mergeCell ref="R19:R20"/>
    <mergeCell ref="T15:U15"/>
    <mergeCell ref="R21:S21"/>
    <mergeCell ref="H15:H16"/>
    <mergeCell ref="L19:M19"/>
    <mergeCell ref="J13:K13"/>
    <mergeCell ref="F15:G15"/>
    <mergeCell ref="P25:Q25"/>
    <mergeCell ref="N19:O19"/>
    <mergeCell ref="N17:N18"/>
    <mergeCell ref="A17:A18"/>
    <mergeCell ref="H17:I17"/>
    <mergeCell ref="L17:L18"/>
    <mergeCell ref="A21:A22"/>
    <mergeCell ref="A23:A24"/>
    <mergeCell ref="H19:H20"/>
    <mergeCell ref="F23:G23"/>
    <mergeCell ref="A13:A14"/>
    <mergeCell ref="L36:L37"/>
    <mergeCell ref="F27:G27"/>
    <mergeCell ref="G36:G37"/>
    <mergeCell ref="F21:F22"/>
    <mergeCell ref="F25:F26"/>
    <mergeCell ref="J23:J24"/>
    <mergeCell ref="H21:I21"/>
    <mergeCell ref="L34:L35"/>
    <mergeCell ref="F13:F14"/>
    <mergeCell ref="T21:T22"/>
    <mergeCell ref="A2:Z2"/>
    <mergeCell ref="A25:A26"/>
    <mergeCell ref="A27:A28"/>
    <mergeCell ref="T25:T26"/>
    <mergeCell ref="P23:P24"/>
    <mergeCell ref="A15:A16"/>
    <mergeCell ref="A19:A20"/>
    <mergeCell ref="P13:Q13"/>
    <mergeCell ref="R17:S17"/>
    <mergeCell ref="Z25:Z26"/>
    <mergeCell ref="Z13:Z14"/>
    <mergeCell ref="Z15:Z16"/>
    <mergeCell ref="Z17:Z18"/>
    <mergeCell ref="Z19:Z20"/>
    <mergeCell ref="Z21:Z22"/>
    <mergeCell ref="Z23:Z24"/>
    <mergeCell ref="A1:Z1"/>
    <mergeCell ref="Z7:Z8"/>
    <mergeCell ref="Z9:Z10"/>
    <mergeCell ref="F9:F10"/>
    <mergeCell ref="H7:H8"/>
    <mergeCell ref="R7:R8"/>
    <mergeCell ref="T9:T10"/>
    <mergeCell ref="H9:I9"/>
    <mergeCell ref="R9:S9"/>
    <mergeCell ref="M8:M9"/>
    <mergeCell ref="Z11:Z12"/>
    <mergeCell ref="A7:A8"/>
    <mergeCell ref="A9:A10"/>
    <mergeCell ref="A11:A12"/>
    <mergeCell ref="P11:P12"/>
    <mergeCell ref="J11:J12"/>
    <mergeCell ref="F11:G11"/>
    <mergeCell ref="N8:O8"/>
    <mergeCell ref="N9:O9"/>
    <mergeCell ref="N10:O10"/>
    <mergeCell ref="D31:D32"/>
    <mergeCell ref="Y31:Y32"/>
    <mergeCell ref="R27:R28"/>
    <mergeCell ref="R29:S29"/>
    <mergeCell ref="W31:W32"/>
    <mergeCell ref="X31:X32"/>
    <mergeCell ref="H27:H28"/>
    <mergeCell ref="T27:U27"/>
    <mergeCell ref="A29:A30"/>
    <mergeCell ref="A31:A32"/>
    <mergeCell ref="B31:B32"/>
    <mergeCell ref="C31:C32"/>
    <mergeCell ref="R38:R39"/>
    <mergeCell ref="Z29:Z30"/>
    <mergeCell ref="Z27:Z28"/>
    <mergeCell ref="Z31:Z32"/>
    <mergeCell ref="R36:R37"/>
    <mergeCell ref="R34:R35"/>
    <mergeCell ref="A46:A47"/>
    <mergeCell ref="H46:H47"/>
    <mergeCell ref="R46:R47"/>
    <mergeCell ref="Z46:Z47"/>
    <mergeCell ref="A48:A49"/>
    <mergeCell ref="H48:I48"/>
    <mergeCell ref="P48:P49"/>
    <mergeCell ref="R48:S48"/>
    <mergeCell ref="R52:S52"/>
    <mergeCell ref="Z52:Z53"/>
    <mergeCell ref="Z48:Z49"/>
    <mergeCell ref="P50:Q50"/>
    <mergeCell ref="R50:R51"/>
    <mergeCell ref="Z50:Z51"/>
    <mergeCell ref="A54:A55"/>
    <mergeCell ref="H54:I54"/>
    <mergeCell ref="A52:A53"/>
    <mergeCell ref="H52:H53"/>
  </mergeCells>
  <printOptions horizontalCentered="1"/>
  <pageMargins left="0.31496062992125984" right="0.31496062992125984" top="0.984251968503937" bottom="0.984251968503937" header="0.5118110236220472" footer="0.5118110236220472"/>
  <pageSetup horizontalDpi="300" verticalDpi="300" orientation="portrait" paperSize="9" scale="8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68"/>
  <sheetViews>
    <sheetView showZeros="0" workbookViewId="0" topLeftCell="A5">
      <selection activeCell="B33" sqref="B33:C3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198" customWidth="1"/>
    <col min="24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11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70</v>
      </c>
    </row>
    <row r="5" ht="18.75" customHeight="1"/>
    <row r="6" spans="1:26" ht="13.5">
      <c r="A6" s="18"/>
      <c r="D6" s="18"/>
      <c r="E6" s="18" t="s">
        <v>12</v>
      </c>
      <c r="F6" s="55"/>
      <c r="G6" s="59" t="s">
        <v>0</v>
      </c>
      <c r="H6" s="55"/>
      <c r="I6" s="59" t="s">
        <v>13</v>
      </c>
      <c r="J6" s="55"/>
      <c r="K6" s="59" t="s">
        <v>14</v>
      </c>
      <c r="L6" s="55"/>
      <c r="M6" s="18"/>
      <c r="N6" s="18" t="s">
        <v>46</v>
      </c>
      <c r="O6" s="18"/>
      <c r="P6" s="18" t="s">
        <v>14</v>
      </c>
      <c r="Q6" s="18"/>
      <c r="R6" s="18" t="s">
        <v>13</v>
      </c>
      <c r="S6" s="55"/>
      <c r="T6" s="18" t="s">
        <v>15</v>
      </c>
      <c r="U6" s="55"/>
      <c r="V6" s="18" t="s">
        <v>12</v>
      </c>
      <c r="X6" s="18"/>
      <c r="Y6" s="18"/>
      <c r="Z6" s="18"/>
    </row>
    <row r="7" spans="1:26" ht="12" customHeight="1">
      <c r="A7" s="215">
        <v>1</v>
      </c>
      <c r="B7" s="216" t="str">
        <f>IF(A7="","",VLOOKUP('16BS'!A7,'ﾃﾞｰﾀ18&amp;16'!$G$3:$J$66,2,FALSE))</f>
        <v>片谷</v>
      </c>
      <c r="C7" s="216" t="str">
        <f>IF(A7="","",VLOOKUP('16BS'!A7,'ﾃﾞｰﾀ18&amp;16'!$G$3:$J$66,3,FALSE))</f>
        <v>祥吾</v>
      </c>
      <c r="D7" s="216" t="str">
        <f>IF(A7="","",VLOOKUP('16BS'!A7,'ﾃﾞｰﾀ18&amp;16'!$G$3:$J$66,4,FALSE))</f>
        <v>(福･柳川高)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16" t="str">
        <f>IF(Z7="","",VLOOKUP('16BS'!Z7,'ﾃﾞｰﾀ18&amp;16'!$G$3:$J$66,2,FALSE))</f>
        <v>島尻</v>
      </c>
      <c r="X7" s="216" t="str">
        <f>IF(Z7="","",VLOOKUP('16BS'!Z7,'ﾃﾞｰﾀ18&amp;16'!$G$3:$J$66,3,FALSE))</f>
        <v>哲至</v>
      </c>
      <c r="Y7" s="216" t="str">
        <f>IF(Z7="","",VLOOKUP('16BS'!Z7,'ﾃﾞｰﾀ18&amp;16'!$G$3:$J$66,4,FALSE))</f>
        <v>(沖･沖縄尚学高)</v>
      </c>
      <c r="Z7" s="218">
        <v>17</v>
      </c>
    </row>
    <row r="8" spans="1:26" ht="12" customHeight="1">
      <c r="A8" s="215"/>
      <c r="B8" s="216"/>
      <c r="C8" s="216"/>
      <c r="D8" s="216"/>
      <c r="E8" s="6"/>
      <c r="F8" s="9">
        <v>1</v>
      </c>
      <c r="G8" s="30" t="str">
        <f>IF(F8="","",VLOOKUP('16BS'!F8,'ﾃﾞｰﾀ18&amp;16'!$G$3:$J$66,2,FALSE))</f>
        <v>片谷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tr">
        <f>IF(T8="","",VLOOKUP('16BS'!T8,'ﾃﾞｰﾀ18&amp;16'!$G$3:$J$66,2,FALSE))</f>
        <v>島尻</v>
      </c>
      <c r="V8" s="7"/>
      <c r="W8" s="216"/>
      <c r="X8" s="216"/>
      <c r="Y8" s="216"/>
      <c r="Z8" s="218"/>
    </row>
    <row r="9" spans="1:26" ht="12" customHeight="1">
      <c r="A9" s="215">
        <v>2</v>
      </c>
      <c r="B9" s="216" t="str">
        <f>IF(A9="","",VLOOKUP('16BS'!A9,'ﾃﾞｰﾀ18&amp;16'!$G$3:$J$66,2,FALSE))</f>
        <v>西ノ村</v>
      </c>
      <c r="C9" s="216" t="str">
        <f>IF(A9="","",VLOOKUP('16BS'!A9,'ﾃﾞｰﾀ18&amp;16'!$G$3:$J$66,3,FALSE))</f>
        <v>祐太</v>
      </c>
      <c r="D9" s="216" t="str">
        <f>IF(A9="","",VLOOKUP('16BS'!A9,'ﾃﾞｰﾀ18&amp;16'!$G$3:$J$66,4,FALSE))</f>
        <v>(鹿･鳳凰高）</v>
      </c>
      <c r="E9" s="8"/>
      <c r="F9" s="213">
        <v>81</v>
      </c>
      <c r="G9" s="217"/>
      <c r="H9" s="28"/>
      <c r="I9" s="3"/>
      <c r="J9" s="28"/>
      <c r="K9" s="3"/>
      <c r="L9" s="28"/>
      <c r="M9" s="194">
        <v>32</v>
      </c>
      <c r="N9" s="226" t="str">
        <f>IF(M9="","",VLOOKUP('16BS'!M9,'ﾃﾞｰﾀ18&amp;16'!$G$3:$J$66,2,FALSE))</f>
        <v>金城</v>
      </c>
      <c r="O9" s="226"/>
      <c r="P9" s="3"/>
      <c r="Q9" s="3"/>
      <c r="R9" s="3"/>
      <c r="S9" s="28"/>
      <c r="T9" s="213">
        <v>82</v>
      </c>
      <c r="U9" s="217"/>
      <c r="V9" s="9"/>
      <c r="W9" s="216" t="str">
        <f>IF(Z9="","",VLOOKUP('16BS'!Z9,'ﾃﾞｰﾀ18&amp;16'!$G$3:$J$66,2,FALSE))</f>
        <v>坂本</v>
      </c>
      <c r="X9" s="216" t="str">
        <f>IF(Z9="","",VLOOKUP('16BS'!Z9,'ﾃﾞｰﾀ18&amp;16'!$G$3:$J$66,3,FALSE))</f>
        <v>祥一</v>
      </c>
      <c r="Y9" s="216" t="str">
        <f>IF(Z9="","",VLOOKUP('16BS'!Z9,'ﾃﾞｰﾀ18&amp;16'!$G$3:$J$66,4,FALSE))</f>
        <v>(福･柳川高)</v>
      </c>
      <c r="Z9" s="218">
        <v>18</v>
      </c>
    </row>
    <row r="10" spans="1:26" ht="12" customHeight="1">
      <c r="A10" s="215"/>
      <c r="B10" s="216"/>
      <c r="C10" s="216"/>
      <c r="D10" s="216"/>
      <c r="E10" s="10"/>
      <c r="F10" s="10"/>
      <c r="G10" s="33"/>
      <c r="H10" s="35">
        <v>1</v>
      </c>
      <c r="I10" s="30" t="str">
        <f>IF(H10="","",VLOOKUP('16BS'!H10,'ﾃﾞｰﾀ18&amp;16'!$G$3:$J$66,2,FALSE))</f>
        <v>片谷</v>
      </c>
      <c r="J10" s="28"/>
      <c r="K10" s="3"/>
      <c r="L10" s="28"/>
      <c r="M10" s="3"/>
      <c r="N10" s="216">
        <v>85</v>
      </c>
      <c r="O10" s="216"/>
      <c r="P10" s="3"/>
      <c r="Q10" s="3"/>
      <c r="R10" s="30">
        <v>17</v>
      </c>
      <c r="S10" s="30" t="str">
        <f>IF(R10="","",VLOOKUP('16BS'!R10,'ﾃﾞｰﾀ18&amp;16'!$G$3:$J$66,2,FALSE))</f>
        <v>島尻</v>
      </c>
      <c r="T10" s="34"/>
      <c r="U10" s="28"/>
      <c r="V10" s="5"/>
      <c r="W10" s="216"/>
      <c r="X10" s="216"/>
      <c r="Y10" s="216"/>
      <c r="Z10" s="218"/>
    </row>
    <row r="11" spans="1:26" ht="12" customHeight="1">
      <c r="A11" s="215">
        <v>3</v>
      </c>
      <c r="B11" s="216" t="str">
        <f>IF(A11="","",VLOOKUP('16BS'!A11,'ﾃﾞｰﾀ18&amp;16'!$G$3:$J$66,2,FALSE))</f>
        <v>姫田</v>
      </c>
      <c r="C11" s="216" t="str">
        <f>IF(A11="","",VLOOKUP('16BS'!A11,'ﾃﾞｰﾀ18&amp;16'!$G$3:$J$66,3,FALSE))</f>
        <v>晃</v>
      </c>
      <c r="D11" s="216" t="str">
        <f>IF(A11="","",VLOOKUP('16BS'!A11,'ﾃﾞｰﾀ18&amp;16'!$G$3:$J$66,4,FALSE))</f>
        <v>(宮･日向学院中)</v>
      </c>
      <c r="E11" s="4"/>
      <c r="F11" s="10"/>
      <c r="G11" s="33"/>
      <c r="H11" s="213">
        <v>82</v>
      </c>
      <c r="I11" s="217"/>
      <c r="J11" s="28"/>
      <c r="K11" s="3"/>
      <c r="L11" s="28"/>
      <c r="M11" s="3"/>
      <c r="N11" s="34"/>
      <c r="O11" s="28"/>
      <c r="P11" s="3"/>
      <c r="Q11" s="3"/>
      <c r="R11" s="213">
        <v>86</v>
      </c>
      <c r="S11" s="217"/>
      <c r="T11" s="34"/>
      <c r="U11" s="28"/>
      <c r="V11" s="4"/>
      <c r="W11" s="216" t="str">
        <f>IF(Z11="","",VLOOKUP('16BS'!Z11,'ﾃﾞｰﾀ18&amp;16'!$G$3:$J$66,2,FALSE))</f>
        <v>前田</v>
      </c>
      <c r="X11" s="216" t="str">
        <f>IF(Z11="","",VLOOKUP('16BS'!Z11,'ﾃﾞｰﾀ18&amp;16'!$G$3:$J$66,3,FALSE))</f>
        <v>将志</v>
      </c>
      <c r="Y11" s="216" t="str">
        <f>IF(Z11="","",VLOOKUP('16BS'!Z11,'ﾃﾞｰﾀ18&amp;16'!$G$3:$J$66,4,FALSE))</f>
        <v>(宮･ﾁｰﾑ村雲)</v>
      </c>
      <c r="Z11" s="218">
        <v>19</v>
      </c>
    </row>
    <row r="12" spans="1:26" ht="12" customHeight="1">
      <c r="A12" s="215"/>
      <c r="B12" s="216"/>
      <c r="C12" s="216"/>
      <c r="D12" s="216"/>
      <c r="E12" s="6"/>
      <c r="F12" s="9">
        <v>4</v>
      </c>
      <c r="G12" s="31" t="str">
        <f>IF(F12="","",VLOOKUP('16BS'!F12,'ﾃﾞｰﾀ18&amp;16'!$G$3:$J$66,2,FALSE))</f>
        <v>鈴木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20</v>
      </c>
      <c r="U12" s="30" t="str">
        <f>IF(T12="","",VLOOKUP('16BS'!T12,'ﾃﾞｰﾀ18&amp;16'!$G$3:$J$66,2,FALSE))</f>
        <v>大塚</v>
      </c>
      <c r="V12" s="7"/>
      <c r="W12" s="216"/>
      <c r="X12" s="216"/>
      <c r="Y12" s="216"/>
      <c r="Z12" s="218"/>
    </row>
    <row r="13" spans="1:26" ht="12" customHeight="1">
      <c r="A13" s="215">
        <v>4</v>
      </c>
      <c r="B13" s="216" t="str">
        <f>IF(A13="","",VLOOKUP('16BS'!A13,'ﾃﾞｰﾀ18&amp;16'!$G$3:$J$66,2,FALSE))</f>
        <v>鈴木</v>
      </c>
      <c r="C13" s="216" t="str">
        <f>IF(A13="","",VLOOKUP('16BS'!A13,'ﾃﾞｰﾀ18&amp;16'!$G$3:$J$66,3,FALSE))</f>
        <v>翔</v>
      </c>
      <c r="D13" s="216" t="str">
        <f>IF(A13="","",VLOOKUP('16BS'!A13,'ﾃﾞｰﾀ18&amp;16'!$G$3:$J$66,4,FALSE))</f>
        <v>(福･柳川高)</v>
      </c>
      <c r="E13" s="8"/>
      <c r="F13" s="213">
        <v>83</v>
      </c>
      <c r="G13" s="214"/>
      <c r="H13" s="28"/>
      <c r="I13" s="33"/>
      <c r="J13" s="28"/>
      <c r="K13" s="3"/>
      <c r="L13" s="28"/>
      <c r="M13" s="3"/>
      <c r="N13" s="191"/>
      <c r="O13" s="2"/>
      <c r="P13" s="3"/>
      <c r="Q13" s="3"/>
      <c r="R13" s="34"/>
      <c r="S13" s="28"/>
      <c r="T13" s="214">
        <v>80</v>
      </c>
      <c r="U13" s="217"/>
      <c r="V13" s="9"/>
      <c r="W13" s="216" t="str">
        <f>IF(Z13="","",VLOOKUP('16BS'!Z13,'ﾃﾞｰﾀ18&amp;16'!$G$3:$J$66,2,FALSE))</f>
        <v>大塚</v>
      </c>
      <c r="X13" s="216" t="str">
        <f>IF(Z13="","",VLOOKUP('16BS'!Z13,'ﾃﾞｰﾀ18&amp;16'!$G$3:$J$66,3,FALSE))</f>
        <v>拳之助</v>
      </c>
      <c r="Y13" s="216" t="str">
        <f>IF(Z13="","",VLOOKUP('16BS'!Z13,'ﾃﾞｰﾀ18&amp;16'!$G$3:$J$66,4,FALSE))</f>
        <v>(熊･RKKﾙｰﾃﾞﾝｽTC)</v>
      </c>
      <c r="Z13" s="218">
        <v>20</v>
      </c>
    </row>
    <row r="14" spans="1:26" ht="12" customHeight="1">
      <c r="A14" s="215"/>
      <c r="B14" s="216"/>
      <c r="C14" s="216"/>
      <c r="D14" s="216"/>
      <c r="E14" s="5"/>
      <c r="F14" s="10"/>
      <c r="G14" s="3"/>
      <c r="H14" s="28"/>
      <c r="I14" s="33"/>
      <c r="J14" s="35">
        <v>1</v>
      </c>
      <c r="K14" s="30" t="str">
        <f>IF(J14="","",VLOOKUP('16BS'!J14,'ﾃﾞｰﾀ18&amp;16'!$G$3:$J$66,2,FALSE))</f>
        <v>片谷</v>
      </c>
      <c r="L14" s="28"/>
      <c r="M14" s="28"/>
      <c r="N14" s="34"/>
      <c r="O14" s="28"/>
      <c r="P14" s="30">
        <v>23</v>
      </c>
      <c r="Q14" s="30" t="str">
        <f>IF(P14="","",VLOOKUP('16BS'!P14,'ﾃﾞｰﾀ18&amp;16'!$G$3:$J$66,2,FALSE))</f>
        <v>中島</v>
      </c>
      <c r="R14" s="34"/>
      <c r="S14" s="28"/>
      <c r="T14" s="3"/>
      <c r="U14" s="28"/>
      <c r="V14" s="5"/>
      <c r="W14" s="216"/>
      <c r="X14" s="216"/>
      <c r="Y14" s="216"/>
      <c r="Z14" s="218"/>
    </row>
    <row r="15" spans="1:26" ht="12" customHeight="1">
      <c r="A15" s="215">
        <v>5</v>
      </c>
      <c r="B15" s="216" t="str">
        <f>IF(A15="","",VLOOKUP('16BS'!A15,'ﾃﾞｰﾀ18&amp;16'!$G$3:$J$66,2,FALSE))</f>
        <v>石野</v>
      </c>
      <c r="C15" s="216" t="str">
        <f>IF(A15="","",VLOOKUP('16BS'!A15,'ﾃﾞｰﾀ18&amp;16'!$G$3:$J$66,3,FALSE))</f>
        <v>祐希</v>
      </c>
      <c r="D15" s="216" t="str">
        <f>IF(A15="","",VLOOKUP('16BS'!A15,'ﾃﾞｰﾀ18&amp;16'!$G$3:$J$66,4,FALSE))</f>
        <v>(熊･RKKﾙｰﾃﾞﾝｽTC)</v>
      </c>
      <c r="E15" s="4"/>
      <c r="F15" s="10"/>
      <c r="G15" s="3"/>
      <c r="H15" s="28"/>
      <c r="I15" s="33"/>
      <c r="J15" s="213">
        <v>81</v>
      </c>
      <c r="K15" s="217"/>
      <c r="L15" s="28"/>
      <c r="M15" s="28"/>
      <c r="N15" s="34"/>
      <c r="O15" s="28"/>
      <c r="P15" s="213">
        <v>83</v>
      </c>
      <c r="Q15" s="217"/>
      <c r="R15" s="34"/>
      <c r="S15" s="28"/>
      <c r="T15" s="3"/>
      <c r="U15" s="28"/>
      <c r="V15" s="4"/>
      <c r="W15" s="216" t="str">
        <f>IF(Z15="","",VLOOKUP('16BS'!Z15,'ﾃﾞｰﾀ18&amp;16'!$G$3:$J$66,2,FALSE))</f>
        <v>山路</v>
      </c>
      <c r="X15" s="216" t="str">
        <f>IF(Z15="","",VLOOKUP('16BS'!Z15,'ﾃﾞｰﾀ18&amp;16'!$G$3:$J$66,3,FALSE))</f>
        <v>紘徳</v>
      </c>
      <c r="Y15" s="216" t="str">
        <f>IF(Z15="","",VLOOKUP('16BS'!Z15,'ﾃﾞｰﾀ18&amp;16'!$G$3:$J$66,4,FALSE))</f>
        <v>(宮･宮崎西高)</v>
      </c>
      <c r="Z15" s="218">
        <v>21</v>
      </c>
    </row>
    <row r="16" spans="1:26" ht="12" customHeight="1">
      <c r="A16" s="215"/>
      <c r="B16" s="216"/>
      <c r="C16" s="216"/>
      <c r="D16" s="216"/>
      <c r="E16" s="6"/>
      <c r="F16" s="9">
        <v>6</v>
      </c>
      <c r="G16" s="30" t="str">
        <f>IF(F16="","",VLOOKUP('16BS'!F16,'ﾃﾞｰﾀ18&amp;16'!$G$3:$J$66,2,FALSE))</f>
        <v>岩見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22</v>
      </c>
      <c r="U16" s="30" t="str">
        <f>IF(T16="","",VLOOKUP('16BS'!T16,'ﾃﾞｰﾀ18&amp;16'!$G$3:$J$66,2,FALSE))</f>
        <v>大串</v>
      </c>
      <c r="V16" s="7"/>
      <c r="W16" s="216"/>
      <c r="X16" s="216"/>
      <c r="Y16" s="216"/>
      <c r="Z16" s="218"/>
    </row>
    <row r="17" spans="1:26" ht="12" customHeight="1">
      <c r="A17" s="215">
        <v>6</v>
      </c>
      <c r="B17" s="216" t="str">
        <f>IF(A17="","",VLOOKUP('16BS'!A17,'ﾃﾞｰﾀ18&amp;16'!$G$3:$J$66,2,FALSE))</f>
        <v>岩見</v>
      </c>
      <c r="C17" s="216" t="str">
        <f>IF(A17="","",VLOOKUP('16BS'!A17,'ﾃﾞｰﾀ18&amp;16'!$G$3:$J$66,3,FALSE))</f>
        <v>直哉</v>
      </c>
      <c r="D17" s="216" t="str">
        <f>IF(A17="","",VLOOKUP('16BS'!A17,'ﾃﾞｰﾀ18&amp;16'!$G$3:$J$66,4,FALSE))</f>
        <v>(福･柳川高)</v>
      </c>
      <c r="E17" s="8"/>
      <c r="F17" s="213">
        <v>85</v>
      </c>
      <c r="G17" s="217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13">
        <v>84</v>
      </c>
      <c r="U17" s="217"/>
      <c r="V17" s="9"/>
      <c r="W17" s="216" t="str">
        <f>IF(Z17="","",VLOOKUP('16BS'!Z17,'ﾃﾞｰﾀ18&amp;16'!$G$3:$J$66,2,FALSE))</f>
        <v>大串</v>
      </c>
      <c r="X17" s="216" t="str">
        <f>IF(Z17="","",VLOOKUP('16BS'!Z17,'ﾃﾞｰﾀ18&amp;16'!$G$3:$J$66,3,FALSE))</f>
        <v>光太郎</v>
      </c>
      <c r="Y17" s="216" t="str">
        <f>IF(Z17="","",VLOOKUP('16BS'!Z17,'ﾃﾞｰﾀ18&amp;16'!$G$3:$J$66,4,FALSE))</f>
        <v>(長・海星高）</v>
      </c>
      <c r="Z17" s="218">
        <v>22</v>
      </c>
    </row>
    <row r="18" spans="1:26" ht="12" customHeight="1">
      <c r="A18" s="215"/>
      <c r="B18" s="216"/>
      <c r="C18" s="216"/>
      <c r="D18" s="216"/>
      <c r="E18" s="5"/>
      <c r="F18" s="10"/>
      <c r="G18" s="33"/>
      <c r="H18" s="35">
        <v>7</v>
      </c>
      <c r="I18" s="31" t="str">
        <f>IF(H18="","",VLOOKUP('16BS'!H18,'ﾃﾞｰﾀ18&amp;16'!$G$3:$J$66,2,FALSE))</f>
        <v>森口</v>
      </c>
      <c r="J18" s="28"/>
      <c r="K18" s="33"/>
      <c r="L18" s="28"/>
      <c r="M18" s="28"/>
      <c r="N18" s="34"/>
      <c r="O18" s="28"/>
      <c r="P18" s="34"/>
      <c r="Q18" s="28"/>
      <c r="R18" s="35">
        <v>23</v>
      </c>
      <c r="S18" s="30" t="str">
        <f>IF(R18="","",VLOOKUP('16BS'!R18,'ﾃﾞｰﾀ18&amp;16'!$G$3:$J$66,2,FALSE))</f>
        <v>中島</v>
      </c>
      <c r="T18" s="34"/>
      <c r="U18" s="28"/>
      <c r="V18" s="5"/>
      <c r="W18" s="216"/>
      <c r="X18" s="216"/>
      <c r="Y18" s="216"/>
      <c r="Z18" s="218"/>
    </row>
    <row r="19" spans="1:26" ht="12" customHeight="1">
      <c r="A19" s="215">
        <v>7</v>
      </c>
      <c r="B19" s="216" t="str">
        <f>IF(A19="","",VLOOKUP('16BS'!A19,'ﾃﾞｰﾀ18&amp;16'!$G$3:$J$66,2,FALSE))</f>
        <v>森口</v>
      </c>
      <c r="C19" s="216" t="str">
        <f>IF(A19="","",VLOOKUP('16BS'!A19,'ﾃﾞｰﾀ18&amp;16'!$G$3:$J$66,3,FALSE))</f>
        <v>誠也</v>
      </c>
      <c r="D19" s="216" t="str">
        <f>IF(A19="","",VLOOKUP('16BS'!A19,'ﾃﾞｰﾀ18&amp;16'!$G$3:$J$66,4,FALSE))</f>
        <v>(佐･龍谷高)</v>
      </c>
      <c r="E19" s="4"/>
      <c r="F19" s="10"/>
      <c r="G19" s="33"/>
      <c r="H19" s="213">
        <v>82</v>
      </c>
      <c r="I19" s="214"/>
      <c r="J19" s="28"/>
      <c r="K19" s="33"/>
      <c r="L19" s="28"/>
      <c r="M19" s="28"/>
      <c r="N19" s="34"/>
      <c r="O19" s="28"/>
      <c r="P19" s="34"/>
      <c r="Q19" s="28"/>
      <c r="R19" s="214">
        <v>82</v>
      </c>
      <c r="S19" s="217"/>
      <c r="T19" s="34"/>
      <c r="U19" s="28"/>
      <c r="V19" s="4"/>
      <c r="W19" s="216" t="str">
        <f>IF(Z19="","",VLOOKUP('16BS'!Z19,'ﾃﾞｰﾀ18&amp;16'!$G$3:$J$66,2,FALSE))</f>
        <v>中島</v>
      </c>
      <c r="X19" s="216" t="str">
        <f>IF(Z19="","",VLOOKUP('16BS'!Z19,'ﾃﾞｰﾀ18&amp;16'!$G$3:$J$66,3,FALSE))</f>
        <v>啓</v>
      </c>
      <c r="Y19" s="216" t="str">
        <f>IF(Z19="","",VLOOKUP('16BS'!Z19,'ﾃﾞｰﾀ18&amp;16'!$G$3:$J$66,4,FALSE))</f>
        <v>(佐・龍谷高）</v>
      </c>
      <c r="Z19" s="218">
        <v>23</v>
      </c>
    </row>
    <row r="20" spans="1:26" ht="12" customHeight="1">
      <c r="A20" s="215"/>
      <c r="B20" s="216"/>
      <c r="C20" s="216"/>
      <c r="D20" s="216"/>
      <c r="E20" s="6"/>
      <c r="F20" s="9">
        <v>7</v>
      </c>
      <c r="G20" s="31" t="str">
        <f>IF(F20="","",VLOOKUP('16BS'!F20,'ﾃﾞｰﾀ18&amp;16'!$G$3:$J$66,2,FALSE))</f>
        <v>森口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23</v>
      </c>
      <c r="U20" s="30" t="str">
        <f>IF(T20="","",VLOOKUP('16BS'!T20,'ﾃﾞｰﾀ18&amp;16'!$G$3:$J$66,2,FALSE))</f>
        <v>中島</v>
      </c>
      <c r="V20" s="7"/>
      <c r="W20" s="216"/>
      <c r="X20" s="216"/>
      <c r="Y20" s="216"/>
      <c r="Z20" s="218"/>
    </row>
    <row r="21" spans="1:26" ht="12" customHeight="1">
      <c r="A21" s="215">
        <v>8</v>
      </c>
      <c r="B21" s="216" t="str">
        <f>IF(A21="","",VLOOKUP('16BS'!A21,'ﾃﾞｰﾀ18&amp;16'!$G$3:$J$66,2,FALSE))</f>
        <v>安藤</v>
      </c>
      <c r="C21" s="216" t="str">
        <f>IF(A21="","",VLOOKUP('16BS'!A21,'ﾃﾞｰﾀ18&amp;16'!$G$3:$J$66,3,FALSE))</f>
        <v>穣</v>
      </c>
      <c r="D21" s="216" t="str">
        <f>IF(A21="","",VLOOKUP('16BS'!A21,'ﾃﾞｰﾀ18&amp;16'!$G$3:$J$66,4,FALSE))</f>
        <v>(福・吉田TS）</v>
      </c>
      <c r="E21" s="8"/>
      <c r="F21" s="213">
        <v>82</v>
      </c>
      <c r="G21" s="214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14">
        <v>84</v>
      </c>
      <c r="U21" s="217"/>
      <c r="V21" s="9"/>
      <c r="W21" s="216" t="str">
        <f>IF(Z21="","",VLOOKUP('16BS'!Z21,'ﾃﾞｰﾀ18&amp;16'!$G$3:$J$66,2,FALSE))</f>
        <v>首藤</v>
      </c>
      <c r="X21" s="216" t="str">
        <f>IF(Z21="","",VLOOKUP('16BS'!Z21,'ﾃﾞｰﾀ18&amp;16'!$G$3:$J$66,3,FALSE))</f>
        <v>知宏</v>
      </c>
      <c r="Y21" s="216" t="str">
        <f>IF(Z21="","",VLOOKUP('16BS'!Z21,'ﾃﾞｰﾀ18&amp;16'!$G$3:$J$66,4,FALSE))</f>
        <v>(大・別府青山高）</v>
      </c>
      <c r="Z21" s="218">
        <v>24</v>
      </c>
    </row>
    <row r="22" spans="1:26" ht="12" customHeight="1">
      <c r="A22" s="215"/>
      <c r="B22" s="216"/>
      <c r="C22" s="216"/>
      <c r="D22" s="216"/>
      <c r="E22" s="5"/>
      <c r="F22" s="10"/>
      <c r="G22" s="3"/>
      <c r="H22" s="28"/>
      <c r="I22" s="3"/>
      <c r="J22" s="28"/>
      <c r="K22" s="33"/>
      <c r="L22" s="35">
        <v>14</v>
      </c>
      <c r="M22" s="30" t="str">
        <f>IF(L22="","",VLOOKUP('16BS'!L22,'ﾃﾞｰﾀ18&amp;16'!$G$3:$J$66,2,FALSE))</f>
        <v>前田</v>
      </c>
      <c r="N22" s="35">
        <v>32</v>
      </c>
      <c r="O22" s="30" t="str">
        <f>IF(N22="","",VLOOKUP('16BS'!N22,'ﾃﾞｰﾀ18&amp;16'!$G$3:$J$66,2,FALSE))</f>
        <v>金城</v>
      </c>
      <c r="P22" s="34"/>
      <c r="Q22" s="28"/>
      <c r="R22" s="3"/>
      <c r="S22" s="28"/>
      <c r="T22" s="3"/>
      <c r="U22" s="28"/>
      <c r="V22" s="5"/>
      <c r="W22" s="216"/>
      <c r="X22" s="216"/>
      <c r="Y22" s="216"/>
      <c r="Z22" s="218"/>
    </row>
    <row r="23" spans="1:26" ht="12" customHeight="1">
      <c r="A23" s="215">
        <v>9</v>
      </c>
      <c r="B23" s="216" t="str">
        <f>IF(A23="","",VLOOKUP('16BS'!A23,'ﾃﾞｰﾀ18&amp;16'!$G$3:$J$66,2,FALSE))</f>
        <v>近藤</v>
      </c>
      <c r="C23" s="216" t="str">
        <f>IF(A23="","",VLOOKUP('16BS'!A23,'ﾃﾞｰﾀ18&amp;16'!$G$3:$J$66,3,FALSE))</f>
        <v>翔英</v>
      </c>
      <c r="D23" s="216" t="str">
        <f>IF(A23="","",VLOOKUP('16BS'!A23,'ﾃﾞｰﾀ18&amp;16'!$G$3:$J$66,4,FALSE))</f>
        <v>(福･柳川高)</v>
      </c>
      <c r="E23" s="4"/>
      <c r="F23" s="10"/>
      <c r="G23" s="3"/>
      <c r="H23" s="28"/>
      <c r="I23" s="3"/>
      <c r="J23" s="28"/>
      <c r="K23" s="33"/>
      <c r="L23" s="213">
        <v>85</v>
      </c>
      <c r="M23" s="214"/>
      <c r="N23" s="214">
        <v>84</v>
      </c>
      <c r="O23" s="214"/>
      <c r="P23" s="34"/>
      <c r="Q23" s="28"/>
      <c r="R23" s="3"/>
      <c r="S23" s="28"/>
      <c r="T23" s="3"/>
      <c r="U23" s="28"/>
      <c r="V23" s="4"/>
      <c r="W23" s="216" t="str">
        <f>IF(Z23="","",VLOOKUP('16BS'!Z23,'ﾃﾞｰﾀ18&amp;16'!$G$3:$J$66,2,FALSE))</f>
        <v>平岡</v>
      </c>
      <c r="X23" s="216" t="str">
        <f>IF(Z23="","",VLOOKUP('16BS'!Z23,'ﾃﾞｰﾀ18&amp;16'!$G$3:$J$66,3,FALSE))</f>
        <v>晃信</v>
      </c>
      <c r="Y23" s="216" t="str">
        <f>IF(Z23="","",VLOOKUP('16BS'!Z23,'ﾃﾞｰﾀ18&amp;16'!$G$3:$J$66,4,FALSE))</f>
        <v>(福･柳川高)</v>
      </c>
      <c r="Z23" s="218">
        <v>25</v>
      </c>
    </row>
    <row r="24" spans="1:26" ht="12" customHeight="1">
      <c r="A24" s="215"/>
      <c r="B24" s="216"/>
      <c r="C24" s="216"/>
      <c r="D24" s="216"/>
      <c r="E24" s="6"/>
      <c r="F24" s="9">
        <v>9</v>
      </c>
      <c r="G24" s="30" t="str">
        <f>IF(F24="","",VLOOKUP('16BS'!F24,'ﾃﾞｰﾀ18&amp;16'!$G$3:$J$66,2,FALSE))</f>
        <v>近藤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tr">
        <f>IF(T24="","",VLOOKUP('16BS'!T24,'ﾃﾞｰﾀ18&amp;16'!$G$3:$J$66,2,FALSE))</f>
        <v>平岡</v>
      </c>
      <c r="V24" s="7"/>
      <c r="W24" s="216"/>
      <c r="X24" s="216"/>
      <c r="Y24" s="216"/>
      <c r="Z24" s="218"/>
    </row>
    <row r="25" spans="1:26" ht="12" customHeight="1">
      <c r="A25" s="215">
        <v>10</v>
      </c>
      <c r="B25" s="216" t="str">
        <f>IF(A25="","",VLOOKUP('16BS'!A25,'ﾃﾞｰﾀ18&amp;16'!$G$3:$J$66,2,FALSE))</f>
        <v>坂口</v>
      </c>
      <c r="C25" s="216" t="str">
        <f>IF(A25="","",VLOOKUP('16BS'!A25,'ﾃﾞｰﾀ18&amp;16'!$G$3:$J$66,3,FALSE))</f>
        <v>雄大</v>
      </c>
      <c r="D25" s="216" t="str">
        <f>IF(A25="","",VLOOKUP('16BS'!A25,'ﾃﾞｰﾀ18&amp;16'!$G$3:$J$66,4,FALSE))</f>
        <v>(鹿･鳳凰高)</v>
      </c>
      <c r="E25" s="8"/>
      <c r="F25" s="213">
        <v>84</v>
      </c>
      <c r="G25" s="217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13">
        <v>83</v>
      </c>
      <c r="U25" s="217"/>
      <c r="V25" s="9"/>
      <c r="W25" s="216" t="str">
        <f>IF(Z25="","",VLOOKUP('16BS'!Z25,'ﾃﾞｰﾀ18&amp;16'!$G$3:$J$66,2,FALSE))</f>
        <v>佐伯</v>
      </c>
      <c r="X25" s="216" t="str">
        <f>IF(Z25="","",VLOOKUP('16BS'!Z25,'ﾃﾞｰﾀ18&amp;16'!$G$3:$J$66,3,FALSE))</f>
        <v>卓郎</v>
      </c>
      <c r="Y25" s="216" t="str">
        <f>IF(Z25="","",VLOOKUP('16BS'!Z25,'ﾃﾞｰﾀ18&amp;16'!$G$3:$J$66,4,FALSE))</f>
        <v>(大・大分舞鶴高）</v>
      </c>
      <c r="Z25" s="218">
        <v>26</v>
      </c>
    </row>
    <row r="26" spans="1:26" ht="12" customHeight="1">
      <c r="A26" s="215"/>
      <c r="B26" s="216"/>
      <c r="C26" s="216"/>
      <c r="D26" s="216"/>
      <c r="E26" s="5"/>
      <c r="F26" s="10"/>
      <c r="G26" s="33"/>
      <c r="H26" s="35">
        <v>12</v>
      </c>
      <c r="I26" s="30" t="str">
        <f>IF(H26="","",VLOOKUP('16BS'!H26,'ﾃﾞｰﾀ18&amp;16'!$G$3:$J$66,2,FALSE))</f>
        <v>尾方</v>
      </c>
      <c r="J26" s="28"/>
      <c r="K26" s="33"/>
      <c r="L26" s="28"/>
      <c r="M26" s="28"/>
      <c r="N26" s="28"/>
      <c r="O26" s="28"/>
      <c r="P26" s="34"/>
      <c r="Q26" s="28"/>
      <c r="R26" s="30">
        <v>25</v>
      </c>
      <c r="S26" s="30" t="str">
        <f>IF(R26="","",VLOOKUP('16BS'!R26,'ﾃﾞｰﾀ18&amp;16'!$G$3:$J$66,2,FALSE))</f>
        <v>平岡</v>
      </c>
      <c r="T26" s="34"/>
      <c r="U26" s="28"/>
      <c r="V26" s="5"/>
      <c r="W26" s="216"/>
      <c r="X26" s="216"/>
      <c r="Y26" s="216"/>
      <c r="Z26" s="218"/>
    </row>
    <row r="27" spans="1:26" ht="12" customHeight="1">
      <c r="A27" s="215">
        <v>11</v>
      </c>
      <c r="B27" s="216" t="str">
        <f>IF(A27="","",VLOOKUP('16BS'!A27,'ﾃﾞｰﾀ18&amp;16'!$G$3:$J$66,2,FALSE))</f>
        <v>池田</v>
      </c>
      <c r="C27" s="216" t="str">
        <f>IF(A27="","",VLOOKUP('16BS'!A27,'ﾃﾞｰﾀ18&amp;16'!$G$3:$J$66,3,FALSE))</f>
        <v>慎一</v>
      </c>
      <c r="D27" s="216" t="str">
        <f>IF(A27="","",VLOOKUP('16BS'!A27,'ﾃﾞｰﾀ18&amp;16'!$G$3:$J$66,4,FALSE))</f>
        <v>(佐・唐津西高）</v>
      </c>
      <c r="E27" s="4"/>
      <c r="F27" s="10"/>
      <c r="G27" s="33"/>
      <c r="H27" s="213">
        <v>86</v>
      </c>
      <c r="I27" s="217"/>
      <c r="J27" s="28"/>
      <c r="K27" s="33"/>
      <c r="L27" s="28"/>
      <c r="M27" s="28"/>
      <c r="N27" s="28"/>
      <c r="O27" s="28"/>
      <c r="P27" s="34"/>
      <c r="Q27" s="28"/>
      <c r="R27" s="213">
        <v>80</v>
      </c>
      <c r="S27" s="217"/>
      <c r="T27" s="34"/>
      <c r="U27" s="28"/>
      <c r="V27" s="4"/>
      <c r="W27" s="216" t="str">
        <f>IF(Z27="","",VLOOKUP('16BS'!Z27,'ﾃﾞｰﾀ18&amp;16'!$G$3:$J$66,2,FALSE))</f>
        <v>荒谷</v>
      </c>
      <c r="X27" s="216" t="str">
        <f>IF(Z27="","",VLOOKUP('16BS'!Z27,'ﾃﾞｰﾀ18&amp;16'!$G$3:$J$66,3,FALSE))</f>
        <v>和宏</v>
      </c>
      <c r="Y27" s="216" t="str">
        <f>IF(Z27="","",VLOOKUP('16BS'!Z27,'ﾃﾞｰﾀ18&amp;16'!$G$3:$J$66,4,FALSE))</f>
        <v>(佐・龍谷高）</v>
      </c>
      <c r="Z27" s="218">
        <v>27</v>
      </c>
    </row>
    <row r="28" spans="1:26" ht="12" customHeight="1">
      <c r="A28" s="215"/>
      <c r="B28" s="216"/>
      <c r="C28" s="216"/>
      <c r="D28" s="216"/>
      <c r="E28" s="6"/>
      <c r="F28" s="9">
        <v>12</v>
      </c>
      <c r="G28" s="31" t="str">
        <f>IF(F28="","",VLOOKUP('16BS'!F28,'ﾃﾞｰﾀ18&amp;16'!$G$3:$J$66,2,FALSE))</f>
        <v>尾方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27</v>
      </c>
      <c r="U28" s="30" t="str">
        <f>IF(T28="","",VLOOKUP('16BS'!T28,'ﾃﾞｰﾀ18&amp;16'!$G$3:$J$66,2,FALSE))</f>
        <v>荒谷</v>
      </c>
      <c r="V28" s="7"/>
      <c r="W28" s="216"/>
      <c r="X28" s="216"/>
      <c r="Y28" s="216"/>
      <c r="Z28" s="218"/>
    </row>
    <row r="29" spans="1:26" ht="12" customHeight="1">
      <c r="A29" s="215">
        <v>12</v>
      </c>
      <c r="B29" s="216" t="str">
        <f>IF(A29="","",VLOOKUP('16BS'!A29,'ﾃﾞｰﾀ18&amp;16'!$G$3:$J$66,2,FALSE))</f>
        <v>尾方</v>
      </c>
      <c r="C29" s="216" t="str">
        <f>IF(A29="","",VLOOKUP('16BS'!A29,'ﾃﾞｰﾀ18&amp;16'!$G$3:$J$66,3,FALSE))</f>
        <v>祐太</v>
      </c>
      <c r="D29" s="216" t="str">
        <f>IF(A29="","",VLOOKUP('16BS'!A29,'ﾃﾞｰﾀ18&amp;16'!$G$3:$J$66,4,FALSE))</f>
        <v>(福･福岡ﾊﾟｼﾌｨｯｸ)</v>
      </c>
      <c r="E29" s="8"/>
      <c r="F29" s="213">
        <v>82</v>
      </c>
      <c r="G29" s="214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14">
        <v>81</v>
      </c>
      <c r="U29" s="217"/>
      <c r="V29" s="9"/>
      <c r="W29" s="216" t="str">
        <f>IF(Z29="","",VLOOKUP('16BS'!Z29,'ﾃﾞｰﾀ18&amp;16'!$G$3:$J$66,2,FALSE))</f>
        <v>小村</v>
      </c>
      <c r="X29" s="216" t="str">
        <f>IF(Z29="","",VLOOKUP('16BS'!Z29,'ﾃﾞｰﾀ18&amp;16'!$G$3:$J$66,3,FALSE))</f>
        <v>尚弘</v>
      </c>
      <c r="Y29" s="216" t="str">
        <f>IF(Z29="","",VLOOKUP('16BS'!Z29,'ﾃﾞｰﾀ18&amp;16'!$G$3:$J$66,4,FALSE))</f>
        <v>(宮・ｻｻﾞﾝﾌｨｰﾙﾄﾞ）</v>
      </c>
      <c r="Z29" s="218">
        <v>28</v>
      </c>
    </row>
    <row r="30" spans="1:26" ht="12" customHeight="1">
      <c r="A30" s="215"/>
      <c r="B30" s="216"/>
      <c r="C30" s="216"/>
      <c r="D30" s="216"/>
      <c r="E30" s="5"/>
      <c r="F30" s="10"/>
      <c r="G30" s="3"/>
      <c r="H30" s="28"/>
      <c r="I30" s="33"/>
      <c r="J30" s="35">
        <v>14</v>
      </c>
      <c r="K30" s="31" t="str">
        <f>IF(J30="","",VLOOKUP('16BS'!J30,'ﾃﾞｰﾀ18&amp;16'!$G$3:$J$66,2,FALSE))</f>
        <v>前田</v>
      </c>
      <c r="L30" s="28"/>
      <c r="M30" s="28"/>
      <c r="N30" s="28"/>
      <c r="O30" s="28"/>
      <c r="P30" s="35">
        <v>32</v>
      </c>
      <c r="Q30" s="30" t="str">
        <f>IF(P30="","",VLOOKUP('16BS'!P30,'ﾃﾞｰﾀ18&amp;16'!$G$3:$J$66,2,FALSE))</f>
        <v>金城</v>
      </c>
      <c r="R30" s="34"/>
      <c r="S30" s="28"/>
      <c r="T30" s="3"/>
      <c r="U30" s="28"/>
      <c r="V30" s="5"/>
      <c r="W30" s="216"/>
      <c r="X30" s="216"/>
      <c r="Y30" s="216"/>
      <c r="Z30" s="218"/>
    </row>
    <row r="31" spans="1:26" ht="12" customHeight="1">
      <c r="A31" s="215">
        <v>13</v>
      </c>
      <c r="B31" s="216" t="str">
        <f>IF(A31="","",VLOOKUP('16BS'!A31,'ﾃﾞｰﾀ18&amp;16'!$G$3:$J$66,2,FALSE))</f>
        <v>權藤</v>
      </c>
      <c r="C31" s="216" t="str">
        <f>IF(A31="","",VLOOKUP('16BS'!A31,'ﾃﾞｰﾀ18&amp;16'!$G$3:$J$66,3,FALSE))</f>
        <v>丞</v>
      </c>
      <c r="D31" s="216" t="str">
        <f>IF(A31="","",VLOOKUP('16BS'!A31,'ﾃﾞｰﾀ18&amp;16'!$G$3:$J$66,4,FALSE))</f>
        <v>(長・海星高）</v>
      </c>
      <c r="E31" s="4"/>
      <c r="F31" s="10"/>
      <c r="G31" s="3"/>
      <c r="H31" s="28"/>
      <c r="I31" s="33"/>
      <c r="J31" s="213">
        <v>83</v>
      </c>
      <c r="K31" s="214"/>
      <c r="L31" s="28"/>
      <c r="M31" s="28"/>
      <c r="N31" s="28"/>
      <c r="O31" s="28"/>
      <c r="P31" s="214">
        <v>86</v>
      </c>
      <c r="Q31" s="217"/>
      <c r="R31" s="34"/>
      <c r="S31" s="28"/>
      <c r="T31" s="3"/>
      <c r="U31" s="28"/>
      <c r="V31" s="4"/>
      <c r="W31" s="216" t="str">
        <f>IF(Z31="","",VLOOKUP('16BS'!Z31,'ﾃﾞｰﾀ18&amp;16'!$G$3:$J$66,2,FALSE))</f>
        <v>向井</v>
      </c>
      <c r="X31" s="216" t="str">
        <f>IF(Z31="","",VLOOKUP('16BS'!Z31,'ﾃﾞｰﾀ18&amp;16'!$G$3:$J$66,3,FALSE))</f>
        <v>涼介</v>
      </c>
      <c r="Y31" s="216" t="str">
        <f>IF(Z31="","",VLOOKUP('16BS'!Z31,'ﾃﾞｰﾀ18&amp;16'!$G$3:$J$66,4,FALSE))</f>
        <v>(大・大分舞鶴高）</v>
      </c>
      <c r="Z31" s="218">
        <v>29</v>
      </c>
    </row>
    <row r="32" spans="1:26" ht="12" customHeight="1">
      <c r="A32" s="215"/>
      <c r="B32" s="216"/>
      <c r="C32" s="216"/>
      <c r="D32" s="216"/>
      <c r="E32" s="6"/>
      <c r="F32" s="9">
        <v>14</v>
      </c>
      <c r="G32" s="30" t="str">
        <f>IF(F32="","",VLOOKUP('16BS'!F32,'ﾃﾞｰﾀ18&amp;16'!$G$3:$J$66,2,FALSE))</f>
        <v>前田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tr">
        <f>IF(T32="","",VLOOKUP('16BS'!T32,'ﾃﾞｰﾀ18&amp;16'!$G$3:$J$66,2,FALSE))</f>
        <v>向井</v>
      </c>
      <c r="V32" s="7"/>
      <c r="W32" s="216"/>
      <c r="X32" s="216"/>
      <c r="Y32" s="216"/>
      <c r="Z32" s="218"/>
    </row>
    <row r="33" spans="1:26" ht="12" customHeight="1">
      <c r="A33" s="215">
        <v>14</v>
      </c>
      <c r="B33" s="216" t="str">
        <f>IF(A33="","",VLOOKUP('16BS'!A33,'ﾃﾞｰﾀ18&amp;16'!$G$3:$J$66,2,FALSE))</f>
        <v>前田</v>
      </c>
      <c r="C33" s="216" t="str">
        <f>IF(A33="","",VLOOKUP('16BS'!A33,'ﾃﾞｰﾀ18&amp;16'!$G$3:$J$66,3,FALSE))</f>
        <v>義明</v>
      </c>
      <c r="D33" s="216" t="str">
        <f>IF(A33="","",VLOOKUP('16BS'!A33,'ﾃﾞｰﾀ18&amp;16'!$G$3:$J$66,4,FALSE))</f>
        <v>(鹿･鳳凰高）</v>
      </c>
      <c r="E33" s="8"/>
      <c r="F33" s="213">
        <v>81</v>
      </c>
      <c r="G33" s="217"/>
      <c r="H33" s="28"/>
      <c r="I33" s="33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13" t="s">
        <v>992</v>
      </c>
      <c r="U33" s="217"/>
      <c r="V33" s="9"/>
      <c r="W33" s="216" t="str">
        <f>IF(Z33="","",VLOOKUP('16BS'!Z33,'ﾃﾞｰﾀ18&amp;16'!$G$3:$J$66,2,FALSE))</f>
        <v>高山</v>
      </c>
      <c r="X33" s="216" t="str">
        <f>IF(Z33="","",VLOOKUP('16BS'!Z33,'ﾃﾞｰﾀ18&amp;16'!$G$3:$J$66,3,FALSE))</f>
        <v>和也</v>
      </c>
      <c r="Y33" s="216" t="str">
        <f>IF(Z33="","",VLOOKUP('16BS'!Z33,'ﾃﾞｰﾀ18&amp;16'!$G$3:$J$66,4,FALSE))</f>
        <v>(福･春日西TC)</v>
      </c>
      <c r="Z33" s="218">
        <v>30</v>
      </c>
    </row>
    <row r="34" spans="1:26" ht="12" customHeight="1">
      <c r="A34" s="215"/>
      <c r="B34" s="216"/>
      <c r="C34" s="216"/>
      <c r="D34" s="216"/>
      <c r="E34" s="5"/>
      <c r="F34" s="10"/>
      <c r="G34" s="33"/>
      <c r="H34" s="35">
        <v>14</v>
      </c>
      <c r="I34" s="31" t="str">
        <f>IF(H34="","",VLOOKUP('16BS'!H34,'ﾃﾞｰﾀ18&amp;16'!$G$3:$J$66,2,FALSE))</f>
        <v>前田</v>
      </c>
      <c r="J34" s="28"/>
      <c r="K34" s="3"/>
      <c r="L34" s="28"/>
      <c r="M34" s="28"/>
      <c r="N34" s="28"/>
      <c r="O34" s="28"/>
      <c r="P34" s="3"/>
      <c r="Q34" s="3"/>
      <c r="R34" s="35">
        <v>32</v>
      </c>
      <c r="S34" s="30" t="str">
        <f>IF(R34="","",VLOOKUP('16BS'!R34,'ﾃﾞｰﾀ18&amp;16'!$G$3:$J$66,2,FALSE))</f>
        <v>金城</v>
      </c>
      <c r="T34" s="34"/>
      <c r="U34" s="28"/>
      <c r="V34" s="5"/>
      <c r="W34" s="216"/>
      <c r="X34" s="216"/>
      <c r="Y34" s="216"/>
      <c r="Z34" s="218"/>
    </row>
    <row r="35" spans="1:26" ht="12" customHeight="1">
      <c r="A35" s="215">
        <v>15</v>
      </c>
      <c r="B35" s="216" t="str">
        <f>IF(A35="","",VLOOKUP('16BS'!A35,'ﾃﾞｰﾀ18&amp;16'!$G$3:$J$66,2,FALSE))</f>
        <v>福本</v>
      </c>
      <c r="C35" s="216" t="str">
        <f>IF(A35="","",VLOOKUP('16BS'!A35,'ﾃﾞｰﾀ18&amp;16'!$G$3:$J$66,3,FALSE))</f>
        <v>達也</v>
      </c>
      <c r="D35" s="216" t="str">
        <f>IF(A35="","",VLOOKUP('16BS'!A35,'ﾃﾞｰﾀ18&amp;16'!$G$3:$J$66,4,FALSE))</f>
        <v>(福･柳川高)</v>
      </c>
      <c r="E35" s="4"/>
      <c r="F35" s="10"/>
      <c r="G35" s="33"/>
      <c r="H35" s="213">
        <v>97</v>
      </c>
      <c r="I35" s="214"/>
      <c r="J35" s="28"/>
      <c r="K35" s="3"/>
      <c r="L35" s="28"/>
      <c r="M35" s="28"/>
      <c r="N35" s="28"/>
      <c r="O35" s="28"/>
      <c r="P35" s="3"/>
      <c r="Q35" s="3"/>
      <c r="R35" s="214">
        <v>86</v>
      </c>
      <c r="S35" s="217"/>
      <c r="T35" s="34"/>
      <c r="U35" s="28"/>
      <c r="V35" s="4"/>
      <c r="W35" s="216" t="str">
        <f>IF(Z35="","",VLOOKUP('16BS'!Z35,'ﾃﾞｰﾀ18&amp;16'!$G$3:$J$66,2,FALSE))</f>
        <v>比嘉</v>
      </c>
      <c r="X35" s="216" t="str">
        <f>IF(Z35="","",VLOOKUP('16BS'!Z35,'ﾃﾞｰﾀ18&amp;16'!$G$3:$J$66,3,FALSE))</f>
        <v>諒</v>
      </c>
      <c r="Y35" s="216" t="str">
        <f>IF(Z35="","",VLOOKUP('16BS'!Z35,'ﾃﾞｰﾀ18&amp;16'!$G$3:$J$66,4,FALSE))</f>
        <v>(沖･沖縄東中）</v>
      </c>
      <c r="Z35" s="218">
        <v>31</v>
      </c>
    </row>
    <row r="36" spans="1:26" ht="12" customHeight="1">
      <c r="A36" s="215"/>
      <c r="B36" s="216"/>
      <c r="C36" s="216"/>
      <c r="D36" s="216"/>
      <c r="E36" s="6"/>
      <c r="F36" s="9">
        <v>15</v>
      </c>
      <c r="G36" s="31" t="str">
        <f>IF(F36="","",VLOOKUP('16BS'!F36,'ﾃﾞｰﾀ18&amp;16'!$G$3:$J$66,2,FALSE))</f>
        <v>福本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8"/>
      <c r="T36" s="35">
        <v>32</v>
      </c>
      <c r="U36" s="30" t="str">
        <f>IF(T36="","",VLOOKUP('16BS'!T36,'ﾃﾞｰﾀ18&amp;16'!$G$3:$J$66,2,FALSE))</f>
        <v>金城</v>
      </c>
      <c r="V36" s="7"/>
      <c r="W36" s="216"/>
      <c r="X36" s="216"/>
      <c r="Y36" s="216"/>
      <c r="Z36" s="218"/>
    </row>
    <row r="37" spans="1:26" ht="12" customHeight="1">
      <c r="A37" s="215">
        <v>16</v>
      </c>
      <c r="B37" s="216" t="str">
        <f>IF(A37="","",VLOOKUP('16BS'!A37,'ﾃﾞｰﾀ18&amp;16'!$G$3:$J$66,2,FALSE))</f>
        <v>永易</v>
      </c>
      <c r="C37" s="216" t="str">
        <f>IF(A37="","",VLOOKUP('16BS'!A37,'ﾃﾞｰﾀ18&amp;16'!$G$3:$J$66,3,FALSE))</f>
        <v>恭之介</v>
      </c>
      <c r="D37" s="216" t="str">
        <f>IF(A37="","",VLOOKUP('16BS'!A37,'ﾃﾞｰﾀ18&amp;16'!$G$3:$J$66,4,FALSE))</f>
        <v>(宮・佐土原高)</v>
      </c>
      <c r="E37" s="8"/>
      <c r="F37" s="213">
        <v>83</v>
      </c>
      <c r="G37" s="214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8"/>
      <c r="T37" s="214">
        <v>83</v>
      </c>
      <c r="U37" s="217"/>
      <c r="V37" s="9"/>
      <c r="W37" s="216" t="str">
        <f>IF(Z37="","",VLOOKUP('16BS'!Z37,'ﾃﾞｰﾀ18&amp;16'!$G$3:$J$66,2,FALSE))</f>
        <v>金城</v>
      </c>
      <c r="X37" s="216" t="str">
        <f>IF(Z37="","",VLOOKUP('16BS'!Z37,'ﾃﾞｰﾀ18&amp;16'!$G$3:$J$66,3,FALSE))</f>
        <v>充</v>
      </c>
      <c r="Y37" s="216" t="str">
        <f>IF(Z37="","",VLOOKUP('16BS'!Z37,'ﾃﾞｰﾀ18&amp;16'!$G$3:$J$66,4,FALSE))</f>
        <v>(福･柳川高)</v>
      </c>
      <c r="Z37" s="218">
        <v>32</v>
      </c>
    </row>
    <row r="38" spans="1:26" ht="12" customHeight="1">
      <c r="A38" s="215"/>
      <c r="B38" s="216"/>
      <c r="C38" s="216"/>
      <c r="D38" s="216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16"/>
      <c r="X38" s="216"/>
      <c r="Y38" s="216"/>
      <c r="Z38" s="218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3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3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3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I42" s="40" t="s">
        <v>4</v>
      </c>
      <c r="K42" s="13"/>
      <c r="L42" s="5"/>
      <c r="N42" s="5"/>
      <c r="O42" s="10"/>
      <c r="R42" s="40" t="s">
        <v>9</v>
      </c>
      <c r="S42" s="5"/>
      <c r="T42" s="10"/>
      <c r="U42" s="5"/>
      <c r="V42" s="10"/>
      <c r="W42" s="14"/>
      <c r="X42" s="39"/>
      <c r="Y42" s="39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57" t="s">
        <v>78</v>
      </c>
      <c r="J43" s="46"/>
      <c r="K43" s="46"/>
      <c r="L43" s="201">
        <v>4</v>
      </c>
      <c r="M43" s="57"/>
      <c r="Q43" s="56">
        <v>1</v>
      </c>
      <c r="R43" s="57" t="str">
        <f>IF(Q43="","",VLOOKUP(Q43,'ﾃﾞｰﾀ18&amp;16'!$G$70:$I$75,2,FALSE))&amp;" "&amp;IF(Q43="","",VLOOKUP(Q43,'ﾃﾞｰﾀ18&amp;16'!$G$70:$I$75,3,FALSE))</f>
        <v>坂本 清一朗</v>
      </c>
      <c r="S43" s="57"/>
      <c r="T43" s="17"/>
      <c r="U43" s="16"/>
      <c r="V43" s="17"/>
      <c r="X43" s="18"/>
      <c r="Y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57" t="s">
        <v>79</v>
      </c>
      <c r="J44" s="12"/>
      <c r="K44" s="12"/>
      <c r="L44" s="201">
        <v>6</v>
      </c>
      <c r="M44" s="57"/>
      <c r="Q44" s="56">
        <v>2</v>
      </c>
      <c r="R44" s="57" t="str">
        <f>IF(Q44="","",VLOOKUP(Q44,'ﾃﾞｰﾀ18&amp;16'!$G$70:$I$75,2,FALSE))&amp;" "&amp;IF(Q44="","",VLOOKUP(Q44,'ﾃﾞｰﾀ18&amp;16'!$G$70:$I$75,3,FALSE))</f>
        <v>大山 雄大</v>
      </c>
      <c r="S44" s="57"/>
      <c r="T44" s="17"/>
      <c r="U44" s="16"/>
      <c r="V44" s="17"/>
      <c r="X44" s="18"/>
      <c r="Y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57" t="s">
        <v>80</v>
      </c>
      <c r="J45" s="12"/>
      <c r="K45" s="12"/>
      <c r="L45" s="201">
        <v>7</v>
      </c>
      <c r="M45" s="57"/>
      <c r="Q45" s="56">
        <v>3</v>
      </c>
      <c r="R45" s="57" t="str">
        <f>IF(Q45="","",VLOOKUP(Q45,'ﾃﾞｰﾀ18&amp;16'!$G$70:$I$75,2,FALSE))&amp;" "&amp;IF(Q45="","",VLOOKUP(Q45,'ﾃﾞｰﾀ18&amp;16'!$G$70:$I$75,3,FALSE))</f>
        <v>渡邊 智紀</v>
      </c>
      <c r="S45" s="57"/>
      <c r="T45" s="17"/>
      <c r="U45" s="16"/>
      <c r="V45" s="17"/>
      <c r="X45" s="18"/>
      <c r="Y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>
        <v>4</v>
      </c>
      <c r="I46" s="57" t="s">
        <v>81</v>
      </c>
      <c r="J46" s="46"/>
      <c r="K46" s="46"/>
      <c r="L46" s="201">
        <v>8</v>
      </c>
      <c r="M46" s="48"/>
      <c r="Q46" s="56">
        <v>4</v>
      </c>
      <c r="R46" s="57" t="str">
        <f>IF(Q46="","",VLOOKUP(Q46,'ﾃﾞｰﾀ18&amp;16'!$G$70:$I$75,2,FALSE))&amp;" "&amp;IF(Q46="","",VLOOKUP(Q46,'ﾃﾞｰﾀ18&amp;16'!$G$70:$I$75,3,FALSE))</f>
        <v>成松 貴大</v>
      </c>
      <c r="S46" s="57"/>
      <c r="T46" s="17"/>
      <c r="U46" s="16"/>
      <c r="V46" s="17"/>
      <c r="X46" s="18"/>
      <c r="Y46" s="18"/>
      <c r="Z46" s="18"/>
      <c r="AA46" s="16"/>
    </row>
    <row r="47" spans="1:25" ht="15.75" customHeight="1">
      <c r="A47" s="25"/>
      <c r="B47" s="24"/>
      <c r="C47" s="24"/>
      <c r="D47" s="25"/>
      <c r="G47" s="18"/>
      <c r="H47" s="16"/>
      <c r="X47" s="18"/>
      <c r="Y47" s="18"/>
    </row>
    <row r="48" spans="1:23" s="21" customFormat="1" ht="12" customHeight="1">
      <c r="A48" s="25"/>
      <c r="B48" s="195" t="s">
        <v>5</v>
      </c>
      <c r="C48" s="26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196" t="s">
        <v>35</v>
      </c>
      <c r="T48" s="19"/>
      <c r="U48" s="19"/>
      <c r="V48" s="19"/>
      <c r="W48" s="199"/>
    </row>
    <row r="49" spans="1:26" ht="12" customHeight="1">
      <c r="A49" s="215">
        <f>IF(L22="","",IF(L22=J14,J30,IF(L22=J30,J14)))</f>
        <v>1</v>
      </c>
      <c r="B49" s="216" t="str">
        <f>IF(A49="","",VLOOKUP('16BS'!A49,'ﾃﾞｰﾀ18&amp;16'!$G$3:$J$66,2,FALSE))</f>
        <v>片谷</v>
      </c>
      <c r="C49" s="216" t="str">
        <f>IF(A49="","",VLOOKUP('16BS'!A49,'ﾃﾞｰﾀ18&amp;16'!$G$3:$J$66,3,FALSE))</f>
        <v>祥吾</v>
      </c>
      <c r="D49" s="232" t="str">
        <f>IF(A49="","",VLOOKUP('16BS'!A49,'ﾃﾞｰﾀ18&amp;16'!$G$3:$J$66,4,FALSE))</f>
        <v>(福･柳川高)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16" t="str">
        <f>IF(Z49="","",VLOOKUP('16BS'!Z49,'ﾃﾞｰﾀ18&amp;16'!$G$3:$J$66,2,FALSE))</f>
        <v>平岡</v>
      </c>
      <c r="X49" s="216" t="str">
        <f>IF(Z49="","",VLOOKUP('16BS'!Z49,'ﾃﾞｰﾀ18&amp;16'!$G$3:$J$66,3,FALSE))</f>
        <v>晃信</v>
      </c>
      <c r="Y49" s="216" t="str">
        <f>IF(Z49="","",VLOOKUP('16BS'!Z49,'ﾃﾞｰﾀ18&amp;16'!$G$3:$J$66,4,FALSE))</f>
        <v>(福･柳川高)</v>
      </c>
      <c r="Z49" s="218">
        <v>25</v>
      </c>
    </row>
    <row r="50" spans="1:26" ht="12" customHeight="1">
      <c r="A50" s="215"/>
      <c r="B50" s="216"/>
      <c r="C50" s="216"/>
      <c r="D50" s="232"/>
      <c r="E50" s="37"/>
      <c r="F50" s="30">
        <v>1</v>
      </c>
      <c r="G50" s="30" t="str">
        <f>IF(F50="","",VLOOKUP('16BS'!F50,'ﾃﾞｰﾀ18&amp;16'!$G$3:$J$66,2,FALSE))</f>
        <v>片谷</v>
      </c>
      <c r="H50" s="28">
        <f>IF('ﾃﾞｰﾀ18&amp;16'!H50="","",VLOOKUP('16BS'!G50,'ﾃﾞｰﾀ18&amp;16'!$A$3:$D$66,2,FALSE))</f>
      </c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25</v>
      </c>
      <c r="U50" s="30" t="str">
        <f>IF(T50="","",VLOOKUP('16BS'!T50,'ﾃﾞｰﾀ18&amp;16'!$G$3:$J$66,2,FALSE))</f>
        <v>平岡</v>
      </c>
      <c r="V50" s="7"/>
      <c r="W50" s="216"/>
      <c r="X50" s="216"/>
      <c r="Y50" s="216"/>
      <c r="Z50" s="218"/>
    </row>
    <row r="51" spans="1:26" ht="12" customHeight="1">
      <c r="A51" s="215">
        <f>IF(N22="","",IF(N22=P14,P30,IF(N22=P30,P14)))</f>
        <v>23</v>
      </c>
      <c r="B51" s="216" t="str">
        <f>IF(A51="","",VLOOKUP('16BS'!A51,'ﾃﾞｰﾀ18&amp;16'!$G$3:$J$66,2,FALSE))</f>
        <v>中島</v>
      </c>
      <c r="C51" s="216" t="str">
        <f>IF(A51="","",VLOOKUP('16BS'!A51,'ﾃﾞｰﾀ18&amp;16'!$G$3:$J$66,3,FALSE))</f>
        <v>啓</v>
      </c>
      <c r="D51" s="232" t="str">
        <f>IF(A51="","",VLOOKUP('16BS'!A51,'ﾃﾞｰﾀ18&amp;16'!$G$3:$J$66,4,FALSE))</f>
        <v>(佐・龍谷高）</v>
      </c>
      <c r="E51" s="38"/>
      <c r="F51" s="222">
        <v>85</v>
      </c>
      <c r="G51" s="223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13">
        <v>83</v>
      </c>
      <c r="U51" s="217"/>
      <c r="V51" s="9"/>
      <c r="W51" s="216" t="str">
        <f>IF(Z51="","",VLOOKUP('16BS'!Z51,'ﾃﾞｰﾀ18&amp;16'!$G$3:$J$66,2,FALSE))</f>
        <v>森口</v>
      </c>
      <c r="X51" s="216" t="str">
        <f>IF(Z51="","",VLOOKUP('16BS'!Z51,'ﾃﾞｰﾀ18&amp;16'!$G$3:$J$66,3,FALSE))</f>
        <v>誠也</v>
      </c>
      <c r="Y51" s="216" t="str">
        <f>IF(Z51="","",VLOOKUP('16BS'!Z51,'ﾃﾞｰﾀ18&amp;16'!$G$3:$J$66,4,FALSE))</f>
        <v>(佐･龍谷高)</v>
      </c>
      <c r="Z51" s="218">
        <v>7</v>
      </c>
    </row>
    <row r="52" spans="1:26" ht="12" customHeight="1">
      <c r="A52" s="215"/>
      <c r="B52" s="216"/>
      <c r="C52" s="216"/>
      <c r="D52" s="232"/>
      <c r="E52" s="1"/>
      <c r="F52" s="15"/>
      <c r="G52" s="1"/>
      <c r="H52" s="15"/>
      <c r="I52" s="1"/>
      <c r="J52" s="28"/>
      <c r="K52" s="18"/>
      <c r="L52" s="18"/>
      <c r="M52" s="18"/>
      <c r="N52" s="18"/>
      <c r="O52" s="18"/>
      <c r="P52" s="18"/>
      <c r="Q52" s="18"/>
      <c r="R52" s="30">
        <v>17</v>
      </c>
      <c r="S52" s="31" t="str">
        <f>IF(R52="","",VLOOKUP('16BS'!R52,'ﾃﾞｰﾀ18&amp;16'!$G$3:$J$66,2,FALSE))</f>
        <v>島尻</v>
      </c>
      <c r="T52" s="34"/>
      <c r="U52" s="28"/>
      <c r="V52" s="5"/>
      <c r="W52" s="216"/>
      <c r="X52" s="216"/>
      <c r="Y52" s="216"/>
      <c r="Z52" s="218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24">
        <v>82</v>
      </c>
      <c r="S53" s="225"/>
      <c r="T53" s="34"/>
      <c r="U53" s="28"/>
      <c r="V53" s="4"/>
      <c r="W53" s="216" t="str">
        <f>IF(Z53="","",VLOOKUP('16BS'!Z53,'ﾃﾞｰﾀ18&amp;16'!$G$3:$J$66,2,FALSE))</f>
        <v>尾方</v>
      </c>
      <c r="X53" s="216" t="str">
        <f>IF(Z53="","",VLOOKUP('16BS'!Z53,'ﾃﾞｰﾀ18&amp;16'!$G$3:$J$66,3,FALSE))</f>
        <v>祐太</v>
      </c>
      <c r="Y53" s="216" t="str">
        <f>IF(Z53="","",VLOOKUP('16BS'!Z53,'ﾃﾞｰﾀ18&amp;16'!$G$3:$J$66,4,FALSE))</f>
        <v>(福･福岡ﾊﾟｼﾌｨｯｸ)</v>
      </c>
      <c r="Z53" s="218">
        <v>12</v>
      </c>
    </row>
    <row r="54" spans="1:26" ht="12" customHeight="1">
      <c r="A54" s="54"/>
      <c r="B54" s="18"/>
      <c r="C54" s="197" t="s">
        <v>37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17</v>
      </c>
      <c r="U54" s="30" t="str">
        <f>IF(T54="","",VLOOKUP('16BS'!T54,'ﾃﾞｰﾀ18&amp;16'!$G$3:$J$66,2,FALSE))</f>
        <v>島尻</v>
      </c>
      <c r="V54" s="7"/>
      <c r="W54" s="216"/>
      <c r="X54" s="216"/>
      <c r="Y54" s="216"/>
      <c r="Z54" s="218"/>
    </row>
    <row r="55" spans="1:26" ht="12" customHeight="1">
      <c r="A55" s="215">
        <f>IF(T50="","",IF(T50=Z49,Z51,Z49))</f>
        <v>7</v>
      </c>
      <c r="B55" s="216" t="str">
        <f>IF(A55="","",VLOOKUP('16BS'!A55,'ﾃﾞｰﾀ18&amp;16'!$G$3:$J$66,2,FALSE))</f>
        <v>森口</v>
      </c>
      <c r="C55" s="216" t="str">
        <f>IF(A55="","",VLOOKUP('16BS'!A55,'ﾃﾞｰﾀ18&amp;16'!$G$3:$J$66,3,FALSE))</f>
        <v>誠也</v>
      </c>
      <c r="D55" s="216" t="str">
        <f>IF(A55="","",VLOOKUP('16BS'!A55,'ﾃﾞｰﾀ18&amp;16'!$G$3:$J$66,4,FALSE))</f>
        <v>(佐･龍谷高)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14">
        <v>86</v>
      </c>
      <c r="U55" s="217"/>
      <c r="V55" s="9"/>
      <c r="W55" s="216" t="str">
        <f>IF(Z55="","",VLOOKUP('16BS'!Z55,'ﾃﾞｰﾀ18&amp;16'!$G$3:$J$66,2,FALSE))</f>
        <v>島尻</v>
      </c>
      <c r="X55" s="216" t="str">
        <f>IF(Z55="","",VLOOKUP('16BS'!Z55,'ﾃﾞｰﾀ18&amp;16'!$G$3:$J$66,3,FALSE))</f>
        <v>哲至</v>
      </c>
      <c r="Y55" s="216" t="str">
        <f>IF(Z55="","",VLOOKUP('16BS'!Z55,'ﾃﾞｰﾀ18&amp;16'!$G$3:$J$66,4,FALSE))</f>
        <v>(沖･沖縄尚学高)</v>
      </c>
      <c r="Z55" s="218">
        <v>17</v>
      </c>
    </row>
    <row r="56" spans="1:26" ht="12" customHeight="1">
      <c r="A56" s="215"/>
      <c r="B56" s="216"/>
      <c r="C56" s="216"/>
      <c r="D56" s="216"/>
      <c r="E56" s="6"/>
      <c r="F56" s="9">
        <v>12</v>
      </c>
      <c r="G56" s="30" t="str">
        <f>IF(F56="","",VLOOKUP('16BS'!F56,'ﾃﾞｰﾀ18&amp;16'!$G$3:$J$66,2,FALSE))</f>
        <v>尾方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16"/>
      <c r="X56" s="216"/>
      <c r="Y56" s="216"/>
      <c r="Z56" s="218"/>
    </row>
    <row r="57" spans="1:29" ht="13.5" customHeight="1">
      <c r="A57" s="215">
        <f>IF(T54="","",IF(T54=Z53,Z55,Z53))</f>
        <v>12</v>
      </c>
      <c r="B57" s="216" t="str">
        <f>IF(A57="","",VLOOKUP('16BS'!A57,'ﾃﾞｰﾀ18&amp;16'!$G$3:$J$66,2,FALSE))</f>
        <v>尾方</v>
      </c>
      <c r="C57" s="216" t="str">
        <f>IF(A57="","",VLOOKUP('16BS'!A57,'ﾃﾞｰﾀ18&amp;16'!$G$3:$J$66,3,FALSE))</f>
        <v>祐太</v>
      </c>
      <c r="D57" s="216" t="str">
        <f>IF(A57="","",VLOOKUP('16BS'!A57,'ﾃﾞｰﾀ18&amp;16'!$G$3:$J$66,4,FALSE))</f>
        <v>(福･福岡ﾊﾟｼﾌｨｯｸ)</v>
      </c>
      <c r="E57" s="8"/>
      <c r="F57" s="213">
        <v>86</v>
      </c>
      <c r="G57" s="214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3"/>
      <c r="Z57" s="28"/>
      <c r="AA57" s="3"/>
      <c r="AB57" s="2"/>
      <c r="AC57" s="2"/>
    </row>
    <row r="58" spans="1:28" ht="13.5" customHeight="1">
      <c r="A58" s="215"/>
      <c r="B58" s="216"/>
      <c r="C58" s="216"/>
      <c r="D58" s="216"/>
      <c r="E58" s="5"/>
      <c r="F58" s="10"/>
      <c r="G58" s="3"/>
      <c r="H58" s="43"/>
      <c r="I58" s="15"/>
      <c r="J58" s="15"/>
      <c r="K58" s="15"/>
      <c r="L58" s="1"/>
      <c r="M58" s="1"/>
      <c r="O58" s="16"/>
      <c r="P58" s="28"/>
      <c r="Q58" s="49"/>
      <c r="R58" s="49"/>
      <c r="S58" s="49"/>
      <c r="T58" s="12"/>
      <c r="U58" s="60"/>
      <c r="V58" s="10"/>
      <c r="W58" s="49"/>
      <c r="X58" s="12"/>
      <c r="Y58" s="10"/>
      <c r="Z58" s="60"/>
      <c r="AA58" s="3"/>
      <c r="AB58" s="2"/>
    </row>
    <row r="59" spans="1:28" ht="13.5" customHeight="1">
      <c r="A59" s="12"/>
      <c r="B59" s="49"/>
      <c r="C59" s="49"/>
      <c r="D59" s="49"/>
      <c r="E59" s="15"/>
      <c r="F59" s="15"/>
      <c r="G59" s="15"/>
      <c r="H59" s="15"/>
      <c r="I59" s="15"/>
      <c r="J59" s="15"/>
      <c r="K59" s="43"/>
      <c r="L59" s="39"/>
      <c r="M59" s="39"/>
      <c r="O59" s="16"/>
      <c r="P59" s="28"/>
      <c r="Q59" s="49"/>
      <c r="R59" s="49"/>
      <c r="S59" s="49"/>
      <c r="T59" s="12"/>
      <c r="U59" s="28"/>
      <c r="V59" s="28"/>
      <c r="W59" s="49"/>
      <c r="X59" s="12"/>
      <c r="Y59" s="28"/>
      <c r="Z59" s="28"/>
      <c r="AA59" s="3"/>
      <c r="AB59" s="2"/>
    </row>
    <row r="60" spans="1:28" ht="13.5" customHeight="1">
      <c r="A60" s="12"/>
      <c r="B60" s="49"/>
      <c r="C60" s="49"/>
      <c r="D60" s="49"/>
      <c r="E60" s="15"/>
      <c r="F60" s="15"/>
      <c r="G60" s="15"/>
      <c r="H60" s="15"/>
      <c r="I60" s="15"/>
      <c r="J60" s="57"/>
      <c r="K60" s="10"/>
      <c r="L60" s="60"/>
      <c r="M60" s="60"/>
      <c r="N60" s="17"/>
      <c r="O60" s="16"/>
      <c r="P60" s="28"/>
      <c r="Q60" s="49"/>
      <c r="R60" s="49"/>
      <c r="S60" s="49"/>
      <c r="T60" s="12"/>
      <c r="U60" s="28"/>
      <c r="V60" s="28"/>
      <c r="W60" s="49"/>
      <c r="X60" s="12"/>
      <c r="Y60" s="12"/>
      <c r="Z60" s="12"/>
      <c r="AA60" s="2"/>
      <c r="AB60" s="2"/>
    </row>
    <row r="61" spans="1:29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6"/>
      <c r="P61" s="17"/>
      <c r="Q61" s="17"/>
      <c r="R61" s="17"/>
      <c r="T61" s="17"/>
      <c r="V61" s="17"/>
      <c r="W61" s="46"/>
      <c r="X61" s="15"/>
      <c r="Y61" s="12"/>
      <c r="Z61" s="12"/>
      <c r="AA61" s="2"/>
      <c r="AB61" s="2"/>
      <c r="AC61" s="2"/>
    </row>
    <row r="62" spans="1:29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P62" s="17"/>
      <c r="Q62" s="17"/>
      <c r="R62" s="23"/>
      <c r="S62" s="23"/>
      <c r="T62" s="23"/>
      <c r="U62" s="23"/>
      <c r="V62" s="23"/>
      <c r="W62" s="200"/>
      <c r="X62" s="15"/>
      <c r="Y62" s="12"/>
      <c r="Z62" s="12"/>
      <c r="AA62" s="12"/>
      <c r="AB62" s="2"/>
      <c r="AC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2"/>
      <c r="Z63" s="43"/>
      <c r="AA63" s="43"/>
      <c r="AB63" s="2"/>
    </row>
    <row r="64" spans="1:28" ht="13.5" customHeight="1">
      <c r="A64" s="12"/>
      <c r="B64" s="49"/>
      <c r="C64" s="49"/>
      <c r="D64" s="49"/>
      <c r="E64" s="43"/>
      <c r="F64" s="43"/>
      <c r="G64" s="43"/>
      <c r="H64" s="10"/>
      <c r="I64" s="10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2"/>
      <c r="Z64" s="60"/>
      <c r="AA64" s="43"/>
      <c r="AB64" s="2"/>
    </row>
    <row r="65" spans="1:28" ht="13.5" customHeight="1">
      <c r="A65" s="12"/>
      <c r="B65" s="49"/>
      <c r="C65" s="49"/>
      <c r="D65" s="49"/>
      <c r="E65" s="43"/>
      <c r="F65" s="43"/>
      <c r="G65" s="43"/>
      <c r="H65" s="43"/>
      <c r="I65" s="43"/>
      <c r="J65" s="43"/>
      <c r="K65" s="43"/>
      <c r="L65" s="43"/>
      <c r="M65" s="43"/>
      <c r="N65" s="17"/>
      <c r="O65" s="15"/>
      <c r="P65" s="49"/>
      <c r="Q65" s="49"/>
      <c r="R65" s="49"/>
      <c r="S65" s="49"/>
      <c r="T65" s="12"/>
      <c r="U65" s="28"/>
      <c r="V65" s="28"/>
      <c r="W65" s="49"/>
      <c r="X65" s="12"/>
      <c r="Y65" s="12"/>
      <c r="Z65" s="43"/>
      <c r="AA65" s="43"/>
      <c r="AB65" s="2"/>
    </row>
    <row r="66" spans="1:28" ht="13.5" customHeight="1">
      <c r="A66" s="12"/>
      <c r="B66" s="49"/>
      <c r="C66" s="49"/>
      <c r="D66" s="49"/>
      <c r="E66" s="43"/>
      <c r="F66" s="10"/>
      <c r="G66" s="10"/>
      <c r="H66" s="43"/>
      <c r="I66" s="43"/>
      <c r="J66" s="43"/>
      <c r="K66" s="43"/>
      <c r="L66" s="43"/>
      <c r="M66" s="43"/>
      <c r="N66" s="17"/>
      <c r="O66" s="15"/>
      <c r="P66" s="49"/>
      <c r="Q66" s="49"/>
      <c r="R66" s="49"/>
      <c r="S66" s="49"/>
      <c r="T66" s="12"/>
      <c r="U66" s="28"/>
      <c r="V66" s="28"/>
      <c r="W66" s="49"/>
      <c r="X66" s="12"/>
      <c r="Y66" s="55"/>
      <c r="Z66" s="43"/>
      <c r="AA66" s="43"/>
      <c r="AB66" s="2"/>
    </row>
    <row r="67" spans="1:28" ht="13.5" customHeight="1">
      <c r="A67" s="12"/>
      <c r="B67" s="49"/>
      <c r="C67" s="49"/>
      <c r="D67" s="49"/>
      <c r="E67" s="43"/>
      <c r="F67" s="43"/>
      <c r="G67" s="43"/>
      <c r="H67" s="43"/>
      <c r="I67" s="43"/>
      <c r="J67" s="43"/>
      <c r="K67" s="43"/>
      <c r="L67" s="43"/>
      <c r="M67" s="43"/>
      <c r="N67" s="17"/>
      <c r="O67" s="43"/>
      <c r="P67" s="49"/>
      <c r="Q67" s="49"/>
      <c r="R67" s="49"/>
      <c r="S67" s="49"/>
      <c r="T67" s="12"/>
      <c r="U67" s="28"/>
      <c r="V67" s="28"/>
      <c r="W67" s="49"/>
      <c r="X67" s="12"/>
      <c r="Y67" s="55"/>
      <c r="Z67" s="43"/>
      <c r="AA67" s="43"/>
      <c r="AB67" s="12"/>
    </row>
    <row r="68" spans="1:28" ht="13.5" customHeight="1">
      <c r="A68" s="12"/>
      <c r="B68" s="49"/>
      <c r="C68" s="49"/>
      <c r="D68" s="49"/>
      <c r="E68" s="43"/>
      <c r="F68" s="43"/>
      <c r="G68" s="43"/>
      <c r="H68" s="43"/>
      <c r="I68" s="43"/>
      <c r="J68" s="43"/>
      <c r="K68" s="43"/>
      <c r="L68" s="43"/>
      <c r="M68" s="43"/>
      <c r="N68" s="61"/>
      <c r="O68" s="60"/>
      <c r="P68" s="49"/>
      <c r="Q68" s="49"/>
      <c r="R68" s="49"/>
      <c r="S68" s="49"/>
      <c r="T68" s="12"/>
      <c r="U68" s="60"/>
      <c r="V68" s="60"/>
      <c r="W68" s="49"/>
      <c r="X68" s="12"/>
      <c r="Y68" s="55"/>
      <c r="Z68" s="60"/>
      <c r="AA68" s="43"/>
      <c r="AB68" s="12"/>
    </row>
  </sheetData>
  <mergeCells count="199">
    <mergeCell ref="F57:G57"/>
    <mergeCell ref="D49:D50"/>
    <mergeCell ref="D51:D52"/>
    <mergeCell ref="A57:A58"/>
    <mergeCell ref="B57:B58"/>
    <mergeCell ref="C57:C58"/>
    <mergeCell ref="D57:D58"/>
    <mergeCell ref="A55:A56"/>
    <mergeCell ref="B55:B56"/>
    <mergeCell ref="C55:C56"/>
    <mergeCell ref="Z55:Z56"/>
    <mergeCell ref="W51:W52"/>
    <mergeCell ref="X55:X56"/>
    <mergeCell ref="Y55:Y56"/>
    <mergeCell ref="W53:W54"/>
    <mergeCell ref="X53:X54"/>
    <mergeCell ref="Y53:Y54"/>
    <mergeCell ref="Z53:Z54"/>
    <mergeCell ref="W55:W56"/>
    <mergeCell ref="X49:X50"/>
    <mergeCell ref="Y49:Y50"/>
    <mergeCell ref="Z49:Z50"/>
    <mergeCell ref="X51:X52"/>
    <mergeCell ref="Y51:Y52"/>
    <mergeCell ref="Z51:Z52"/>
    <mergeCell ref="P31:Q31"/>
    <mergeCell ref="T25:U25"/>
    <mergeCell ref="T29:U29"/>
    <mergeCell ref="T17:U17"/>
    <mergeCell ref="T21:U21"/>
    <mergeCell ref="W49:W50"/>
    <mergeCell ref="T33:U33"/>
    <mergeCell ref="F33:G33"/>
    <mergeCell ref="W35:W36"/>
    <mergeCell ref="W33:W34"/>
    <mergeCell ref="T55:U55"/>
    <mergeCell ref="R53:S53"/>
    <mergeCell ref="T51:U51"/>
    <mergeCell ref="D55:D56"/>
    <mergeCell ref="F51:G51"/>
    <mergeCell ref="R11:S11"/>
    <mergeCell ref="R27:S27"/>
    <mergeCell ref="J15:K15"/>
    <mergeCell ref="L23:M23"/>
    <mergeCell ref="N23:O23"/>
    <mergeCell ref="P15:Q15"/>
    <mergeCell ref="R19:S19"/>
    <mergeCell ref="F17:G17"/>
    <mergeCell ref="F21:G21"/>
    <mergeCell ref="F25:G25"/>
    <mergeCell ref="F29:G29"/>
    <mergeCell ref="A49:A50"/>
    <mergeCell ref="B49:B50"/>
    <mergeCell ref="C49:C50"/>
    <mergeCell ref="A51:A52"/>
    <mergeCell ref="B51:B52"/>
    <mergeCell ref="C51:C52"/>
    <mergeCell ref="Z37:Z38"/>
    <mergeCell ref="A37:A38"/>
    <mergeCell ref="B37:B38"/>
    <mergeCell ref="C37:C38"/>
    <mergeCell ref="D37:D38"/>
    <mergeCell ref="T37:U37"/>
    <mergeCell ref="X37:X38"/>
    <mergeCell ref="Y37:Y38"/>
    <mergeCell ref="W37:W38"/>
    <mergeCell ref="F37:G37"/>
    <mergeCell ref="X35:X36"/>
    <mergeCell ref="Y35:Y36"/>
    <mergeCell ref="Z35:Z36"/>
    <mergeCell ref="A35:A36"/>
    <mergeCell ref="B35:B36"/>
    <mergeCell ref="C35:C36"/>
    <mergeCell ref="D35:D36"/>
    <mergeCell ref="R35:S35"/>
    <mergeCell ref="X33:X34"/>
    <mergeCell ref="Y33:Y34"/>
    <mergeCell ref="Z33:Z34"/>
    <mergeCell ref="A33:A34"/>
    <mergeCell ref="B33:B34"/>
    <mergeCell ref="C33:C34"/>
    <mergeCell ref="D33:D34"/>
    <mergeCell ref="W31:W32"/>
    <mergeCell ref="X31:X32"/>
    <mergeCell ref="Y31:Y32"/>
    <mergeCell ref="Z31:Z32"/>
    <mergeCell ref="A31:A32"/>
    <mergeCell ref="B31:B32"/>
    <mergeCell ref="C31:C32"/>
    <mergeCell ref="D31:D32"/>
    <mergeCell ref="W29:W30"/>
    <mergeCell ref="X29:X30"/>
    <mergeCell ref="Y29:Y30"/>
    <mergeCell ref="Z29:Z30"/>
    <mergeCell ref="A29:A30"/>
    <mergeCell ref="B29:B30"/>
    <mergeCell ref="C29:C30"/>
    <mergeCell ref="D29:D30"/>
    <mergeCell ref="W27:W28"/>
    <mergeCell ref="X27:X28"/>
    <mergeCell ref="Y27:Y28"/>
    <mergeCell ref="Z27:Z28"/>
    <mergeCell ref="A27:A28"/>
    <mergeCell ref="B27:B28"/>
    <mergeCell ref="C27:C28"/>
    <mergeCell ref="D27:D28"/>
    <mergeCell ref="W25:W26"/>
    <mergeCell ref="X25:X26"/>
    <mergeCell ref="Y25:Y26"/>
    <mergeCell ref="Z25:Z26"/>
    <mergeCell ref="A25:A26"/>
    <mergeCell ref="B25:B26"/>
    <mergeCell ref="C25:C26"/>
    <mergeCell ref="D25:D26"/>
    <mergeCell ref="W23:W24"/>
    <mergeCell ref="X23:X24"/>
    <mergeCell ref="Y23:Y24"/>
    <mergeCell ref="Z23:Z24"/>
    <mergeCell ref="A23:A24"/>
    <mergeCell ref="B23:B24"/>
    <mergeCell ref="C23:C24"/>
    <mergeCell ref="D23:D24"/>
    <mergeCell ref="A21:A22"/>
    <mergeCell ref="B21:B22"/>
    <mergeCell ref="C21:C22"/>
    <mergeCell ref="D21:D22"/>
    <mergeCell ref="W21:W22"/>
    <mergeCell ref="X21:X22"/>
    <mergeCell ref="Y21:Y22"/>
    <mergeCell ref="Z21:Z22"/>
    <mergeCell ref="W19:W20"/>
    <mergeCell ref="X19:X20"/>
    <mergeCell ref="Y19:Y20"/>
    <mergeCell ref="Z19:Z20"/>
    <mergeCell ref="A19:A20"/>
    <mergeCell ref="B19:B20"/>
    <mergeCell ref="C19:C20"/>
    <mergeCell ref="D19:D20"/>
    <mergeCell ref="W17:W18"/>
    <mergeCell ref="X17:X18"/>
    <mergeCell ref="Y17:Y18"/>
    <mergeCell ref="Z17:Z18"/>
    <mergeCell ref="A17:A18"/>
    <mergeCell ref="B17:B18"/>
    <mergeCell ref="C17:C18"/>
    <mergeCell ref="D17:D18"/>
    <mergeCell ref="Z13:Z14"/>
    <mergeCell ref="A15:A16"/>
    <mergeCell ref="B15:B16"/>
    <mergeCell ref="C15:C16"/>
    <mergeCell ref="D15:D16"/>
    <mergeCell ref="W15:W16"/>
    <mergeCell ref="X15:X16"/>
    <mergeCell ref="Y15:Y16"/>
    <mergeCell ref="Z15:Z16"/>
    <mergeCell ref="T13:U13"/>
    <mergeCell ref="F13:G13"/>
    <mergeCell ref="W13:W14"/>
    <mergeCell ref="X13:X14"/>
    <mergeCell ref="Y13:Y14"/>
    <mergeCell ref="Z11:Z12"/>
    <mergeCell ref="H11:I11"/>
    <mergeCell ref="A13:A14"/>
    <mergeCell ref="B13:B14"/>
    <mergeCell ref="C13:C14"/>
    <mergeCell ref="D13:D14"/>
    <mergeCell ref="A11:A12"/>
    <mergeCell ref="B11:B12"/>
    <mergeCell ref="C11:C12"/>
    <mergeCell ref="D11:D12"/>
    <mergeCell ref="W11:W12"/>
    <mergeCell ref="X11:X12"/>
    <mergeCell ref="Y11:Y12"/>
    <mergeCell ref="T9:U9"/>
    <mergeCell ref="W9:W10"/>
    <mergeCell ref="X9:X10"/>
    <mergeCell ref="Y9:Y10"/>
    <mergeCell ref="Z9:Z10"/>
    <mergeCell ref="A9:A10"/>
    <mergeCell ref="B9:B10"/>
    <mergeCell ref="C9:C10"/>
    <mergeCell ref="D9:D10"/>
    <mergeCell ref="F9:G9"/>
    <mergeCell ref="N9:O9"/>
    <mergeCell ref="N10:O10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  <mergeCell ref="H19:I19"/>
    <mergeCell ref="H27:I27"/>
    <mergeCell ref="H35:I35"/>
    <mergeCell ref="J31:K31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13">
      <selection activeCell="H55" sqref="H55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2" style="16" customWidth="1"/>
    <col min="6" max="6" width="2" style="17" customWidth="1"/>
    <col min="7" max="7" width="4.59765625" style="16" customWidth="1"/>
    <col min="8" max="8" width="2" style="17" customWidth="1"/>
    <col min="9" max="9" width="4.59765625" style="16" customWidth="1"/>
    <col min="10" max="10" width="2" style="17" customWidth="1"/>
    <col min="11" max="11" width="4.59765625" style="16" customWidth="1"/>
    <col min="12" max="12" width="2" style="17" customWidth="1"/>
    <col min="13" max="13" width="4.59765625" style="16" customWidth="1"/>
    <col min="14" max="14" width="2" style="16" customWidth="1"/>
    <col min="15" max="15" width="4.59765625" style="17" customWidth="1"/>
    <col min="16" max="16" width="2" style="16" customWidth="1"/>
    <col min="17" max="17" width="4.59765625" style="16" customWidth="1"/>
    <col min="18" max="18" width="2" style="16" customWidth="1"/>
    <col min="19" max="19" width="4.59765625" style="17" customWidth="1"/>
    <col min="20" max="20" width="2" style="16" customWidth="1"/>
    <col min="21" max="21" width="4.59765625" style="17" customWidth="1"/>
    <col min="22" max="22" width="2" style="16" customWidth="1"/>
    <col min="23" max="24" width="5.19921875" style="16" customWidth="1"/>
    <col min="25" max="25" width="13.8984375" style="16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59" t="s">
        <v>71</v>
      </c>
    </row>
    <row r="5" ht="18.75" customHeight="1"/>
    <row r="6" spans="1:26" ht="13.5">
      <c r="A6" s="18"/>
      <c r="D6" s="18"/>
      <c r="E6" s="18" t="s">
        <v>42</v>
      </c>
      <c r="F6" s="55"/>
      <c r="G6" s="59" t="s">
        <v>0</v>
      </c>
      <c r="H6" s="55"/>
      <c r="I6" s="59" t="s">
        <v>43</v>
      </c>
      <c r="J6" s="55"/>
      <c r="K6" s="59" t="s">
        <v>44</v>
      </c>
      <c r="L6" s="55"/>
      <c r="M6" s="18"/>
      <c r="N6" s="18" t="s">
        <v>46</v>
      </c>
      <c r="O6" s="18"/>
      <c r="P6" s="18" t="s">
        <v>44</v>
      </c>
      <c r="Q6" s="18"/>
      <c r="R6" s="18" t="s">
        <v>43</v>
      </c>
      <c r="S6" s="55"/>
      <c r="T6" s="18" t="s">
        <v>45</v>
      </c>
      <c r="U6" s="55"/>
      <c r="V6" s="18" t="s">
        <v>42</v>
      </c>
      <c r="W6" s="18"/>
      <c r="X6" s="18"/>
      <c r="Y6" s="18"/>
      <c r="Z6" s="18"/>
    </row>
    <row r="7" spans="1:26" ht="17.25" customHeight="1">
      <c r="A7" s="215">
        <v>1</v>
      </c>
      <c r="B7" s="14" t="str">
        <f>IF($A7="","",VLOOKUP($A7,'ﾃﾞｰﾀ18&amp;16'!$AG$3:$AJ$26,2,FALSE))</f>
        <v>片谷</v>
      </c>
      <c r="C7" s="14" t="str">
        <f>IF($A7="","",VLOOKUP($A7,'ﾃﾞｰﾀ18&amp;16'!$AG$3:$AJ$26,3,FALSE))</f>
        <v>祥吾</v>
      </c>
      <c r="D7" s="14" t="str">
        <f>IF($A7="","",VLOOKUP($A7,'ﾃﾞｰﾀ18&amp;16'!$AG$3:$AJ$26,4,FALSE))</f>
        <v>(福･柳川高）</v>
      </c>
      <c r="E7" s="41"/>
      <c r="F7" s="41"/>
      <c r="G7" s="42"/>
      <c r="H7" s="224">
        <v>1</v>
      </c>
      <c r="I7" s="14" t="str">
        <f>IF(H7="","",VLOOKUP(H7,'ﾃﾞｰﾀ18&amp;16'!$AG$3:$AN$26,2,FALSE))</f>
        <v>片谷</v>
      </c>
      <c r="J7" s="28"/>
      <c r="K7" s="3"/>
      <c r="L7" s="28"/>
      <c r="M7" s="3"/>
      <c r="N7" s="3"/>
      <c r="O7" s="28"/>
      <c r="P7" s="3"/>
      <c r="Q7" s="3"/>
      <c r="R7" s="219">
        <v>15</v>
      </c>
      <c r="S7" s="49" t="str">
        <f>IF(R7="","",VLOOKUP(R7,'ﾃﾞｰﾀ18&amp;16'!$AG$3:$AN$26,2,FALSE))</f>
        <v>中島</v>
      </c>
      <c r="T7" s="30"/>
      <c r="U7" s="30"/>
      <c r="V7" s="4"/>
      <c r="W7" s="14" t="str">
        <f>IF($Z7="","",VLOOKUP($Z7,'ﾃﾞｰﾀ18&amp;16'!$AG$3:$AJ$26,2,FALSE))</f>
        <v>安藤</v>
      </c>
      <c r="X7" s="14" t="str">
        <f>IF($Z7="","",VLOOKUP($Z7,'ﾃﾞｰﾀ18&amp;16'!$AG$3:$AJ$26,3,FALSE))</f>
        <v>穣</v>
      </c>
      <c r="Y7" s="14" t="str">
        <f>IF($Z7="","",VLOOKUP($Z7,'ﾃﾞｰﾀ18&amp;16'!$AG$3:$AJ$26,4,FALSE))</f>
        <v>(福・吉田TS）</v>
      </c>
      <c r="Z7" s="218">
        <v>13</v>
      </c>
    </row>
    <row r="8" spans="1:26" ht="17.25" customHeight="1">
      <c r="A8" s="215"/>
      <c r="B8" s="14" t="str">
        <f>IF($A7="","",VLOOKUP($A7,'ﾃﾞｰﾀ18&amp;16'!$AK$3:$AN$26,2,FALSE))</f>
        <v>平岡</v>
      </c>
      <c r="C8" s="14" t="str">
        <f>IF($A7="","",VLOOKUP($A7,'ﾃﾞｰﾀ18&amp;16'!$AK$3:$AN$26,3,FALSE))</f>
        <v>晃信</v>
      </c>
      <c r="D8" s="14" t="str">
        <f>IF($A7="","",VLOOKUP($A7,'ﾃﾞｰﾀ18&amp;16'!$AK$3:$AN$26,4,FALSE))</f>
        <v>(福･柳川高)</v>
      </c>
      <c r="E8" s="10"/>
      <c r="F8" s="10"/>
      <c r="G8" s="29"/>
      <c r="H8" s="227"/>
      <c r="I8" s="50" t="str">
        <f>IF(H7="","",VLOOKUP(H7,'ﾃﾞｰﾀ18&amp;16'!$AG$3:$AN$26,6,FALSE))</f>
        <v>平岡</v>
      </c>
      <c r="J8" s="28"/>
      <c r="K8" s="3"/>
      <c r="L8" s="28"/>
      <c r="M8" s="235">
        <v>1</v>
      </c>
      <c r="N8" s="226" t="str">
        <f>IF(M8="","",VLOOKUP(M8,'ﾃﾞｰﾀ18&amp;16'!$AG$3:$AN$26,2,FALSE))</f>
        <v>片谷</v>
      </c>
      <c r="O8" s="226"/>
      <c r="P8" s="3"/>
      <c r="Q8" s="3"/>
      <c r="R8" s="234"/>
      <c r="S8" s="50" t="str">
        <f>IF(R7="","",VLOOKUP(R7,'ﾃﾞｰﾀ18&amp;16'!$AG$3:$AN$26,6,FALSE))</f>
        <v>森口</v>
      </c>
      <c r="T8" s="32"/>
      <c r="U8" s="28"/>
      <c r="V8" s="10"/>
      <c r="W8" s="14" t="str">
        <f>IF($Z7="","",VLOOKUP($Z7,'ﾃﾞｰﾀ18&amp;16'!$AK$3:$AN$26,2,FALSE))</f>
        <v>矢野</v>
      </c>
      <c r="X8" s="14" t="str">
        <f>IF($Z7="","",VLOOKUP($Z7,'ﾃﾞｰﾀ18&amp;16'!$AK$3:$AN$26,3,FALSE))</f>
        <v>雄祐</v>
      </c>
      <c r="Y8" s="14" t="str">
        <f>IF($Z7="","",VLOOKUP($Z7,'ﾃﾞｰﾀ18&amp;16'!$AK$3:$AN$26,4,FALSE))</f>
        <v>(福・吉田TS）</v>
      </c>
      <c r="Z8" s="218"/>
    </row>
    <row r="9" spans="1:26" ht="17.25" customHeight="1">
      <c r="A9" s="215">
        <v>2</v>
      </c>
      <c r="B9" s="14" t="str">
        <f>IF($A9="","",VLOOKUP($A9,'ﾃﾞｰﾀ18&amp;16'!$AG$3:$AJ$26,2,FALSE))</f>
        <v>西ノ村</v>
      </c>
      <c r="C9" s="14" t="str">
        <f>IF($A9="","",VLOOKUP($A9,'ﾃﾞｰﾀ18&amp;16'!$AG$3:$AJ$26,3,FALSE))</f>
        <v>祐太</v>
      </c>
      <c r="D9" s="14" t="str">
        <f>IF($A9="","",VLOOKUP($A9,'ﾃﾞｰﾀ18&amp;16'!$AG$3:$AJ$26,4,FALSE))</f>
        <v>(鹿・鳳凰高）</v>
      </c>
      <c r="E9" s="4"/>
      <c r="F9" s="224">
        <v>2</v>
      </c>
      <c r="G9" s="51" t="str">
        <f>IF(F9="","",VLOOKUP(F9,'ﾃﾞｰﾀ18&amp;16'!$AG$3:$AN$26,2,FALSE))</f>
        <v>西ノ村</v>
      </c>
      <c r="H9" s="213">
        <v>81</v>
      </c>
      <c r="I9" s="217"/>
      <c r="J9" s="28"/>
      <c r="K9" s="3"/>
      <c r="L9" s="28"/>
      <c r="M9" s="235"/>
      <c r="N9" s="226" t="str">
        <f>IF(M8="","",VLOOKUP(M8,'ﾃﾞｰﾀ18&amp;16'!$AG$3:$AN$26,6,FALSE))</f>
        <v>平岡</v>
      </c>
      <c r="O9" s="226"/>
      <c r="P9" s="3"/>
      <c r="Q9" s="3"/>
      <c r="R9" s="213">
        <v>81</v>
      </c>
      <c r="S9" s="217"/>
      <c r="T9" s="228">
        <v>15</v>
      </c>
      <c r="U9" s="49" t="str">
        <f>IF(T9="","",VLOOKUP(T9,'ﾃﾞｰﾀ18&amp;16'!$AG$3:$AN$26,2,FALSE))</f>
        <v>中島</v>
      </c>
      <c r="V9" s="4"/>
      <c r="W9" s="14" t="str">
        <f>IF($Z9="","",VLOOKUP($Z9,'ﾃﾞｰﾀ18&amp;16'!$AG$3:$AJ$26,2,FALSE))</f>
        <v>日野</v>
      </c>
      <c r="X9" s="14" t="str">
        <f>IF($Z9="","",VLOOKUP($Z9,'ﾃﾞｰﾀ18&amp;16'!$AG$3:$AJ$26,3,FALSE))</f>
        <v>貴弘</v>
      </c>
      <c r="Y9" s="14" t="str">
        <f>IF($Z9="","",VLOOKUP($Z9,'ﾃﾞｰﾀ18&amp;16'!$AG$3:$AJ$26,4,FALSE))</f>
        <v>(熊･RKKﾙｰﾃﾞﾝｽTC)</v>
      </c>
      <c r="Z9" s="218">
        <v>14</v>
      </c>
    </row>
    <row r="10" spans="1:26" ht="17.25" customHeight="1">
      <c r="A10" s="215"/>
      <c r="B10" s="14" t="str">
        <f>IF($A9="","",VLOOKUP($A9,'ﾃﾞｰﾀ18&amp;16'!$AK$3:$AN$26,2,FALSE))</f>
        <v>坂口</v>
      </c>
      <c r="C10" s="14" t="str">
        <f>IF($A9="","",VLOOKUP($A9,'ﾃﾞｰﾀ18&amp;16'!$AK$3:$AN$26,3,FALSE))</f>
        <v>雄大</v>
      </c>
      <c r="D10" s="14" t="str">
        <f>IF($A9="","",VLOOKUP($A9,'ﾃﾞｰﾀ18&amp;16'!$AK$3:$AN$26,4,FALSE))</f>
        <v>(鹿・鳳凰高)</v>
      </c>
      <c r="E10" s="6"/>
      <c r="F10" s="227"/>
      <c r="G10" s="52" t="str">
        <f>IF(F9="","",VLOOKUP(F9,'ﾃﾞｰﾀ18&amp;16'!$AG$3:$AN$26,6,FALSE))</f>
        <v>坂口</v>
      </c>
      <c r="H10" s="28"/>
      <c r="I10" s="33"/>
      <c r="J10" s="28"/>
      <c r="K10" s="3"/>
      <c r="L10" s="28"/>
      <c r="M10" s="3"/>
      <c r="N10" s="226">
        <v>81</v>
      </c>
      <c r="O10" s="226"/>
      <c r="P10" s="3"/>
      <c r="Q10" s="3"/>
      <c r="R10" s="34"/>
      <c r="S10" s="28"/>
      <c r="T10" s="233"/>
      <c r="U10" s="50" t="str">
        <f>IF(T9="","",VLOOKUP(T9,'ﾃﾞｰﾀ18&amp;16'!$AG$3:$AN$26,6,FALSE))</f>
        <v>森口</v>
      </c>
      <c r="V10" s="7"/>
      <c r="W10" s="14" t="str">
        <f>IF($Z9="","",VLOOKUP($Z9,'ﾃﾞｰﾀ18&amp;16'!$AK$3:$AN$26,2,FALSE))</f>
        <v>成松</v>
      </c>
      <c r="X10" s="14" t="str">
        <f>IF($Z9="","",VLOOKUP($Z9,'ﾃﾞｰﾀ18&amp;16'!$AK$3:$AN$26,3,FALSE))</f>
        <v>貴大</v>
      </c>
      <c r="Y10" s="14" t="str">
        <f>IF($Z9="","",VLOOKUP($Z9,'ﾃﾞｰﾀ18&amp;16'!$AK$3:$AN$26,4,FALSE))</f>
        <v>(熊・RKKﾙｰﾃﾞﾝｽTC）</v>
      </c>
      <c r="Z10" s="218"/>
    </row>
    <row r="11" spans="1:26" ht="17.25" customHeight="1">
      <c r="A11" s="215">
        <v>3</v>
      </c>
      <c r="B11" s="14" t="str">
        <f>IF($A11="","",VLOOKUP($A11,'ﾃﾞｰﾀ18&amp;16'!$AG$3:$AJ$26,2,FALSE))</f>
        <v>荒谷</v>
      </c>
      <c r="C11" s="14" t="str">
        <f>IF($A11="","",VLOOKUP($A11,'ﾃﾞｰﾀ18&amp;16'!$AG$3:$AJ$26,3,FALSE))</f>
        <v>和宏</v>
      </c>
      <c r="D11" s="14" t="str">
        <f>IF($A11="","",VLOOKUP($A11,'ﾃﾞｰﾀ18&amp;16'!$AG$3:$AJ$26,4,FALSE))</f>
        <v>(佐・龍谷高）</v>
      </c>
      <c r="E11" s="8"/>
      <c r="F11" s="213" t="s">
        <v>1000</v>
      </c>
      <c r="G11" s="214"/>
      <c r="H11" s="28"/>
      <c r="I11" s="33"/>
      <c r="J11" s="228">
        <v>1</v>
      </c>
      <c r="K11" s="14" t="str">
        <f>IF(J11="","",VLOOKUP(J11,'ﾃﾞｰﾀ18&amp;16'!$AG$3:$AN$26,2,FALSE))</f>
        <v>片谷</v>
      </c>
      <c r="L11" s="28"/>
      <c r="M11" s="3"/>
      <c r="N11" s="182"/>
      <c r="O11" s="28"/>
      <c r="P11" s="219">
        <v>15</v>
      </c>
      <c r="Q11" s="51" t="str">
        <f>IF(P11="","",VLOOKUP(P11,'ﾃﾞｰﾀ18&amp;16'!$AG$3:$AN$26,2,FALSE))</f>
        <v>中島</v>
      </c>
      <c r="R11" s="34"/>
      <c r="S11" s="28"/>
      <c r="T11" s="214">
        <v>84</v>
      </c>
      <c r="U11" s="217"/>
      <c r="V11" s="9"/>
      <c r="W11" s="14" t="str">
        <f>IF($Z11="","",VLOOKUP($Z11,'ﾃﾞｰﾀ18&amp;16'!$AG$3:$AJ$26,2,FALSE))</f>
        <v>中島</v>
      </c>
      <c r="X11" s="14" t="str">
        <f>IF($Z11="","",VLOOKUP($Z11,'ﾃﾞｰﾀ18&amp;16'!$AG$3:$AJ$26,3,FALSE))</f>
        <v>啓</v>
      </c>
      <c r="Y11" s="14" t="str">
        <f>IF($Z11="","",VLOOKUP($Z11,'ﾃﾞｰﾀ18&amp;16'!$AG$3:$AJ$26,4,FALSE))</f>
        <v>(佐・龍谷高）</v>
      </c>
      <c r="Z11" s="218">
        <v>15</v>
      </c>
    </row>
    <row r="12" spans="1:26" ht="17.25" customHeight="1">
      <c r="A12" s="215"/>
      <c r="B12" s="14" t="str">
        <f>IF($A11="","",VLOOKUP($A11,'ﾃﾞｰﾀ18&amp;16'!$AK$3:$AN$26,2,FALSE))</f>
        <v>池田</v>
      </c>
      <c r="C12" s="14" t="str">
        <f>IF($A11="","",VLOOKUP($A11,'ﾃﾞｰﾀ18&amp;16'!$AK$3:$AN$26,3,FALSE))</f>
        <v>慎一</v>
      </c>
      <c r="D12" s="14" t="str">
        <f>IF($A11="","",VLOOKUP($A11,'ﾃﾞｰﾀ18&amp;16'!$AK$3:$AN$26,4,FALSE))</f>
        <v>(佐・唐津西高)</v>
      </c>
      <c r="E12" s="10"/>
      <c r="F12" s="10"/>
      <c r="G12" s="28"/>
      <c r="H12" s="28"/>
      <c r="I12" s="33"/>
      <c r="J12" s="233"/>
      <c r="K12" s="50" t="str">
        <f>IF(J11="","",VLOOKUP(J11,'ﾃﾞｰﾀ18&amp;16'!$AG$3:$AN$26,6,FALSE))</f>
        <v>平岡</v>
      </c>
      <c r="L12" s="28"/>
      <c r="M12" s="3"/>
      <c r="N12" s="182"/>
      <c r="O12" s="28"/>
      <c r="P12" s="234"/>
      <c r="Q12" s="52" t="str">
        <f>IF(P11="","",VLOOKUP(P11,'ﾃﾞｰﾀ18&amp;16'!$AG$3:$AN$26,6,FALSE))</f>
        <v>森口</v>
      </c>
      <c r="R12" s="34"/>
      <c r="S12" s="28"/>
      <c r="T12" s="28"/>
      <c r="U12" s="28"/>
      <c r="V12" s="10"/>
      <c r="W12" s="14" t="str">
        <f>IF($Z11="","",VLOOKUP($Z11,'ﾃﾞｰﾀ18&amp;16'!$AK$3:$AN$26,2,FALSE))</f>
        <v>森口</v>
      </c>
      <c r="X12" s="14" t="str">
        <f>IF($Z11="","",VLOOKUP($Z11,'ﾃﾞｰﾀ18&amp;16'!$AK$3:$AN$26,3,FALSE))</f>
        <v>誠也</v>
      </c>
      <c r="Y12" s="14" t="str">
        <f>IF($Z11="","",VLOOKUP($Z11,'ﾃﾞｰﾀ18&amp;16'!$AK$3:$AN$26,4,FALSE))</f>
        <v>(佐・龍谷高）</v>
      </c>
      <c r="Z12" s="218"/>
    </row>
    <row r="13" spans="1:26" ht="17.25" customHeight="1">
      <c r="A13" s="215">
        <v>4</v>
      </c>
      <c r="B13" s="14" t="str">
        <f>IF($A13="","",VLOOKUP($A13,'ﾃﾞｰﾀ18&amp;16'!$AG$3:$AJ$26,2,FALSE))</f>
        <v>中村</v>
      </c>
      <c r="C13" s="14" t="str">
        <f>IF($A13="","",VLOOKUP($A13,'ﾃﾞｰﾀ18&amp;16'!$AG$3:$AJ$26,3,FALSE))</f>
        <v>優臣</v>
      </c>
      <c r="D13" s="14" t="str">
        <f>IF($A13="","",VLOOKUP($A13,'ﾃﾞｰﾀ18&amp;16'!$AG$3:$AJ$26,4,FALSE))</f>
        <v>(宮･都城泉ヶ丘高)</v>
      </c>
      <c r="E13" s="4"/>
      <c r="F13" s="237">
        <v>4</v>
      </c>
      <c r="G13" s="14" t="str">
        <f>IF(F13="","",VLOOKUP(F13,'ﾃﾞｰﾀ18&amp;16'!$AG$3:$AN$26,2,FALSE))</f>
        <v>中村</v>
      </c>
      <c r="H13" s="28"/>
      <c r="I13" s="33"/>
      <c r="J13" s="213">
        <v>82</v>
      </c>
      <c r="K13" s="217"/>
      <c r="L13" s="28"/>
      <c r="M13" s="28"/>
      <c r="N13" s="34"/>
      <c r="O13" s="28"/>
      <c r="P13" s="213">
        <v>86</v>
      </c>
      <c r="Q13" s="217"/>
      <c r="R13" s="34"/>
      <c r="S13" s="28"/>
      <c r="T13" s="219">
        <v>17</v>
      </c>
      <c r="U13" s="49" t="str">
        <f>IF(T13="","",VLOOKUP(T13,'ﾃﾞｰﾀ18&amp;16'!$AG$3:$AN$26,2,FALSE))</f>
        <v>永易</v>
      </c>
      <c r="V13" s="4"/>
      <c r="W13" s="14" t="str">
        <f>IF($Z13="","",VLOOKUP($Z13,'ﾃﾞｰﾀ18&amp;16'!$AG$3:$AJ$26,2,FALSE))</f>
        <v>福本</v>
      </c>
      <c r="X13" s="14" t="str">
        <f>IF($Z13="","",VLOOKUP($Z13,'ﾃﾞｰﾀ18&amp;16'!$AG$3:$AJ$26,3,FALSE))</f>
        <v>達也</v>
      </c>
      <c r="Y13" s="14" t="str">
        <f>IF($Z13="","",VLOOKUP($Z13,'ﾃﾞｰﾀ18&amp;16'!$AG$3:$AJ$26,4,FALSE))</f>
        <v>(福・柳川高)</v>
      </c>
      <c r="Z13" s="218">
        <v>16</v>
      </c>
    </row>
    <row r="14" spans="1:26" ht="17.25" customHeight="1">
      <c r="A14" s="215"/>
      <c r="B14" s="14" t="str">
        <f>IF($A13="","",VLOOKUP($A13,'ﾃﾞｰﾀ18&amp;16'!$AK$3:$AN$26,2,FALSE))</f>
        <v>甲斐</v>
      </c>
      <c r="C14" s="14" t="str">
        <f>IF($A13="","",VLOOKUP($A13,'ﾃﾞｰﾀ18&amp;16'!$AK$3:$AN$26,3,FALSE))</f>
        <v>亮平</v>
      </c>
      <c r="D14" s="14" t="str">
        <f>IF($A13="","",VLOOKUP($A13,'ﾃﾞｰﾀ18&amp;16'!$AK$3:$AN$26,4,FALSE))</f>
        <v>(宮･都城泉ヶ丘高)</v>
      </c>
      <c r="E14" s="6"/>
      <c r="F14" s="234"/>
      <c r="G14" s="50" t="str">
        <f>IF(F13="","",VLOOKUP(F13,'ﾃﾞｰﾀ18&amp;16'!$AG$3:$AN$26,6,FALSE))</f>
        <v>甲斐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34"/>
      <c r="U14" s="50" t="str">
        <f>IF(T13="","",VLOOKUP(T13,'ﾃﾞｰﾀ18&amp;16'!$AG$3:$AN$26,6,FALSE))</f>
        <v>大竹</v>
      </c>
      <c r="V14" s="7"/>
      <c r="W14" s="14" t="str">
        <f>IF($Z13="","",VLOOKUP($Z13,'ﾃﾞｰﾀ18&amp;16'!$AK$3:$AN$26,2,FALSE))</f>
        <v>坂本</v>
      </c>
      <c r="X14" s="14" t="str">
        <f>IF($Z13="","",VLOOKUP($Z13,'ﾃﾞｰﾀ18&amp;16'!$AK$3:$AN$26,3,FALSE))</f>
        <v>祥一</v>
      </c>
      <c r="Y14" s="14" t="str">
        <f>IF($Z13="","",VLOOKUP($Z13,'ﾃﾞｰﾀ18&amp;16'!$AK$3:$AN$26,4,FALSE))</f>
        <v>(福・柳川高)</v>
      </c>
      <c r="Z14" s="218"/>
    </row>
    <row r="15" spans="1:26" ht="17.25" customHeight="1">
      <c r="A15" s="215">
        <v>5</v>
      </c>
      <c r="B15" s="14" t="str">
        <f>IF($A15="","",VLOOKUP($A15,'ﾃﾞｰﾀ18&amp;16'!$AG$3:$AJ$26,2,FALSE))</f>
        <v>權藤</v>
      </c>
      <c r="C15" s="14" t="str">
        <f>IF($A15="","",VLOOKUP($A15,'ﾃﾞｰﾀ18&amp;16'!$AG$3:$AJ$26,3,FALSE))</f>
        <v>丞</v>
      </c>
      <c r="D15" s="14" t="str">
        <f>IF($A15="","",VLOOKUP($A15,'ﾃﾞｰﾀ18&amp;16'!$AG$3:$AJ$26,4,FALSE))</f>
        <v>(長・海星高）</v>
      </c>
      <c r="E15" s="8"/>
      <c r="F15" s="213" t="s">
        <v>1001</v>
      </c>
      <c r="G15" s="217"/>
      <c r="H15" s="228">
        <v>6</v>
      </c>
      <c r="I15" s="51" t="str">
        <f>IF(H15="","",VLOOKUP(H15,'ﾃﾞｰﾀ18&amp;16'!$AG$3:$AN$26,2,FALSE))</f>
        <v>島尻</v>
      </c>
      <c r="J15" s="28"/>
      <c r="K15" s="33"/>
      <c r="L15" s="28"/>
      <c r="M15" s="28"/>
      <c r="N15" s="34"/>
      <c r="O15" s="28"/>
      <c r="P15" s="34"/>
      <c r="Q15" s="28"/>
      <c r="R15" s="228">
        <v>18</v>
      </c>
      <c r="S15" s="51" t="str">
        <f>IF(R15="","",VLOOKUP(R15,'ﾃﾞｰﾀ18&amp;16'!$AG$3:$AN$26,2,FALSE))</f>
        <v>金城</v>
      </c>
      <c r="T15" s="213">
        <v>82</v>
      </c>
      <c r="U15" s="217"/>
      <c r="V15" s="9"/>
      <c r="W15" s="14" t="str">
        <f>IF($Z15="","",VLOOKUP($Z15,'ﾃﾞｰﾀ18&amp;16'!$AG$3:$AJ$26,2,FALSE))</f>
        <v>永易</v>
      </c>
      <c r="X15" s="14" t="str">
        <f>IF($Z15="","",VLOOKUP($Z15,'ﾃﾞｰﾀ18&amp;16'!$AG$3:$AJ$26,3,FALSE))</f>
        <v>恭之介</v>
      </c>
      <c r="Y15" s="14" t="str">
        <f>IF($Z15="","",VLOOKUP($Z15,'ﾃﾞｰﾀ18&amp;16'!$AG$3:$AJ$26,4,FALSE))</f>
        <v>(宮・佐土原高)</v>
      </c>
      <c r="Z15" s="218">
        <v>17</v>
      </c>
    </row>
    <row r="16" spans="1:26" ht="17.25" customHeight="1">
      <c r="A16" s="215"/>
      <c r="B16" s="14" t="str">
        <f>IF($A15="","",VLOOKUP($A15,'ﾃﾞｰﾀ18&amp;16'!$AK$3:$AN$26,2,FALSE))</f>
        <v>井口</v>
      </c>
      <c r="C16" s="14" t="str">
        <f>IF($A15="","",VLOOKUP($A15,'ﾃﾞｰﾀ18&amp;16'!$AK$3:$AN$26,3,FALSE))</f>
        <v>裕大</v>
      </c>
      <c r="D16" s="14" t="str">
        <f>IF($A15="","",VLOOKUP($A15,'ﾃﾞｰﾀ18&amp;16'!$AK$3:$AN$26,4,FALSE))</f>
        <v>(長・海星高）</v>
      </c>
      <c r="E16" s="5"/>
      <c r="F16" s="10"/>
      <c r="G16" s="33"/>
      <c r="H16" s="233"/>
      <c r="I16" s="52" t="str">
        <f>IF(H15="","",VLOOKUP(H15,'ﾃﾞｰﾀ18&amp;16'!$AG$3:$AN$26,6,FALSE))</f>
        <v>比嘉</v>
      </c>
      <c r="J16" s="28"/>
      <c r="K16" s="33"/>
      <c r="L16" s="28"/>
      <c r="M16" s="28"/>
      <c r="N16" s="34"/>
      <c r="O16" s="28"/>
      <c r="P16" s="34"/>
      <c r="Q16" s="28"/>
      <c r="R16" s="233"/>
      <c r="S16" s="52" t="str">
        <f>IF(R15="","",VLOOKUP(R15,'ﾃﾞｰﾀ18&amp;16'!$AG$3:$AN$26,6,FALSE))</f>
        <v>岩見</v>
      </c>
      <c r="T16" s="34"/>
      <c r="U16" s="28"/>
      <c r="V16" s="5"/>
      <c r="W16" s="14" t="str">
        <f>IF($Z15="","",VLOOKUP($Z15,'ﾃﾞｰﾀ18&amp;16'!$AK$3:$AN$26,2,FALSE))</f>
        <v>大竹</v>
      </c>
      <c r="X16" s="14" t="str">
        <f>IF($Z15="","",VLOOKUP($Z15,'ﾃﾞｰﾀ18&amp;16'!$AK$3:$AN$26,3,FALSE))</f>
        <v>英次</v>
      </c>
      <c r="Y16" s="14" t="str">
        <f>IF($Z15="","",VLOOKUP($Z15,'ﾃﾞｰﾀ18&amp;16'!$AK$3:$AN$26,4,FALSE))</f>
        <v>(宮・佐土原高)</v>
      </c>
      <c r="Z16" s="218"/>
    </row>
    <row r="17" spans="1:26" ht="17.25" customHeight="1">
      <c r="A17" s="215">
        <v>6</v>
      </c>
      <c r="B17" s="14" t="str">
        <f>IF($A17="","",VLOOKUP($A17,'ﾃﾞｰﾀ18&amp;16'!$AG$3:$AJ$26,2,FALSE))</f>
        <v>島尻</v>
      </c>
      <c r="C17" s="14" t="str">
        <f>IF($A17="","",VLOOKUP($A17,'ﾃﾞｰﾀ18&amp;16'!$AG$3:$AJ$26,3,FALSE))</f>
        <v>哲至</v>
      </c>
      <c r="D17" s="14" t="str">
        <f>IF($A17="","",VLOOKUP($A17,'ﾃﾞｰﾀ18&amp;16'!$AG$3:$AJ$26,4,FALSE))</f>
        <v>(沖・沖縄尚学高）</v>
      </c>
      <c r="E17" s="4"/>
      <c r="F17" s="4"/>
      <c r="G17" s="31"/>
      <c r="H17" s="213">
        <v>82</v>
      </c>
      <c r="I17" s="214"/>
      <c r="J17" s="28"/>
      <c r="K17" s="33"/>
      <c r="L17" s="228">
        <v>1</v>
      </c>
      <c r="M17" s="49" t="str">
        <f>IF(L17="","",VLOOKUP(L17,'ﾃﾞｰﾀ18&amp;16'!$AG$3:$AN$26,2,FALSE))</f>
        <v>片谷</v>
      </c>
      <c r="N17" s="228">
        <v>15</v>
      </c>
      <c r="O17" s="49" t="str">
        <f>IF(N17="","",VLOOKUP(N17,'ﾃﾞｰﾀ18&amp;16'!$AG$3:$AN$26,2,FALSE))</f>
        <v>中島</v>
      </c>
      <c r="P17" s="34"/>
      <c r="Q17" s="28"/>
      <c r="R17" s="214">
        <v>83</v>
      </c>
      <c r="S17" s="217"/>
      <c r="T17" s="35"/>
      <c r="U17" s="30"/>
      <c r="V17" s="4"/>
      <c r="W17" s="14" t="str">
        <f>IF($Z17="","",VLOOKUP($Z17,'ﾃﾞｰﾀ18&amp;16'!$AG$3:$AJ$26,2,FALSE))</f>
        <v>金城</v>
      </c>
      <c r="X17" s="14" t="str">
        <f>IF($Z17="","",VLOOKUP($Z17,'ﾃﾞｰﾀ18&amp;16'!$AG$3:$AJ$26,3,FALSE))</f>
        <v>充</v>
      </c>
      <c r="Y17" s="14" t="str">
        <f>IF($Z17="","",VLOOKUP($Z17,'ﾃﾞｰﾀ18&amp;16'!$AG$3:$AJ$26,4,FALSE))</f>
        <v>(福・柳川高)</v>
      </c>
      <c r="Z17" s="218">
        <v>18</v>
      </c>
    </row>
    <row r="18" spans="1:26" ht="17.25" customHeight="1">
      <c r="A18" s="215"/>
      <c r="B18" s="14" t="str">
        <f>IF($A17="","",VLOOKUP($A17,'ﾃﾞｰﾀ18&amp;16'!$AK$3:$AN$26,2,FALSE))</f>
        <v>比嘉</v>
      </c>
      <c r="C18" s="14" t="str">
        <f>IF($A17="","",VLOOKUP($A17,'ﾃﾞｰﾀ18&amp;16'!$AK$3:$AN$26,3,FALSE))</f>
        <v>諒</v>
      </c>
      <c r="D18" s="14" t="str">
        <f>IF($A17="","",VLOOKUP($A17,'ﾃﾞｰﾀ18&amp;16'!$AK$3:$AN$26,4,FALSE))</f>
        <v>(沖･沖縄東中)</v>
      </c>
      <c r="E18" s="10"/>
      <c r="F18" s="10"/>
      <c r="G18" s="28"/>
      <c r="H18" s="28"/>
      <c r="I18" s="3"/>
      <c r="J18" s="28"/>
      <c r="K18" s="33"/>
      <c r="L18" s="233"/>
      <c r="M18" s="50" t="str">
        <f>IF(L17="","",VLOOKUP(L17,'ﾃﾞｰﾀ18&amp;16'!$AG$3:$AN$26,6,FALSE))</f>
        <v>平岡</v>
      </c>
      <c r="N18" s="233"/>
      <c r="O18" s="50" t="str">
        <f>IF(N17="","",VLOOKUP(N17,'ﾃﾞｰﾀ18&amp;16'!$AG$3:$AN$26,6,FALSE))</f>
        <v>森口</v>
      </c>
      <c r="P18" s="34"/>
      <c r="Q18" s="28"/>
      <c r="R18" s="3"/>
      <c r="S18" s="28"/>
      <c r="T18" s="28"/>
      <c r="U18" s="28"/>
      <c r="V18" s="10"/>
      <c r="W18" s="14" t="str">
        <f>IF($Z17="","",VLOOKUP($Z17,'ﾃﾞｰﾀ18&amp;16'!$AK$3:$AN$26,2,FALSE))</f>
        <v>岩見</v>
      </c>
      <c r="X18" s="14" t="str">
        <f>IF($Z17="","",VLOOKUP($Z17,'ﾃﾞｰﾀ18&amp;16'!$AK$3:$AN$26,3,FALSE))</f>
        <v>直哉</v>
      </c>
      <c r="Y18" s="14" t="str">
        <f>IF($Z17="","",VLOOKUP($Z17,'ﾃﾞｰﾀ18&amp;16'!$AK$3:$AN$26,4,FALSE))</f>
        <v>(福・柳川高)</v>
      </c>
      <c r="Z18" s="218"/>
    </row>
    <row r="19" spans="1:26" ht="17.25" customHeight="1">
      <c r="A19" s="215">
        <v>7</v>
      </c>
      <c r="B19" s="14" t="str">
        <f>IF($A19="","",VLOOKUP($A19,'ﾃﾞｰﾀ18&amp;16'!$AG$3:$AJ$26,2,FALSE))</f>
        <v>大塚</v>
      </c>
      <c r="C19" s="14" t="str">
        <f>IF($A19="","",VLOOKUP($A19,'ﾃﾞｰﾀ18&amp;16'!$AG$3:$AJ$26,3,FALSE))</f>
        <v>拳之助</v>
      </c>
      <c r="D19" s="14" t="str">
        <f>IF($A19="","",VLOOKUP($A19,'ﾃﾞｰﾀ18&amp;16'!$AG$3:$AJ$26,4,FALSE))</f>
        <v>(熊・RKKﾙｰﾃﾞﾝｽTC）</v>
      </c>
      <c r="E19" s="4"/>
      <c r="F19" s="4"/>
      <c r="G19" s="30"/>
      <c r="H19" s="224">
        <v>9</v>
      </c>
      <c r="I19" s="14" t="str">
        <f>IF(H19="","",VLOOKUP(H19,'ﾃﾞｰﾀ18&amp;16'!$AG$3:$AN$26,2,FALSE))</f>
        <v>佐伯</v>
      </c>
      <c r="J19" s="28"/>
      <c r="K19" s="33"/>
      <c r="L19" s="213">
        <v>97</v>
      </c>
      <c r="M19" s="214"/>
      <c r="N19" s="214">
        <v>85</v>
      </c>
      <c r="O19" s="214"/>
      <c r="P19" s="34"/>
      <c r="Q19" s="28"/>
      <c r="R19" s="219">
        <v>19</v>
      </c>
      <c r="S19" s="49" t="str">
        <f>IF(R19="","",VLOOKUP(R19,'ﾃﾞｰﾀ18&amp;16'!$AG$3:$AN$26,2,FALSE))</f>
        <v>渡邊</v>
      </c>
      <c r="T19" s="30"/>
      <c r="U19" s="30"/>
      <c r="V19" s="4"/>
      <c r="W19" s="14" t="str">
        <f>IF($Z19="","",VLOOKUP($Z19,'ﾃﾞｰﾀ18&amp;16'!$AG$3:$AJ$26,2,FALSE))</f>
        <v>渡邊</v>
      </c>
      <c r="X19" s="14" t="str">
        <f>IF($Z19="","",VLOOKUP($Z19,'ﾃﾞｰﾀ18&amp;16'!$AG$3:$AJ$26,3,FALSE))</f>
        <v>智紀</v>
      </c>
      <c r="Y19" s="14" t="str">
        <f>IF($Z19="","",VLOOKUP($Z19,'ﾃﾞｰﾀ18&amp;16'!$AG$3:$AJ$26,4,FALSE))</f>
        <v>(長・早岐中)</v>
      </c>
      <c r="Z19" s="218">
        <v>19</v>
      </c>
    </row>
    <row r="20" spans="1:26" ht="17.25" customHeight="1">
      <c r="A20" s="215"/>
      <c r="B20" s="14" t="str">
        <f>IF($A19="","",VLOOKUP($A19,'ﾃﾞｰﾀ18&amp;16'!$AK$3:$AN$26,2,FALSE))</f>
        <v>石野</v>
      </c>
      <c r="C20" s="14" t="str">
        <f>IF($A19="","",VLOOKUP($A19,'ﾃﾞｰﾀ18&amp;16'!$AK$3:$AN$26,3,FALSE))</f>
        <v>祐希</v>
      </c>
      <c r="D20" s="14" t="str">
        <f>IF($A19="","",VLOOKUP($A19,'ﾃﾞｰﾀ18&amp;16'!$AK$3:$AN$26,4,FALSE))</f>
        <v>(熊・RKKﾙｰﾃﾞﾝｽTC）</v>
      </c>
      <c r="E20" s="5"/>
      <c r="F20" s="10"/>
      <c r="G20" s="33"/>
      <c r="H20" s="234"/>
      <c r="I20" s="50" t="str">
        <f>IF(H19="","",VLOOKUP(H19,'ﾃﾞｰﾀ18&amp;16'!$AG$3:$AN$26,6,FALSE))</f>
        <v>向井</v>
      </c>
      <c r="J20" s="28"/>
      <c r="K20" s="33"/>
      <c r="L20" s="28"/>
      <c r="M20" s="28"/>
      <c r="N20" s="28"/>
      <c r="O20" s="28"/>
      <c r="P20" s="34"/>
      <c r="Q20" s="28"/>
      <c r="R20" s="234"/>
      <c r="S20" s="50" t="str">
        <f>IF(R19="","",VLOOKUP(R19,'ﾃﾞｰﾀ18&amp;16'!$AG$3:$AN$26,6,FALSE))</f>
        <v>川崎</v>
      </c>
      <c r="T20" s="32"/>
      <c r="U20" s="28"/>
      <c r="V20" s="10"/>
      <c r="W20" s="14" t="str">
        <f>IF($Z19="","",VLOOKUP($Z19,'ﾃﾞｰﾀ18&amp;16'!$AK$3:$AN$26,2,FALSE))</f>
        <v>川崎</v>
      </c>
      <c r="X20" s="14" t="str">
        <f>IF($Z19="","",VLOOKUP($Z19,'ﾃﾞｰﾀ18&amp;16'!$AK$3:$AN$26,3,FALSE))</f>
        <v>真斗</v>
      </c>
      <c r="Y20" s="14" t="str">
        <f>IF($Z19="","",VLOOKUP($Z19,'ﾃﾞｰﾀ18&amp;16'!$AK$3:$AN$26,4,FALSE))</f>
        <v>(長・ﾄﾚﾃﾞｨｱTC）</v>
      </c>
      <c r="Z20" s="218"/>
    </row>
    <row r="21" spans="1:26" ht="17.25" customHeight="1">
      <c r="A21" s="215">
        <v>8</v>
      </c>
      <c r="B21" s="14" t="str">
        <f>IF($A21="","",VLOOKUP($A21,'ﾃﾞｰﾀ18&amp;16'!$AG$3:$AJ$26,2,FALSE))</f>
        <v>白石</v>
      </c>
      <c r="C21" s="14" t="str">
        <f>IF($A21="","",VLOOKUP($A21,'ﾃﾞｰﾀ18&amp;16'!$AG$3:$AJ$26,3,FALSE))</f>
        <v>誠人</v>
      </c>
      <c r="D21" s="14" t="str">
        <f>IF($A21="","",VLOOKUP($A21,'ﾃﾞｰﾀ18&amp;16'!$AG$3:$AJ$26,4,FALSE))</f>
        <v>(福・戸畑高）</v>
      </c>
      <c r="E21" s="4"/>
      <c r="F21" s="237">
        <v>9</v>
      </c>
      <c r="G21" s="51" t="str">
        <f>IF(F21="","",VLOOKUP(F21,'ﾃﾞｰﾀ18&amp;16'!$AG$3:$AN$26,2,FALSE))</f>
        <v>佐伯</v>
      </c>
      <c r="H21" s="213">
        <v>82</v>
      </c>
      <c r="I21" s="217"/>
      <c r="J21" s="28"/>
      <c r="K21" s="33"/>
      <c r="L21" s="28"/>
      <c r="M21" s="28"/>
      <c r="N21" s="28"/>
      <c r="O21" s="28"/>
      <c r="P21" s="34"/>
      <c r="Q21" s="28"/>
      <c r="R21" s="213">
        <v>82</v>
      </c>
      <c r="S21" s="217"/>
      <c r="T21" s="228">
        <v>21</v>
      </c>
      <c r="U21" s="49" t="str">
        <f>IF(T21="","",VLOOKUP(T21,'ﾃﾞｰﾀ18&amp;16'!$AG$3:$AN$26,2,FALSE))</f>
        <v>高山</v>
      </c>
      <c r="V21" s="4"/>
      <c r="W21" s="14" t="str">
        <f>IF($Z21="","",VLOOKUP($Z21,'ﾃﾞｰﾀ18&amp;16'!$AG$3:$AJ$26,2,FALSE))</f>
        <v>西浦</v>
      </c>
      <c r="X21" s="14" t="str">
        <f>IF($Z21="","",VLOOKUP($Z21,'ﾃﾞｰﾀ18&amp;16'!$AG$3:$AJ$26,3,FALSE))</f>
        <v>巧人</v>
      </c>
      <c r="Y21" s="14" t="str">
        <f>IF($Z21="","",VLOOKUP($Z21,'ﾃﾞｰﾀ18&amp;16'!$AG$3:$AJ$26,4,FALSE))</f>
        <v>(熊・熊本工業高）</v>
      </c>
      <c r="Z21" s="218">
        <v>20</v>
      </c>
    </row>
    <row r="22" spans="1:26" ht="17.25" customHeight="1">
      <c r="A22" s="215"/>
      <c r="B22" s="14" t="str">
        <f>IF($A21="","",VLOOKUP($A21,'ﾃﾞｰﾀ18&amp;16'!$AK$3:$AN$26,2,FALSE))</f>
        <v>山岸</v>
      </c>
      <c r="C22" s="14" t="str">
        <f>IF($A21="","",VLOOKUP($A21,'ﾃﾞｰﾀ18&amp;16'!$AK$3:$AN$26,3,FALSE))</f>
        <v>和功</v>
      </c>
      <c r="D22" s="14" t="str">
        <f>IF($A21="","",VLOOKUP($A21,'ﾃﾞｰﾀ18&amp;16'!$AK$3:$AN$26,4,FALSE))</f>
        <v>(福･福大大濠高)</v>
      </c>
      <c r="E22" s="6"/>
      <c r="F22" s="234"/>
      <c r="G22" s="52" t="str">
        <f>IF(F21="","",VLOOKUP(F21,'ﾃﾞｰﾀ18&amp;16'!$AG$3:$AN$26,6,FALSE))</f>
        <v>向井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33"/>
      <c r="U22" s="50" t="str">
        <f>IF(T21="","",VLOOKUP(T21,'ﾃﾞｰﾀ18&amp;16'!$AG$3:$AN$26,6,FALSE))</f>
        <v>的場</v>
      </c>
      <c r="V22" s="7"/>
      <c r="W22" s="14" t="str">
        <f>IF($Z21="","",VLOOKUP($Z21,'ﾃﾞｰﾀ18&amp;16'!$AK$3:$AN$26,2,FALSE))</f>
        <v>中原</v>
      </c>
      <c r="X22" s="14" t="str">
        <f>IF($Z21="","",VLOOKUP($Z21,'ﾃﾞｰﾀ18&amp;16'!$AK$3:$AN$26,3,FALSE))</f>
        <v>礼人</v>
      </c>
      <c r="Y22" s="14" t="str">
        <f>IF($Z21="","",VLOOKUP($Z21,'ﾃﾞｰﾀ18&amp;16'!$AK$3:$AN$26,4,FALSE))</f>
        <v>(熊・熊本工業高）</v>
      </c>
      <c r="Z22" s="218"/>
    </row>
    <row r="23" spans="1:26" ht="17.25" customHeight="1">
      <c r="A23" s="215">
        <v>9</v>
      </c>
      <c r="B23" s="14" t="str">
        <f>IF($A23="","",VLOOKUP($A23,'ﾃﾞｰﾀ18&amp;16'!$AG$3:$AJ$26,2,FALSE))</f>
        <v>佐伯</v>
      </c>
      <c r="C23" s="14" t="str">
        <f>IF($A23="","",VLOOKUP($A23,'ﾃﾞｰﾀ18&amp;16'!$AG$3:$AJ$26,3,FALSE))</f>
        <v>卓郎</v>
      </c>
      <c r="D23" s="14" t="str">
        <f>IF($A23="","",VLOOKUP($A23,'ﾃﾞｰﾀ18&amp;16'!$AG$3:$AJ$26,4,FALSE))</f>
        <v>(大・大分舞鶴高）</v>
      </c>
      <c r="E23" s="8"/>
      <c r="F23" s="213">
        <v>84</v>
      </c>
      <c r="G23" s="214"/>
      <c r="H23" s="28"/>
      <c r="I23" s="33"/>
      <c r="J23" s="228">
        <v>9</v>
      </c>
      <c r="K23" s="51" t="str">
        <f>IF(J23="","",VLOOKUP(J23,'ﾃﾞｰﾀ18&amp;16'!$AG$3:$AN$26,2,FALSE))</f>
        <v>佐伯</v>
      </c>
      <c r="L23" s="28"/>
      <c r="M23" s="28"/>
      <c r="N23" s="28"/>
      <c r="O23" s="28"/>
      <c r="P23" s="228">
        <v>24</v>
      </c>
      <c r="Q23" s="51" t="str">
        <f>IF(P23="","",VLOOKUP(P23,'ﾃﾞｰﾀ18&amp;16'!$AG$3:$AN$26,2,FALSE))</f>
        <v>多治見</v>
      </c>
      <c r="R23" s="34"/>
      <c r="S23" s="28"/>
      <c r="T23" s="214">
        <v>84</v>
      </c>
      <c r="U23" s="217"/>
      <c r="V23" s="9"/>
      <c r="W23" s="14" t="str">
        <f>IF($Z23="","",VLOOKUP($Z23,'ﾃﾞｰﾀ18&amp;16'!$AG$3:$AJ$26,2,FALSE))</f>
        <v>高山</v>
      </c>
      <c r="X23" s="14" t="str">
        <f>IF($Z23="","",VLOOKUP($Z23,'ﾃﾞｰﾀ18&amp;16'!$AG$3:$AJ$26,3,FALSE))</f>
        <v>和也</v>
      </c>
      <c r="Y23" s="14" t="str">
        <f>IF($Z23="","",VLOOKUP($Z23,'ﾃﾞｰﾀ18&amp;16'!$AG$3:$AJ$26,4,FALSE))</f>
        <v>(福･春日西TC)</v>
      </c>
      <c r="Z23" s="218">
        <v>21</v>
      </c>
    </row>
    <row r="24" spans="1:26" ht="17.25" customHeight="1">
      <c r="A24" s="215"/>
      <c r="B24" s="14" t="str">
        <f>IF($A23="","",VLOOKUP($A23,'ﾃﾞｰﾀ18&amp;16'!$AK$3:$AN$26,2,FALSE))</f>
        <v>向井</v>
      </c>
      <c r="C24" s="14" t="str">
        <f>IF($A23="","",VLOOKUP($A23,'ﾃﾞｰﾀ18&amp;16'!$AK$3:$AN$26,3,FALSE))</f>
        <v>涼介</v>
      </c>
      <c r="D24" s="14" t="str">
        <f>IF($A23="","",VLOOKUP($A23,'ﾃﾞｰﾀ18&amp;16'!$AK$3:$AN$26,4,FALSE))</f>
        <v>(大・大分舞鶴高）</v>
      </c>
      <c r="E24" s="5"/>
      <c r="F24" s="10"/>
      <c r="G24" s="3"/>
      <c r="H24" s="28"/>
      <c r="I24" s="33"/>
      <c r="J24" s="233"/>
      <c r="K24" s="52" t="str">
        <f>IF(J23="","",VLOOKUP(J23,'ﾃﾞｰﾀ18&amp;16'!$AG$3:$AN$26,6,FALSE))</f>
        <v>向井</v>
      </c>
      <c r="L24" s="28"/>
      <c r="M24" s="28"/>
      <c r="N24" s="28"/>
      <c r="O24" s="28"/>
      <c r="P24" s="233"/>
      <c r="Q24" s="52" t="str">
        <f>IF(P23="","",VLOOKUP(P23,'ﾃﾞｰﾀ18&amp;16'!$AG$3:$AN$26,6,FALSE))</f>
        <v>小石</v>
      </c>
      <c r="R24" s="34"/>
      <c r="S24" s="28"/>
      <c r="T24" s="3"/>
      <c r="U24" s="28"/>
      <c r="V24" s="5"/>
      <c r="W24" s="14" t="str">
        <f>IF($Z23="","",VLOOKUP($Z23,'ﾃﾞｰﾀ18&amp;16'!$AK$3:$AN$26,2,FALSE))</f>
        <v>的場</v>
      </c>
      <c r="X24" s="14" t="str">
        <f>IF($Z23="","",VLOOKUP($Z23,'ﾃﾞｰﾀ18&amp;16'!$AK$3:$AN$26,3,FALSE))</f>
        <v>翔平</v>
      </c>
      <c r="Y24" s="14" t="str">
        <f>IF($Z23="","",VLOOKUP($Z23,'ﾃﾞｰﾀ18&amp;16'!$AK$3:$AN$26,4,FALSE))</f>
        <v>(福・ﾌｧｲﾝﾋﾙｽﾞTC）</v>
      </c>
      <c r="Z24" s="218"/>
    </row>
    <row r="25" spans="1:26" ht="17.25" customHeight="1">
      <c r="A25" s="215">
        <v>10</v>
      </c>
      <c r="B25" s="14" t="str">
        <f>IF($A25="","",VLOOKUP($A25,'ﾃﾞｰﾀ18&amp;16'!$AG$3:$AJ$26,2,FALSE))</f>
        <v>上原</v>
      </c>
      <c r="C25" s="14" t="str">
        <f>IF($A25="","",VLOOKUP($A25,'ﾃﾞｰﾀ18&amp;16'!$AG$3:$AJ$26,3,FALSE))</f>
        <v>玄輝</v>
      </c>
      <c r="D25" s="14" t="str">
        <f>IF($A25="","",VLOOKUP($A25,'ﾃﾞｰﾀ18&amp;16'!$AG$3:$AJ$26,4,FALSE))</f>
        <v>(沖・沖縄尚学高）</v>
      </c>
      <c r="E25" s="4"/>
      <c r="F25" s="237">
        <v>11</v>
      </c>
      <c r="G25" s="14" t="str">
        <f>IF(F25="","",VLOOKUP(F25,'ﾃﾞｰﾀ18&amp;16'!$AG$3:$AN$26,2,FALSE))</f>
        <v>前田</v>
      </c>
      <c r="H25" s="28"/>
      <c r="I25" s="33"/>
      <c r="J25" s="213">
        <v>97</v>
      </c>
      <c r="K25" s="214"/>
      <c r="L25" s="28"/>
      <c r="M25" s="28"/>
      <c r="N25" s="28"/>
      <c r="O25" s="28"/>
      <c r="P25" s="214">
        <v>85</v>
      </c>
      <c r="Q25" s="217"/>
      <c r="R25" s="34"/>
      <c r="S25" s="28"/>
      <c r="T25" s="219">
        <v>22</v>
      </c>
      <c r="U25" s="49" t="str">
        <f>IF(T25="","",VLOOKUP(T25,'ﾃﾞｰﾀ18&amp;16'!$AG$3:$AN$26,2,FALSE))</f>
        <v>岡本</v>
      </c>
      <c r="V25" s="4"/>
      <c r="W25" s="14" t="str">
        <f>IF($Z25="","",VLOOKUP($Z25,'ﾃﾞｰﾀ18&amp;16'!$AG$3:$AJ$26,2,FALSE))</f>
        <v>岡本</v>
      </c>
      <c r="X25" s="14" t="str">
        <f>IF($Z25="","",VLOOKUP($Z25,'ﾃﾞｰﾀ18&amp;16'!$AG$3:$AJ$26,3,FALSE))</f>
        <v>祐貴</v>
      </c>
      <c r="Y25" s="14" t="str">
        <f>IF($Z25="","",VLOOKUP($Z25,'ﾃﾞｰﾀ18&amp;16'!$AG$3:$AJ$26,4,FALSE))</f>
        <v>(大・別府青山高）</v>
      </c>
      <c r="Z25" s="218">
        <v>22</v>
      </c>
    </row>
    <row r="26" spans="1:26" ht="17.25" customHeight="1">
      <c r="A26" s="215"/>
      <c r="B26" s="14" t="str">
        <f>IF($A25="","",VLOOKUP($A25,'ﾃﾞｰﾀ18&amp;16'!$AK$3:$AN$26,2,FALSE))</f>
        <v>兼島</v>
      </c>
      <c r="C26" s="14" t="str">
        <f>IF($A25="","",VLOOKUP($A25,'ﾃﾞｰﾀ18&amp;16'!$AK$3:$AN$26,3,FALSE))</f>
        <v>政志</v>
      </c>
      <c r="D26" s="14" t="str">
        <f>IF($A25="","",VLOOKUP($A25,'ﾃﾞｰﾀ18&amp;16'!$AK$3:$AN$26,4,FALSE))</f>
        <v>(沖・沖縄尚学高）</v>
      </c>
      <c r="E26" s="6"/>
      <c r="F26" s="234"/>
      <c r="G26" s="50" t="str">
        <f>IF(F25="","",VLOOKUP(F25,'ﾃﾞｰﾀ18&amp;16'!$AG$3:$AN$26,6,FALSE))</f>
        <v>平川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34"/>
      <c r="U26" s="50" t="str">
        <f>IF(T25="","",VLOOKUP(T25,'ﾃﾞｰﾀ18&amp;16'!$AG$3:$AN$26,6,FALSE))</f>
        <v>首藤</v>
      </c>
      <c r="V26" s="7"/>
      <c r="W26" s="14" t="str">
        <f>IF($Z25="","",VLOOKUP($Z25,'ﾃﾞｰﾀ18&amp;16'!$AK$3:$AN$26,2,FALSE))</f>
        <v>首藤</v>
      </c>
      <c r="X26" s="14" t="str">
        <f>IF($Z25="","",VLOOKUP($Z25,'ﾃﾞｰﾀ18&amp;16'!$AK$3:$AN$26,3,FALSE))</f>
        <v>知宏</v>
      </c>
      <c r="Y26" s="14" t="str">
        <f>IF($Z25="","",VLOOKUP($Z25,'ﾃﾞｰﾀ18&amp;16'!$AK$3:$AN$26,4,FALSE))</f>
        <v>(大・別府青山高）</v>
      </c>
      <c r="Z26" s="218"/>
    </row>
    <row r="27" spans="1:26" ht="17.25" customHeight="1">
      <c r="A27" s="215">
        <v>11</v>
      </c>
      <c r="B27" s="14" t="str">
        <f>IF($A27="","",VLOOKUP($A27,'ﾃﾞｰﾀ18&amp;16'!$AG$3:$AJ$26,2,FALSE))</f>
        <v>前田</v>
      </c>
      <c r="C27" s="14" t="str">
        <f>IF($A27="","",VLOOKUP($A27,'ﾃﾞｰﾀ18&amp;16'!$AG$3:$AJ$26,3,FALSE))</f>
        <v>義明</v>
      </c>
      <c r="D27" s="14" t="str">
        <f>IF($A27="","",VLOOKUP($A27,'ﾃﾞｰﾀ18&amp;16'!$AG$3:$AJ$26,4,FALSE))</f>
        <v>(鹿・鳳凰高）</v>
      </c>
      <c r="E27" s="8"/>
      <c r="F27" s="213" t="s">
        <v>1002</v>
      </c>
      <c r="G27" s="217"/>
      <c r="H27" s="228">
        <v>11</v>
      </c>
      <c r="I27" s="51" t="str">
        <f>IF(H27="","",VLOOKUP(H27,'ﾃﾞｰﾀ18&amp;16'!$AG$3:$AN$26,2,FALSE))</f>
        <v>前田</v>
      </c>
      <c r="J27" s="28"/>
      <c r="K27" s="3"/>
      <c r="L27" s="28"/>
      <c r="M27" s="28"/>
      <c r="N27" s="28"/>
      <c r="O27" s="28"/>
      <c r="P27" s="3"/>
      <c r="Q27" s="3"/>
      <c r="R27" s="228">
        <v>24</v>
      </c>
      <c r="S27" s="51" t="str">
        <f>IF(R27="","",VLOOKUP(R27,'ﾃﾞｰﾀ18&amp;16'!$AG$3:$AN$26,2,FALSE))</f>
        <v>多治見</v>
      </c>
      <c r="T27" s="213">
        <v>83</v>
      </c>
      <c r="U27" s="217"/>
      <c r="V27" s="9"/>
      <c r="W27" s="14" t="str">
        <f>IF($Z27="","",VLOOKUP($Z27,'ﾃﾞｰﾀ18&amp;16'!$AG$3:$AJ$26,2,FALSE))</f>
        <v>近藤</v>
      </c>
      <c r="X27" s="14" t="str">
        <f>IF($Z27="","",VLOOKUP($Z27,'ﾃﾞｰﾀ18&amp;16'!$AG$3:$AJ$26,3,FALSE))</f>
        <v>翔英</v>
      </c>
      <c r="Y27" s="14" t="str">
        <f>IF($Z27="","",VLOOKUP($Z27,'ﾃﾞｰﾀ18&amp;16'!$AG$3:$AJ$26,4,FALSE))</f>
        <v>(福・柳川高)</v>
      </c>
      <c r="Z27" s="218">
        <v>23</v>
      </c>
    </row>
    <row r="28" spans="1:26" ht="17.25" customHeight="1">
      <c r="A28" s="215"/>
      <c r="B28" s="14" t="str">
        <f>IF($A27="","",VLOOKUP($A27,'ﾃﾞｰﾀ18&amp;16'!$AK$3:$AN$26,2,FALSE))</f>
        <v>平川</v>
      </c>
      <c r="C28" s="14" t="str">
        <f>IF($A27="","",VLOOKUP($A27,'ﾃﾞｰﾀ18&amp;16'!$AK$3:$AN$26,3,FALSE))</f>
        <v>開治</v>
      </c>
      <c r="D28" s="14" t="str">
        <f>IF($A27="","",VLOOKUP($A27,'ﾃﾞｰﾀ18&amp;16'!$AK$3:$AN$26,4,FALSE))</f>
        <v>(鹿・鳳凰高）</v>
      </c>
      <c r="E28" s="5"/>
      <c r="F28" s="10"/>
      <c r="G28" s="33"/>
      <c r="H28" s="233"/>
      <c r="I28" s="52" t="str">
        <f>IF(H27="","",VLOOKUP(H27,'ﾃﾞｰﾀ18&amp;16'!$AG$3:$AN$26,6,FALSE))</f>
        <v>平川</v>
      </c>
      <c r="J28" s="28"/>
      <c r="K28" s="3"/>
      <c r="L28" s="28"/>
      <c r="M28" s="28"/>
      <c r="N28" s="28"/>
      <c r="O28" s="28"/>
      <c r="P28" s="3"/>
      <c r="Q28" s="3"/>
      <c r="R28" s="233"/>
      <c r="S28" s="52" t="str">
        <f>IF(R27="","",VLOOKUP(R27,'ﾃﾞｰﾀ18&amp;16'!$AG$3:$AN$26,6,FALSE))</f>
        <v>小石</v>
      </c>
      <c r="T28" s="34"/>
      <c r="U28" s="28"/>
      <c r="V28" s="5"/>
      <c r="W28" s="14" t="str">
        <f>IF($Z27="","",VLOOKUP($Z27,'ﾃﾞｰﾀ18&amp;16'!$AK$3:$AN$26,2,FALSE))</f>
        <v>大山</v>
      </c>
      <c r="X28" s="14" t="str">
        <f>IF($Z27="","",VLOOKUP($Z27,'ﾃﾞｰﾀ18&amp;16'!$AK$3:$AN$26,3,FALSE))</f>
        <v>雄大</v>
      </c>
      <c r="Y28" s="14" t="str">
        <f>IF($Z27="","",VLOOKUP($Z27,'ﾃﾞｰﾀ18&amp;16'!$AK$3:$AN$26,4,FALSE))</f>
        <v>(福・柳川高)</v>
      </c>
      <c r="Z28" s="218"/>
    </row>
    <row r="29" spans="1:26" ht="17.25" customHeight="1">
      <c r="A29" s="215">
        <v>12</v>
      </c>
      <c r="B29" s="14" t="str">
        <f>IF($A29="","",VLOOKUP($A29,'ﾃﾞｰﾀ18&amp;16'!$AG$3:$AJ$26,2,FALSE))</f>
        <v>田口</v>
      </c>
      <c r="C29" s="14" t="str">
        <f>IF($A29="","",VLOOKUP($A29,'ﾃﾞｰﾀ18&amp;16'!$AG$3:$AJ$26,3,FALSE))</f>
        <v>将伍</v>
      </c>
      <c r="D29" s="14" t="str">
        <f>IF($A29="","",VLOOKUP($A29,'ﾃﾞｰﾀ18&amp;16'!$AG$3:$AJ$26,4,FALSE))</f>
        <v>(宮・ｻﾝﾀﾊｳｽ）</v>
      </c>
      <c r="E29" s="4"/>
      <c r="F29" s="4"/>
      <c r="G29" s="31"/>
      <c r="H29" s="213">
        <v>81</v>
      </c>
      <c r="I29" s="214"/>
      <c r="J29" s="28"/>
      <c r="K29" s="3"/>
      <c r="L29" s="28"/>
      <c r="M29" s="28"/>
      <c r="N29" s="28"/>
      <c r="O29" s="28"/>
      <c r="P29" s="3"/>
      <c r="Q29" s="3"/>
      <c r="R29" s="214">
        <v>85</v>
      </c>
      <c r="S29" s="217"/>
      <c r="T29" s="9"/>
      <c r="U29" s="30"/>
      <c r="V29" s="4"/>
      <c r="W29" s="14" t="str">
        <f>IF($Z29="","",VLOOKUP($Z29,'ﾃﾞｰﾀ18&amp;16'!$AG$3:$AJ$26,2,FALSE))</f>
        <v>多治見</v>
      </c>
      <c r="X29" s="14" t="str">
        <f>IF($Z29="","",VLOOKUP($Z29,'ﾃﾞｰﾀ18&amp;16'!$AG$3:$AJ$26,3,FALSE))</f>
        <v>幸亮</v>
      </c>
      <c r="Y29" s="14" t="str">
        <f>IF($Z29="","",VLOOKUP($Z29,'ﾃﾞｰﾀ18&amp;16'!$AG$3:$AJ$26,4,FALSE))</f>
        <v>(熊・ﾏﾘｽﾄ学園高）</v>
      </c>
      <c r="Z29" s="218">
        <v>24</v>
      </c>
    </row>
    <row r="30" spans="1:26" ht="17.25" customHeight="1">
      <c r="A30" s="215"/>
      <c r="B30" s="14" t="str">
        <f>IF($A29="","",VLOOKUP($A29,'ﾃﾞｰﾀ18&amp;16'!$AK$3:$AN$26,2,FALSE))</f>
        <v>小村</v>
      </c>
      <c r="C30" s="14" t="str">
        <f>IF($A29="","",VLOOKUP($A29,'ﾃﾞｰﾀ18&amp;16'!$AK$3:$AN$26,3,FALSE))</f>
        <v>尚弘</v>
      </c>
      <c r="D30" s="14" t="str">
        <f>IF($A29="","",VLOOKUP($A29,'ﾃﾞｰﾀ18&amp;16'!$AK$3:$AN$26,4,FALSE))</f>
        <v>(宮・ｻｻﾞﾝﾌｨｰﾙﾄﾞ）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tr">
        <f>IF($Z29="","",VLOOKUP($Z29,'ﾃﾞｰﾀ18&amp;16'!$AK$3:$AN$26,2,FALSE))</f>
        <v>小石</v>
      </c>
      <c r="X30" s="14" t="str">
        <f>IF($Z29="","",VLOOKUP($Z29,'ﾃﾞｰﾀ18&amp;16'!$AK$3:$AN$26,3,FALSE))</f>
        <v>圭佑</v>
      </c>
      <c r="Y30" s="14" t="str">
        <f>IF($Z29="","",VLOOKUP($Z29,'ﾃﾞｰﾀ18&amp;16'!$AK$3:$AN$26,4,FALSE))</f>
        <v>(熊・RKKﾙｰﾃﾞﾝｽTC）</v>
      </c>
      <c r="Z30" s="218"/>
    </row>
    <row r="31" spans="1:27" ht="12.75" customHeight="1">
      <c r="A31" s="215"/>
      <c r="B31" s="219"/>
      <c r="C31" s="219"/>
      <c r="D31" s="219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24"/>
      <c r="X31" s="224"/>
      <c r="Y31" s="224"/>
      <c r="Z31" s="231"/>
      <c r="AA31" s="55"/>
    </row>
    <row r="32" spans="1:27" ht="12.75" customHeight="1">
      <c r="A32" s="215"/>
      <c r="B32" s="219"/>
      <c r="C32" s="219"/>
      <c r="D32" s="219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24"/>
      <c r="X32" s="224"/>
      <c r="Y32" s="224"/>
      <c r="Z32" s="231"/>
      <c r="AA32" s="55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4</v>
      </c>
      <c r="J33" s="13"/>
      <c r="K33" s="5"/>
      <c r="L33" s="5"/>
      <c r="M33" s="10"/>
      <c r="P33" s="10"/>
      <c r="R33" s="13"/>
      <c r="S33" s="40" t="s">
        <v>9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25"/>
      <c r="B34" s="24"/>
      <c r="C34" s="24"/>
      <c r="D34" s="25"/>
      <c r="G34" s="232">
        <v>1</v>
      </c>
      <c r="H34" s="46" t="s">
        <v>78</v>
      </c>
      <c r="I34" s="62"/>
      <c r="J34" s="46"/>
      <c r="K34" s="62"/>
      <c r="L34" s="16"/>
      <c r="M34" s="17"/>
      <c r="N34" s="18"/>
      <c r="O34" s="18"/>
      <c r="P34" s="46"/>
      <c r="Q34" s="62"/>
      <c r="R34" s="232">
        <v>1</v>
      </c>
      <c r="S34" s="46" t="str">
        <f>IF(R34="","",VLOOKUP(R34,'ﾃﾞｰﾀ18&amp;16'!$AG$37:$AJ$40,2,FALSE))&amp;" "&amp;IF(R34="","",VLOOKUP(R34,'ﾃﾞｰﾀ18&amp;16'!$AG$37:$AJ$40,3,FALSE))</f>
        <v>飯守 直樹</v>
      </c>
      <c r="W34" s="18"/>
      <c r="X34" s="18"/>
      <c r="Y34" s="18"/>
    </row>
    <row r="35" spans="1:25" ht="17.25" customHeight="1">
      <c r="A35" s="25"/>
      <c r="B35" s="24"/>
      <c r="C35" s="24"/>
      <c r="D35" s="25"/>
      <c r="G35" s="232"/>
      <c r="H35" s="46" t="s">
        <v>983</v>
      </c>
      <c r="I35" s="62"/>
      <c r="J35" s="46"/>
      <c r="K35" s="62"/>
      <c r="L35" s="16"/>
      <c r="M35" s="17"/>
      <c r="N35" s="18"/>
      <c r="O35" s="18"/>
      <c r="P35" s="47"/>
      <c r="Q35" s="63"/>
      <c r="R35" s="230"/>
      <c r="S35" s="46" t="str">
        <f>IF(R34="","",VLOOKUP(R34,'ﾃﾞｰﾀ18&amp;16'!$AK$37:$AN$41,2,FALSE))&amp;" "&amp;IF(R34="","",VLOOKUP(R34,'ﾃﾞｰﾀ18&amp;16'!$AK$37:$AN$41,3,FALSE))</f>
        <v>松枝 望</v>
      </c>
      <c r="W35" s="18"/>
      <c r="X35" s="18"/>
      <c r="Y35" s="18"/>
    </row>
    <row r="36" spans="1:25" ht="17.25" customHeight="1">
      <c r="A36" s="25"/>
      <c r="B36" s="24"/>
      <c r="C36" s="24"/>
      <c r="D36" s="25"/>
      <c r="G36" s="232">
        <v>2</v>
      </c>
      <c r="H36" s="46" t="s">
        <v>94</v>
      </c>
      <c r="I36" s="62"/>
      <c r="J36" s="46"/>
      <c r="K36" s="62"/>
      <c r="L36" s="16"/>
      <c r="M36" s="17"/>
      <c r="N36" s="18"/>
      <c r="O36" s="18"/>
      <c r="P36" s="46"/>
      <c r="Q36" s="62"/>
      <c r="R36" s="232">
        <v>2</v>
      </c>
      <c r="S36" s="46" t="str">
        <f>IF(R36="","",VLOOKUP(R36,'ﾃﾞｰﾀ18&amp;16'!$AG$37:$AJ$40,2,FALSE))&amp;" "&amp;IF(R36="","",VLOOKUP(R36,'ﾃﾞｰﾀ18&amp;16'!$AG$37:$AJ$40,3,FALSE))</f>
        <v>崎原 友明</v>
      </c>
      <c r="W36" s="18"/>
      <c r="X36" s="18"/>
      <c r="Y36" s="18"/>
    </row>
    <row r="37" spans="1:25" ht="17.25" customHeight="1">
      <c r="A37" s="25"/>
      <c r="B37" s="24"/>
      <c r="C37" s="24"/>
      <c r="D37" s="25"/>
      <c r="G37" s="232"/>
      <c r="H37" s="46" t="s">
        <v>95</v>
      </c>
      <c r="I37" s="62"/>
      <c r="J37" s="46"/>
      <c r="K37" s="62"/>
      <c r="L37" s="16"/>
      <c r="M37" s="17"/>
      <c r="N37" s="18"/>
      <c r="O37" s="18"/>
      <c r="P37" s="47"/>
      <c r="Q37" s="63"/>
      <c r="R37" s="230"/>
      <c r="S37" s="46" t="str">
        <f>IF(R36="","",VLOOKUP(R36,'ﾃﾞｰﾀ18&amp;16'!$AK$37:$AN$41,2,FALSE))&amp;" "&amp;IF(R36="","",VLOOKUP(R36,'ﾃﾞｰﾀ18&amp;16'!$AK$37:$AN$41,3,FALSE))</f>
        <v>柳瀬 芳尚</v>
      </c>
      <c r="W37" s="18"/>
      <c r="X37" s="18"/>
      <c r="Y37" s="18"/>
    </row>
    <row r="38" spans="1:26" s="58" customFormat="1" ht="17.25" customHeight="1">
      <c r="A38" s="25"/>
      <c r="B38" s="24"/>
      <c r="C38" s="24"/>
      <c r="D38" s="25"/>
      <c r="E38" s="16"/>
      <c r="F38" s="17"/>
      <c r="G38" s="238">
        <v>3</v>
      </c>
      <c r="H38" s="46" t="s">
        <v>96</v>
      </c>
      <c r="I38" s="62"/>
      <c r="J38" s="46"/>
      <c r="K38" s="62"/>
      <c r="L38" s="16"/>
      <c r="M38" s="17"/>
      <c r="N38" s="18"/>
      <c r="O38" s="18"/>
      <c r="P38" s="47"/>
      <c r="Q38" s="63"/>
      <c r="R38" s="230"/>
      <c r="S38" s="63"/>
      <c r="T38" s="64"/>
      <c r="U38" s="65"/>
      <c r="V38" s="64"/>
      <c r="Z38" s="64"/>
    </row>
    <row r="39" spans="1:26" s="58" customFormat="1" ht="17.25" customHeight="1">
      <c r="A39" s="66"/>
      <c r="B39" s="67"/>
      <c r="C39" s="67"/>
      <c r="D39" s="66"/>
      <c r="E39" s="64"/>
      <c r="F39" s="65"/>
      <c r="G39" s="238"/>
      <c r="H39" s="46" t="s">
        <v>97</v>
      </c>
      <c r="I39" s="62"/>
      <c r="J39" s="46"/>
      <c r="K39" s="62"/>
      <c r="L39" s="16"/>
      <c r="M39" s="17"/>
      <c r="N39" s="18"/>
      <c r="O39" s="18"/>
      <c r="P39" s="47"/>
      <c r="Q39" s="63"/>
      <c r="R39" s="230"/>
      <c r="S39" s="63"/>
      <c r="T39" s="64"/>
      <c r="U39" s="65"/>
      <c r="V39" s="64"/>
      <c r="Z39" s="64"/>
    </row>
    <row r="40" spans="1:26" s="58" customFormat="1" ht="9.75" customHeight="1">
      <c r="A40" s="66"/>
      <c r="B40" s="67"/>
      <c r="C40" s="67"/>
      <c r="D40" s="66"/>
      <c r="E40" s="64"/>
      <c r="F40" s="65"/>
      <c r="G40" s="64"/>
      <c r="H40" s="65"/>
      <c r="I40" s="64"/>
      <c r="J40" s="65"/>
      <c r="K40" s="64"/>
      <c r="L40" s="65"/>
      <c r="M40" s="64"/>
      <c r="N40" s="64"/>
      <c r="O40" s="65"/>
      <c r="P40" s="64"/>
      <c r="Q40" s="64"/>
      <c r="R40" s="64"/>
      <c r="S40" s="65"/>
      <c r="T40" s="64"/>
      <c r="U40" s="65"/>
      <c r="V40" s="64"/>
      <c r="Z40" s="64"/>
    </row>
    <row r="41" spans="1:26" s="58" customFormat="1" ht="9.75" customHeight="1">
      <c r="A41" s="66"/>
      <c r="B41" s="67"/>
      <c r="C41" s="67"/>
      <c r="D41" s="66"/>
      <c r="E41" s="64"/>
      <c r="F41" s="65"/>
      <c r="G41" s="64"/>
      <c r="H41" s="65"/>
      <c r="I41" s="64"/>
      <c r="J41" s="65"/>
      <c r="K41" s="64"/>
      <c r="L41" s="65"/>
      <c r="M41" s="64"/>
      <c r="N41" s="64"/>
      <c r="O41" s="65"/>
      <c r="P41" s="64"/>
      <c r="Q41" s="64"/>
      <c r="R41" s="64"/>
      <c r="S41" s="65"/>
      <c r="T41" s="64"/>
      <c r="U41" s="65"/>
      <c r="V41" s="64"/>
      <c r="Z41" s="64"/>
    </row>
    <row r="42" spans="1:26" s="58" customFormat="1" ht="9.75" customHeight="1">
      <c r="A42" s="66"/>
      <c r="B42" s="67"/>
      <c r="C42" s="67"/>
      <c r="D42" s="66"/>
      <c r="E42" s="64"/>
      <c r="F42" s="65"/>
      <c r="G42" s="64"/>
      <c r="H42" s="65"/>
      <c r="I42" s="64"/>
      <c r="J42" s="65"/>
      <c r="K42" s="64"/>
      <c r="L42" s="65"/>
      <c r="M42" s="64"/>
      <c r="N42" s="64"/>
      <c r="O42" s="65"/>
      <c r="P42" s="64"/>
      <c r="Q42" s="64"/>
      <c r="R42" s="64"/>
      <c r="S42" s="65"/>
      <c r="T42" s="64"/>
      <c r="U42" s="65"/>
      <c r="V42" s="64"/>
      <c r="Z42" s="64"/>
    </row>
    <row r="43" spans="1:26" s="58" customFormat="1" ht="9.75" customHeight="1">
      <c r="A43" s="66"/>
      <c r="B43" s="67"/>
      <c r="C43" s="67"/>
      <c r="D43" s="66"/>
      <c r="E43" s="64"/>
      <c r="F43" s="65"/>
      <c r="G43" s="64"/>
      <c r="H43" s="65"/>
      <c r="I43" s="64"/>
      <c r="J43" s="65"/>
      <c r="K43" s="64"/>
      <c r="L43" s="65"/>
      <c r="M43" s="64"/>
      <c r="N43" s="64"/>
      <c r="O43" s="65"/>
      <c r="P43" s="64"/>
      <c r="Q43" s="64"/>
      <c r="R43" s="64"/>
      <c r="S43" s="65"/>
      <c r="T43" s="64"/>
      <c r="U43" s="65"/>
      <c r="V43" s="64"/>
      <c r="Z43" s="64"/>
    </row>
    <row r="44" spans="1:26" s="58" customFormat="1" ht="9.75" customHeight="1">
      <c r="A44" s="66"/>
      <c r="B44" s="67"/>
      <c r="C44" s="67"/>
      <c r="D44" s="66"/>
      <c r="E44" s="64"/>
      <c r="F44" s="65"/>
      <c r="G44" s="64"/>
      <c r="H44" s="65"/>
      <c r="I44" s="64"/>
      <c r="J44" s="65"/>
      <c r="K44" s="64"/>
      <c r="L44" s="65"/>
      <c r="M44" s="64"/>
      <c r="N44" s="64"/>
      <c r="O44" s="65"/>
      <c r="P44" s="64"/>
      <c r="Q44" s="64"/>
      <c r="R44" s="64"/>
      <c r="S44" s="65"/>
      <c r="T44" s="64"/>
      <c r="U44" s="65"/>
      <c r="V44" s="64"/>
      <c r="Z44" s="64"/>
    </row>
    <row r="45" spans="1:22" s="21" customFormat="1" ht="13.5" customHeight="1">
      <c r="A45" s="66"/>
      <c r="B45" s="26" t="s">
        <v>5</v>
      </c>
      <c r="C45" s="26"/>
      <c r="D45" s="27"/>
      <c r="E45" s="20"/>
      <c r="F45" s="22"/>
      <c r="G45" s="20"/>
      <c r="H45" s="22"/>
      <c r="I45" s="20"/>
      <c r="J45" s="22"/>
      <c r="K45" s="20"/>
      <c r="L45" s="20"/>
      <c r="M45" s="20"/>
      <c r="N45" s="20"/>
      <c r="O45" s="22"/>
      <c r="P45" s="19" t="s">
        <v>35</v>
      </c>
      <c r="Q45" s="19"/>
      <c r="R45" s="19"/>
      <c r="S45" s="19"/>
      <c r="T45" s="19"/>
      <c r="U45" s="19"/>
      <c r="V45" s="19"/>
    </row>
    <row r="46" spans="1:26" ht="16.5" customHeight="1">
      <c r="A46" s="215">
        <f>IF(L17="","",IF(L17=J11,J23,IF(L17=J23,J11)))</f>
        <v>9</v>
      </c>
      <c r="B46" s="14" t="str">
        <f>IF($A46="","",VLOOKUP($A46,'ﾃﾞｰﾀ18&amp;16'!$AG$3:$AJ$26,2,FALSE))</f>
        <v>佐伯</v>
      </c>
      <c r="C46" s="14" t="str">
        <f>IF($A46="","",VLOOKUP($A46,'ﾃﾞｰﾀ18&amp;16'!$AG$3:$AJ$26,3,FALSE))</f>
        <v>卓郎</v>
      </c>
      <c r="D46" s="49" t="str">
        <f>IF($A46="","",VLOOKUP($A46,'ﾃﾞｰﾀ18&amp;16'!$AG$3:$AJ$26,4,FALSE))</f>
        <v>(大・大分舞鶴高）</v>
      </c>
      <c r="E46" s="15"/>
      <c r="F46" s="28"/>
      <c r="G46" s="10" t="s">
        <v>36</v>
      </c>
      <c r="H46" s="224">
        <v>9</v>
      </c>
      <c r="I46" s="14" t="str">
        <f>IF(H46="","",VLOOKUP(H46,'ﾃﾞｰﾀ18&amp;16'!$AG$3:$AN$26,2,FALSE))</f>
        <v>佐伯</v>
      </c>
      <c r="J46" s="210"/>
      <c r="K46" s="44"/>
      <c r="L46" s="43"/>
      <c r="M46" s="43"/>
      <c r="N46" s="10" t="s">
        <v>36</v>
      </c>
      <c r="O46" s="10" t="s">
        <v>36</v>
      </c>
      <c r="P46" s="49"/>
      <c r="Q46" s="49"/>
      <c r="R46" s="224">
        <v>18</v>
      </c>
      <c r="S46" s="49" t="str">
        <f>IF(R46="","",VLOOKUP(R46,'ﾃﾞｰﾀ18&amp;16'!$AG$3:$AN$26,2,FALSE))</f>
        <v>金城</v>
      </c>
      <c r="T46" s="49" t="s">
        <v>36</v>
      </c>
      <c r="U46" s="28"/>
      <c r="V46" s="28"/>
      <c r="W46" s="49" t="str">
        <f>IF($Z46="","",VLOOKUP($Z46,'ﾃﾞｰﾀ18&amp;16'!$AG$3:$AJ$26,2,FALSE))</f>
        <v>渡邊</v>
      </c>
      <c r="X46" s="46" t="str">
        <f>IF($Z46="","",VLOOKUP($Z46,'ﾃﾞｰﾀ18&amp;16'!$AG$3:$AJ$26,3,FALSE))</f>
        <v>智紀</v>
      </c>
      <c r="Y46" s="46" t="str">
        <f>IF($Z46="","",VLOOKUP($Z46,'ﾃﾞｰﾀ18&amp;16'!$AG$3:$AJ$26,4,FALSE))</f>
        <v>(長・早岐中)</v>
      </c>
      <c r="Z46" s="215">
        <v>19</v>
      </c>
    </row>
    <row r="47" spans="1:26" ht="16.5" customHeight="1">
      <c r="A47" s="215"/>
      <c r="B47" s="14" t="str">
        <f>IF($A46="","",VLOOKUP($A46,'ﾃﾞｰﾀ18&amp;16'!$AK$3:$AN$26,2,FALSE))</f>
        <v>向井</v>
      </c>
      <c r="C47" s="14" t="str">
        <f>IF($A46="","",VLOOKUP($A46,'ﾃﾞｰﾀ18&amp;16'!$AK$3:$AN$26,3,FALSE))</f>
        <v>涼介</v>
      </c>
      <c r="D47" s="49" t="str">
        <f>IF($A46="","",VLOOKUP($A46,'ﾃﾞｰﾀ18&amp;16'!$AK$3:$AN$26,4,FALSE))</f>
        <v>(大・大分舞鶴高）</v>
      </c>
      <c r="E47" s="172"/>
      <c r="F47" s="171"/>
      <c r="G47" s="6" t="s">
        <v>36</v>
      </c>
      <c r="H47" s="227"/>
      <c r="I47" s="50" t="str">
        <f>IF(H46="","",VLOOKUP(H46,'ﾃﾞｰﾀ18&amp;16'!$AG$3:$AN$26,6,FALSE))</f>
        <v>向井</v>
      </c>
      <c r="J47" s="210"/>
      <c r="K47" s="44"/>
      <c r="L47" s="43"/>
      <c r="M47" s="43"/>
      <c r="N47" s="10" t="s">
        <v>36</v>
      </c>
      <c r="O47" s="10" t="s">
        <v>36</v>
      </c>
      <c r="P47" s="49"/>
      <c r="Q47" s="49"/>
      <c r="R47" s="227"/>
      <c r="S47" s="49" t="str">
        <f>IF(R46="","",VLOOKUP(R46,'ﾃﾞｰﾀ18&amp;16'!$AG$3:$AN$26,6,FALSE))</f>
        <v>岩見</v>
      </c>
      <c r="T47" s="173" t="s">
        <v>36</v>
      </c>
      <c r="U47" s="174"/>
      <c r="V47" s="171"/>
      <c r="W47" s="49" t="str">
        <f>IF($Z46="","",VLOOKUP($Z46,'ﾃﾞｰﾀ18&amp;16'!$AK$3:$AN$26,2,FALSE))</f>
        <v>川崎</v>
      </c>
      <c r="X47" s="46" t="str">
        <f>IF($Z46="","",VLOOKUP($Z46,'ﾃﾞｰﾀ18&amp;16'!$AK$3:$AN$26,3,FALSE))</f>
        <v>真斗</v>
      </c>
      <c r="Y47" s="46" t="str">
        <f>IF($Z46="","",VLOOKUP($Z46,'ﾃﾞｰﾀ18&amp;16'!$AK$3:$AN$26,4,FALSE))</f>
        <v>(長・ﾄﾚﾃﾞｨｱTC）</v>
      </c>
      <c r="Z47" s="215"/>
    </row>
    <row r="48" spans="1:26" ht="16.5" customHeight="1">
      <c r="A48" s="215">
        <f>IF(N17="","",IF(N17=P11,P23,IF(N17=P23,P11)))</f>
        <v>24</v>
      </c>
      <c r="B48" s="14" t="str">
        <f>IF($A48="","",VLOOKUP($A48,'ﾃﾞｰﾀ18&amp;16'!$AG$3:$AJ$26,2,FALSE))</f>
        <v>多治見</v>
      </c>
      <c r="C48" s="14" t="str">
        <f>IF($A48="","",VLOOKUP($A48,'ﾃﾞｰﾀ18&amp;16'!$AG$3:$AJ$26,3,FALSE))</f>
        <v>幸亮</v>
      </c>
      <c r="D48" s="49" t="str">
        <f>IF($A48="","",VLOOKUP($A48,'ﾃﾞｰﾀ18&amp;16'!$AG$3:$AJ$26,4,FALSE))</f>
        <v>(熊・ﾏﾘｽﾄ学園高）</v>
      </c>
      <c r="E48" s="36"/>
      <c r="F48" s="170"/>
      <c r="G48" s="175"/>
      <c r="H48" s="213">
        <v>80</v>
      </c>
      <c r="I48" s="214"/>
      <c r="J48" s="210"/>
      <c r="K48" s="44"/>
      <c r="L48" s="28"/>
      <c r="M48" s="28" t="s">
        <v>36</v>
      </c>
      <c r="N48" s="28"/>
      <c r="O48" s="28"/>
      <c r="P48" s="224">
        <v>6</v>
      </c>
      <c r="Q48" s="49" t="str">
        <f>IF(P48="","",VLOOKUP(P48,'ﾃﾞｰﾀ18&amp;16'!$AG$3:$AN$26,2,FALSE))</f>
        <v>島尻</v>
      </c>
      <c r="R48" s="213">
        <v>85</v>
      </c>
      <c r="S48" s="217"/>
      <c r="T48" s="176" t="s">
        <v>36</v>
      </c>
      <c r="U48" s="30"/>
      <c r="V48" s="30"/>
      <c r="W48" s="49" t="str">
        <f>IF($Z48="","",VLOOKUP($Z48,'ﾃﾞｰﾀ18&amp;16'!$AG$3:$AJ$26,2,FALSE))</f>
        <v>金城</v>
      </c>
      <c r="X48" s="46" t="str">
        <f>IF($Z48="","",VLOOKUP($Z48,'ﾃﾞｰﾀ18&amp;16'!$AG$3:$AJ$26,3,FALSE))</f>
        <v>充</v>
      </c>
      <c r="Y48" s="46" t="str">
        <f>IF($Z48="","",VLOOKUP($Z48,'ﾃﾞｰﾀ18&amp;16'!$AG$3:$AJ$26,4,FALSE))</f>
        <v>(福・柳川高)</v>
      </c>
      <c r="Z48" s="215">
        <v>18</v>
      </c>
    </row>
    <row r="49" spans="1:26" ht="16.5" customHeight="1">
      <c r="A49" s="215"/>
      <c r="B49" s="14" t="str">
        <f>IF($A48="","",VLOOKUP($A48,'ﾃﾞｰﾀ18&amp;16'!$AK$3:$AN$26,2,FALSE))</f>
        <v>小石</v>
      </c>
      <c r="C49" s="14" t="str">
        <f>IF($A48="","",VLOOKUP($A48,'ﾃﾞｰﾀ18&amp;16'!$AK$3:$AN$26,3,FALSE))</f>
        <v>圭佑</v>
      </c>
      <c r="D49" s="49" t="str">
        <f>IF($A48="","",VLOOKUP($A48,'ﾃﾞｰﾀ18&amp;16'!$AK$3:$AN$26,4,FALSE))</f>
        <v>(熊・RKKﾙｰﾃﾞﾝｽTC）</v>
      </c>
      <c r="E49" s="15"/>
      <c r="F49" s="15"/>
      <c r="G49" s="15"/>
      <c r="H49" s="43"/>
      <c r="I49" s="39"/>
      <c r="J49" s="210"/>
      <c r="K49" s="44"/>
      <c r="L49" s="28"/>
      <c r="M49" s="28" t="s">
        <v>36</v>
      </c>
      <c r="N49" s="43"/>
      <c r="O49" s="43"/>
      <c r="P49" s="227"/>
      <c r="Q49" s="52" t="str">
        <f>IF(P48="","",VLOOKUP(P48,'ﾃﾞｰﾀ18&amp;16'!$AG$3:$AN$26,6,FALSE))</f>
        <v>比嘉</v>
      </c>
      <c r="R49" s="207"/>
      <c r="S49" s="49" t="s">
        <v>36</v>
      </c>
      <c r="T49" s="49" t="s">
        <v>36</v>
      </c>
      <c r="U49" s="28"/>
      <c r="V49" s="28"/>
      <c r="W49" s="49" t="str">
        <f>IF($Z48="","",VLOOKUP($Z48,'ﾃﾞｰﾀ18&amp;16'!$AK$3:$AN$26,2,FALSE))</f>
        <v>岩見</v>
      </c>
      <c r="X49" s="46" t="str">
        <f>IF($Z48="","",VLOOKUP($Z48,'ﾃﾞｰﾀ18&amp;16'!$AK$3:$AN$26,3,FALSE))</f>
        <v>直哉</v>
      </c>
      <c r="Y49" s="46" t="str">
        <f>IF($Z48="","",VLOOKUP($Z48,'ﾃﾞｰﾀ18&amp;16'!$AK$3:$AN$26,4,FALSE))</f>
        <v>(福・柳川高)</v>
      </c>
      <c r="Z49" s="215"/>
    </row>
    <row r="50" spans="1:26" ht="16.5" customHeight="1">
      <c r="A50" s="25"/>
      <c r="B50" s="24"/>
      <c r="C50" s="24"/>
      <c r="D50" s="25"/>
      <c r="H50" s="210"/>
      <c r="I50" s="44"/>
      <c r="J50" s="210"/>
      <c r="K50" s="44"/>
      <c r="L50" s="28"/>
      <c r="M50" s="28"/>
      <c r="N50" s="10" t="s">
        <v>36</v>
      </c>
      <c r="O50" s="10" t="s">
        <v>36</v>
      </c>
      <c r="P50" s="214" t="s">
        <v>999</v>
      </c>
      <c r="Q50" s="217"/>
      <c r="R50" s="228">
        <v>6</v>
      </c>
      <c r="S50" s="49" t="str">
        <f>IF(R50="","",VLOOKUP(R50,'ﾃﾞｰﾀ18&amp;16'!$AG$3:$AN$26,2,FALSE))</f>
        <v>島尻</v>
      </c>
      <c r="T50" s="49" t="s">
        <v>36</v>
      </c>
      <c r="U50" s="28"/>
      <c r="V50" s="28"/>
      <c r="W50" s="49" t="str">
        <f>IF($Z50="","",VLOOKUP($Z50,'ﾃﾞｰﾀ18&amp;16'!$AG$3:$AJ$26,2,FALSE))</f>
        <v>島尻</v>
      </c>
      <c r="X50" s="46" t="str">
        <f>IF($Z50="","",VLOOKUP($Z50,'ﾃﾞｰﾀ18&amp;16'!$AG$3:$AJ$26,3,FALSE))</f>
        <v>哲至</v>
      </c>
      <c r="Y50" s="46" t="str">
        <f>IF($Z50="","",VLOOKUP($Z50,'ﾃﾞｰﾀ18&amp;16'!$AG$3:$AJ$26,4,FALSE))</f>
        <v>(沖・沖縄尚学高）</v>
      </c>
      <c r="Z50" s="215">
        <v>6</v>
      </c>
    </row>
    <row r="51" spans="1:26" ht="16.5" customHeight="1">
      <c r="A51" s="25"/>
      <c r="B51" s="26" t="s">
        <v>37</v>
      </c>
      <c r="C51" s="26"/>
      <c r="D51" s="27"/>
      <c r="E51" s="20"/>
      <c r="F51" s="22"/>
      <c r="G51" s="20"/>
      <c r="H51" s="211"/>
      <c r="I51" s="212"/>
      <c r="J51" s="211"/>
      <c r="K51" s="211"/>
      <c r="L51" s="43"/>
      <c r="M51" s="43"/>
      <c r="N51" s="10" t="s">
        <v>36</v>
      </c>
      <c r="O51" s="10" t="s">
        <v>36</v>
      </c>
      <c r="P51" s="49"/>
      <c r="Q51" s="49"/>
      <c r="R51" s="229"/>
      <c r="S51" s="50" t="str">
        <f>IF(R50="","",VLOOKUP(R50,'ﾃﾞｰﾀ18&amp;16'!$AG$3:$AN$26,6,FALSE))</f>
        <v>比嘉</v>
      </c>
      <c r="T51" s="173" t="s">
        <v>36</v>
      </c>
      <c r="U51" s="174"/>
      <c r="V51" s="171"/>
      <c r="W51" s="49" t="str">
        <f>IF($Z50="","",VLOOKUP($Z50,'ﾃﾞｰﾀ18&amp;16'!$AK$3:$AN$26,2,FALSE))</f>
        <v>比嘉</v>
      </c>
      <c r="X51" s="46" t="str">
        <f>IF($Z50="","",VLOOKUP($Z50,'ﾃﾞｰﾀ18&amp;16'!$AK$3:$AN$26,3,FALSE))</f>
        <v>諒</v>
      </c>
      <c r="Y51" s="46" t="str">
        <f>IF($Z50="","",VLOOKUP($Z50,'ﾃﾞｰﾀ18&amp;16'!$AK$3:$AN$26,4,FALSE))</f>
        <v>(沖･沖縄東中)</v>
      </c>
      <c r="Z51" s="215"/>
    </row>
    <row r="52" spans="1:26" ht="16.5" customHeight="1">
      <c r="A52" s="215">
        <f>IF(R46="","",IF(R46=Z46,Z48,IF(R46=Z48,Z46)))</f>
        <v>19</v>
      </c>
      <c r="B52" s="14" t="str">
        <f>IF($A52="","",VLOOKUP($A52,'ﾃﾞｰﾀ18&amp;16'!$AG$3:$AJ$26,2,FALSE))</f>
        <v>渡邊</v>
      </c>
      <c r="C52" s="14" t="str">
        <f>IF($A52="","",VLOOKUP($A52,'ﾃﾞｰﾀ18&amp;16'!$AG$3:$AJ$26,3,FALSE))</f>
        <v>智紀</v>
      </c>
      <c r="D52" s="49" t="str">
        <f>IF($A52="","",VLOOKUP($A52,'ﾃﾞｰﾀ18&amp;16'!$AG$3:$AJ$26,4,FALSE))</f>
        <v>(長・早岐中)</v>
      </c>
      <c r="E52" s="15"/>
      <c r="F52" s="28"/>
      <c r="G52" s="10" t="s">
        <v>36</v>
      </c>
      <c r="H52" s="224">
        <v>19</v>
      </c>
      <c r="I52" s="14" t="str">
        <f>IF(H52="","",VLOOKUP(H52,'ﾃﾞｰﾀ18&amp;16'!$AG$3:$AN$26,2,FALSE))</f>
        <v>渡邊</v>
      </c>
      <c r="J52" s="43"/>
      <c r="K52" s="43"/>
      <c r="L52" s="43"/>
      <c r="M52" s="43"/>
      <c r="N52" s="28"/>
      <c r="O52" s="28"/>
      <c r="P52" s="49"/>
      <c r="Q52" s="49"/>
      <c r="R52" s="214">
        <v>86</v>
      </c>
      <c r="S52" s="217"/>
      <c r="T52" s="176" t="s">
        <v>36</v>
      </c>
      <c r="U52" s="30"/>
      <c r="V52" s="30"/>
      <c r="W52" s="49" t="str">
        <f>IF($Z52="","",VLOOKUP($Z52,'ﾃﾞｰﾀ18&amp;16'!$AG$3:$AJ$26,2,FALSE))</f>
        <v>前田</v>
      </c>
      <c r="X52" s="46" t="str">
        <f>IF($Z52="","",VLOOKUP($Z52,'ﾃﾞｰﾀ18&amp;16'!$AG$3:$AJ$26,3,FALSE))</f>
        <v>義明</v>
      </c>
      <c r="Y52" s="46" t="str">
        <f>IF($Z52="","",VLOOKUP($Z52,'ﾃﾞｰﾀ18&amp;16'!$AG$3:$AJ$26,4,FALSE))</f>
        <v>(鹿・鳳凰高）</v>
      </c>
      <c r="Z52" s="215">
        <v>11</v>
      </c>
    </row>
    <row r="53" spans="1:26" ht="16.5" customHeight="1">
      <c r="A53" s="215"/>
      <c r="B53" s="14" t="str">
        <f>IF($A52="","",VLOOKUP($A52,'ﾃﾞｰﾀ18&amp;16'!$AK$3:$AN$26,2,FALSE))</f>
        <v>川崎</v>
      </c>
      <c r="C53" s="14" t="str">
        <f>IF($A52="","",VLOOKUP($A52,'ﾃﾞｰﾀ18&amp;16'!$AK$3:$AN$26,3,FALSE))</f>
        <v>真斗</v>
      </c>
      <c r="D53" s="49" t="str">
        <f>IF($A52="","",VLOOKUP($A52,'ﾃﾞｰﾀ18&amp;16'!$AK$3:$AN$26,4,FALSE))</f>
        <v>(長・ﾄﾚﾃﾞｨｱTC）</v>
      </c>
      <c r="E53" s="172"/>
      <c r="F53" s="171"/>
      <c r="G53" s="6" t="s">
        <v>36</v>
      </c>
      <c r="H53" s="227"/>
      <c r="I53" s="50" t="str">
        <f>IF(H52="","",VLOOKUP(H52,'ﾃﾞｰﾀ18&amp;16'!$AG$3:$AN$26,6,FALSE))</f>
        <v>川崎</v>
      </c>
      <c r="J53" s="43"/>
      <c r="K53" s="43"/>
      <c r="L53" s="43"/>
      <c r="M53" s="43"/>
      <c r="N53" s="210"/>
      <c r="O53" s="43"/>
      <c r="P53" s="49"/>
      <c r="Q53" s="49"/>
      <c r="R53" s="49"/>
      <c r="S53" s="49" t="s">
        <v>36</v>
      </c>
      <c r="T53" s="49" t="s">
        <v>36</v>
      </c>
      <c r="U53" s="28"/>
      <c r="V53" s="28"/>
      <c r="W53" s="49" t="str">
        <f>IF($Z52="","",VLOOKUP($Z52,'ﾃﾞｰﾀ18&amp;16'!$AK$3:$AN$26,2,FALSE))</f>
        <v>平川</v>
      </c>
      <c r="X53" s="49" t="str">
        <f>IF($Z52="","",VLOOKUP($Z52,'ﾃﾞｰﾀ18&amp;16'!$AK$3:$AN$26,3,FALSE))</f>
        <v>開治</v>
      </c>
      <c r="Y53" s="49" t="str">
        <f>IF($Z52="","",VLOOKUP($Z52,'ﾃﾞｰﾀ18&amp;16'!$AK$3:$AN$26,4,FALSE))</f>
        <v>(鹿・鳳凰高）</v>
      </c>
      <c r="Z53" s="215"/>
    </row>
    <row r="54" spans="1:29" ht="16.5" customHeight="1">
      <c r="A54" s="215">
        <f>IF(R50="","",IF(R50=Z50,Z52,IF(R50=Z52,Z50)))</f>
        <v>11</v>
      </c>
      <c r="B54" s="14" t="str">
        <f>IF($A54="","",VLOOKUP($A54,'ﾃﾞｰﾀ18&amp;16'!$AG$3:$AJ$26,2,FALSE))</f>
        <v>前田</v>
      </c>
      <c r="C54" s="14" t="str">
        <f>IF($A54="","",VLOOKUP($A54,'ﾃﾞｰﾀ18&amp;16'!$AG$3:$AJ$26,3,FALSE))</f>
        <v>義明</v>
      </c>
      <c r="D54" s="49" t="str">
        <f>IF($A54="","",VLOOKUP($A54,'ﾃﾞｰﾀ18&amp;16'!$AG$3:$AJ$26,4,FALSE))</f>
        <v>(鹿・鳳凰高）</v>
      </c>
      <c r="E54" s="36"/>
      <c r="F54" s="170"/>
      <c r="G54" s="175"/>
      <c r="H54" s="213">
        <v>97</v>
      </c>
      <c r="I54" s="214"/>
      <c r="J54" s="43"/>
      <c r="K54" s="43"/>
      <c r="L54" s="39"/>
      <c r="M54" s="39"/>
      <c r="N54" s="44"/>
      <c r="O54" s="44"/>
      <c r="P54" s="44"/>
      <c r="Q54" s="210"/>
      <c r="R54" s="44"/>
      <c r="S54" s="44"/>
      <c r="W54" s="17"/>
      <c r="Y54" s="3"/>
      <c r="Z54" s="28"/>
      <c r="AA54" s="3"/>
      <c r="AB54" s="2"/>
      <c r="AC54" s="2"/>
    </row>
    <row r="55" spans="1:29" ht="16.5" customHeight="1">
      <c r="A55" s="215"/>
      <c r="B55" s="14" t="str">
        <f>IF($A54="","",VLOOKUP($A54,'ﾃﾞｰﾀ18&amp;16'!$AK$3:$AN$26,2,FALSE))</f>
        <v>平川</v>
      </c>
      <c r="C55" s="14" t="str">
        <f>IF($A54="","",VLOOKUP($A54,'ﾃﾞｰﾀ18&amp;16'!$AK$3:$AN$26,3,FALSE))</f>
        <v>開治</v>
      </c>
      <c r="D55" s="49" t="str">
        <f>IF($A54="","",VLOOKUP($A54,'ﾃﾞｰﾀ18&amp;16'!$AK$3:$AN$26,4,FALSE))</f>
        <v>(鹿・鳳凰高）</v>
      </c>
      <c r="E55" s="15"/>
      <c r="F55" s="15"/>
      <c r="G55" s="15"/>
      <c r="H55" s="43"/>
      <c r="I55" s="39"/>
      <c r="J55" s="43"/>
      <c r="K55" s="43"/>
      <c r="L55" s="39"/>
      <c r="M55" s="39"/>
      <c r="N55" s="44"/>
      <c r="O55" s="44"/>
      <c r="P55" s="210"/>
      <c r="Q55" s="210"/>
      <c r="R55" s="209"/>
      <c r="S55" s="209"/>
      <c r="T55" s="23"/>
      <c r="U55" s="23"/>
      <c r="V55" s="23"/>
      <c r="W55" s="23"/>
      <c r="X55" s="22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"/>
      <c r="Q56" s="17"/>
      <c r="S56" s="16"/>
      <c r="W56" s="17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61"/>
      <c r="I57" s="60"/>
      <c r="J57" s="15"/>
      <c r="K57" s="15"/>
      <c r="L57" s="1"/>
      <c r="M57" s="1"/>
      <c r="O57" s="16"/>
      <c r="P57" s="17"/>
      <c r="Q57" s="17"/>
      <c r="R57" s="23"/>
      <c r="S57" s="23"/>
      <c r="T57" s="23"/>
      <c r="U57" s="23"/>
      <c r="V57" s="23"/>
      <c r="W57" s="23"/>
      <c r="X57" s="22"/>
      <c r="Y57" s="3"/>
      <c r="Z57" s="28"/>
      <c r="AA57" s="3"/>
      <c r="AB57" s="2"/>
      <c r="AC57" s="2"/>
    </row>
    <row r="58" spans="6:21" ht="13.5">
      <c r="F58" s="16"/>
      <c r="J58" s="60"/>
      <c r="Q58" s="17"/>
      <c r="U58" s="16"/>
    </row>
  </sheetData>
  <mergeCells count="106">
    <mergeCell ref="P13:Q13"/>
    <mergeCell ref="T13:T14"/>
    <mergeCell ref="T15:U15"/>
    <mergeCell ref="R17:S17"/>
    <mergeCell ref="R15:R16"/>
    <mergeCell ref="Y31:Y32"/>
    <mergeCell ref="R27:R28"/>
    <mergeCell ref="F27:G27"/>
    <mergeCell ref="G38:G39"/>
    <mergeCell ref="R38:R39"/>
    <mergeCell ref="R34:R35"/>
    <mergeCell ref="R36:R37"/>
    <mergeCell ref="R29:S29"/>
    <mergeCell ref="T27:U27"/>
    <mergeCell ref="G36:G37"/>
    <mergeCell ref="A31:A32"/>
    <mergeCell ref="B31:B32"/>
    <mergeCell ref="C31:C32"/>
    <mergeCell ref="D31:D32"/>
    <mergeCell ref="A7:A8"/>
    <mergeCell ref="A9:A10"/>
    <mergeCell ref="A11:A12"/>
    <mergeCell ref="P11:P12"/>
    <mergeCell ref="J11:J12"/>
    <mergeCell ref="F11:G11"/>
    <mergeCell ref="M8:M9"/>
    <mergeCell ref="N8:O8"/>
    <mergeCell ref="N10:O10"/>
    <mergeCell ref="H9:I9"/>
    <mergeCell ref="R9:S9"/>
    <mergeCell ref="N9:O9"/>
    <mergeCell ref="Z11:Z12"/>
    <mergeCell ref="T11:U11"/>
    <mergeCell ref="T23:U23"/>
    <mergeCell ref="R21:S21"/>
    <mergeCell ref="T21:T22"/>
    <mergeCell ref="A1:Z1"/>
    <mergeCell ref="Z7:Z8"/>
    <mergeCell ref="Z9:Z10"/>
    <mergeCell ref="F9:F10"/>
    <mergeCell ref="H7:H8"/>
    <mergeCell ref="R7:R8"/>
    <mergeCell ref="T9:T10"/>
    <mergeCell ref="Z25:Z26"/>
    <mergeCell ref="Z13:Z14"/>
    <mergeCell ref="Z15:Z16"/>
    <mergeCell ref="Z17:Z18"/>
    <mergeCell ref="Z19:Z20"/>
    <mergeCell ref="Z21:Z22"/>
    <mergeCell ref="R19:R20"/>
    <mergeCell ref="A2:Z2"/>
    <mergeCell ref="A25:A26"/>
    <mergeCell ref="A27:A28"/>
    <mergeCell ref="T25:T26"/>
    <mergeCell ref="P23:P24"/>
    <mergeCell ref="F13:F14"/>
    <mergeCell ref="A15:A16"/>
    <mergeCell ref="A17:A18"/>
    <mergeCell ref="A19:A20"/>
    <mergeCell ref="A21:A22"/>
    <mergeCell ref="F15:G15"/>
    <mergeCell ref="H17:I17"/>
    <mergeCell ref="A13:A14"/>
    <mergeCell ref="F21:F22"/>
    <mergeCell ref="H21:I21"/>
    <mergeCell ref="Z31:Z32"/>
    <mergeCell ref="W31:W32"/>
    <mergeCell ref="X31:X32"/>
    <mergeCell ref="A23:A24"/>
    <mergeCell ref="Z23:Z24"/>
    <mergeCell ref="F25:F26"/>
    <mergeCell ref="F23:G23"/>
    <mergeCell ref="Z29:Z30"/>
    <mergeCell ref="Z27:Z28"/>
    <mergeCell ref="A29:A30"/>
    <mergeCell ref="G34:G35"/>
    <mergeCell ref="H29:I29"/>
    <mergeCell ref="H27:H28"/>
    <mergeCell ref="J13:K13"/>
    <mergeCell ref="J25:K25"/>
    <mergeCell ref="H15:H16"/>
    <mergeCell ref="L17:L18"/>
    <mergeCell ref="H19:H20"/>
    <mergeCell ref="P25:Q25"/>
    <mergeCell ref="N17:N18"/>
    <mergeCell ref="J23:J24"/>
    <mergeCell ref="L19:M19"/>
    <mergeCell ref="N19:O19"/>
    <mergeCell ref="A46:A47"/>
    <mergeCell ref="H46:H47"/>
    <mergeCell ref="R46:R47"/>
    <mergeCell ref="Z46:Z47"/>
    <mergeCell ref="A48:A49"/>
    <mergeCell ref="H48:I48"/>
    <mergeCell ref="P48:P49"/>
    <mergeCell ref="R48:S48"/>
    <mergeCell ref="R52:S52"/>
    <mergeCell ref="Z52:Z53"/>
    <mergeCell ref="Z48:Z49"/>
    <mergeCell ref="P50:Q50"/>
    <mergeCell ref="R50:R51"/>
    <mergeCell ref="Z50:Z51"/>
    <mergeCell ref="A54:A55"/>
    <mergeCell ref="H54:I54"/>
    <mergeCell ref="A52:A53"/>
    <mergeCell ref="H52:H53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1"/>
  <ignoredErrors>
    <ignoredError sqref="S35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AC64"/>
  <sheetViews>
    <sheetView showZeros="0" workbookViewId="0" topLeftCell="A32">
      <selection activeCell="B33" sqref="B33:C34"/>
    </sheetView>
  </sheetViews>
  <sheetFormatPr defaultColWidth="8.796875" defaultRowHeight="14.25"/>
  <cols>
    <col min="1" max="1" width="2.5" style="16" customWidth="1"/>
    <col min="2" max="3" width="5.19921875" style="44" customWidth="1"/>
    <col min="4" max="4" width="13.8984375" style="16" customWidth="1"/>
    <col min="5" max="5" width="1.8984375" style="16" customWidth="1"/>
    <col min="6" max="6" width="1.8984375" style="17" customWidth="1"/>
    <col min="7" max="7" width="4.59765625" style="16" customWidth="1"/>
    <col min="8" max="8" width="1.8984375" style="17" customWidth="1"/>
    <col min="9" max="9" width="4.59765625" style="16" customWidth="1"/>
    <col min="10" max="10" width="1.8984375" style="17" customWidth="1"/>
    <col min="11" max="11" width="4.59765625" style="16" customWidth="1"/>
    <col min="12" max="12" width="1.8984375" style="17" customWidth="1"/>
    <col min="13" max="13" width="4.59765625" style="16" customWidth="1"/>
    <col min="14" max="14" width="1.8984375" style="16" customWidth="1"/>
    <col min="15" max="15" width="4.59765625" style="17" customWidth="1"/>
    <col min="16" max="16" width="1.8984375" style="16" customWidth="1"/>
    <col min="17" max="17" width="4.59765625" style="16" customWidth="1"/>
    <col min="18" max="18" width="1.8984375" style="16" customWidth="1"/>
    <col min="19" max="19" width="4.59765625" style="17" customWidth="1"/>
    <col min="20" max="20" width="1.8984375" style="16" customWidth="1"/>
    <col min="21" max="21" width="4.59765625" style="17" customWidth="1"/>
    <col min="22" max="22" width="1.8984375" style="16" customWidth="1"/>
    <col min="23" max="23" width="5.19921875" style="198" customWidth="1"/>
    <col min="24" max="24" width="5.19921875" style="16" customWidth="1"/>
    <col min="25" max="25" width="13.8984375" style="198" customWidth="1"/>
    <col min="26" max="26" width="2.5" style="16" customWidth="1"/>
    <col min="27" max="16384" width="2.59765625" style="18" customWidth="1"/>
  </cols>
  <sheetData>
    <row r="1" spans="1:26" s="58" customFormat="1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17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70</v>
      </c>
    </row>
    <row r="5" ht="18.75" customHeight="1"/>
    <row r="6" spans="1:26" ht="13.5">
      <c r="A6" s="18"/>
      <c r="D6" s="18"/>
      <c r="E6" s="18" t="s">
        <v>12</v>
      </c>
      <c r="F6" s="55"/>
      <c r="G6" s="59" t="s">
        <v>0</v>
      </c>
      <c r="H6" s="55"/>
      <c r="I6" s="59" t="s">
        <v>13</v>
      </c>
      <c r="J6" s="55"/>
      <c r="K6" s="59" t="s">
        <v>14</v>
      </c>
      <c r="L6" s="55"/>
      <c r="M6" s="18"/>
      <c r="N6" s="18" t="s">
        <v>46</v>
      </c>
      <c r="O6" s="18"/>
      <c r="P6" s="18" t="s">
        <v>14</v>
      </c>
      <c r="Q6" s="18"/>
      <c r="R6" s="18" t="s">
        <v>13</v>
      </c>
      <c r="S6" s="55"/>
      <c r="T6" s="18" t="s">
        <v>15</v>
      </c>
      <c r="U6" s="55"/>
      <c r="V6" s="18" t="s">
        <v>12</v>
      </c>
      <c r="X6" s="18"/>
      <c r="Z6" s="18"/>
    </row>
    <row r="7" spans="1:26" ht="12" customHeight="1">
      <c r="A7" s="215">
        <v>1</v>
      </c>
      <c r="B7" s="216" t="str">
        <f>IF(A7="","",VLOOKUP('18GS'!A7,'ﾃﾞｰﾀ18&amp;16'!$AP$3:$AS$66,2,FALSE))</f>
        <v>重藤</v>
      </c>
      <c r="C7" s="216" t="str">
        <f>IF(A7="","",VLOOKUP('18GS'!A7,'ﾃﾞｰﾀ18&amp;16'!$AP$3:$AS$66,3,FALSE))</f>
        <v>真知子</v>
      </c>
      <c r="D7" s="216" t="str">
        <f>IF(A7="","",VLOOKUP('18GS'!A7,'ﾃﾞｰﾀ18&amp;16'!$AP$3:$AS$66,4,FALSE))</f>
        <v>(福・筑陽学園高）</v>
      </c>
      <c r="E7" s="4"/>
      <c r="F7" s="10"/>
      <c r="G7" s="28"/>
      <c r="H7" s="28"/>
      <c r="I7" s="3"/>
      <c r="J7" s="28"/>
      <c r="K7" s="3"/>
      <c r="L7" s="28"/>
      <c r="M7" s="3"/>
      <c r="N7" s="3"/>
      <c r="O7" s="28"/>
      <c r="P7" s="3"/>
      <c r="Q7" s="3"/>
      <c r="R7" s="3"/>
      <c r="S7" s="28"/>
      <c r="T7" s="3"/>
      <c r="U7" s="28"/>
      <c r="V7" s="4"/>
      <c r="W7" s="216" t="str">
        <f>IF(Z7="","",VLOOKUP('18GS'!Z7,'ﾃﾞｰﾀ18&amp;16'!$AP$3:$AS$66,2,FALSE))</f>
        <v>荒木</v>
      </c>
      <c r="X7" s="219" t="str">
        <f>IF(Z7="","",VLOOKUP('18GS'!Z7,'ﾃﾞｰﾀ18&amp;16'!$AP$3:$AS$66,3,FALSE))</f>
        <v>史織</v>
      </c>
      <c r="Y7" s="216" t="str">
        <f>IF(Z7="","",VLOOKUP('18GS'!Z7,'ﾃﾞｰﾀ18&amp;16'!$AP$3:$AS$66,4,FALSE))</f>
        <v>(宮・宮崎商業高）</v>
      </c>
      <c r="Z7" s="218">
        <v>17</v>
      </c>
    </row>
    <row r="8" spans="1:26" ht="12" customHeight="1">
      <c r="A8" s="215"/>
      <c r="B8" s="216"/>
      <c r="C8" s="216"/>
      <c r="D8" s="216"/>
      <c r="E8" s="6"/>
      <c r="F8" s="9">
        <v>1</v>
      </c>
      <c r="G8" s="30" t="str">
        <f>IF(F8="","",VLOOKUP('18GS'!F8,'ﾃﾞｰﾀ18&amp;16'!$AP$3:$AS$66,2,FALSE))</f>
        <v>重藤</v>
      </c>
      <c r="H8" s="28"/>
      <c r="I8" s="3"/>
      <c r="J8" s="28"/>
      <c r="K8" s="3"/>
      <c r="L8" s="28"/>
      <c r="M8" s="3"/>
      <c r="N8" s="3"/>
      <c r="O8" s="28"/>
      <c r="P8" s="3"/>
      <c r="Q8" s="3"/>
      <c r="R8" s="3"/>
      <c r="S8" s="28"/>
      <c r="T8" s="30">
        <v>17</v>
      </c>
      <c r="U8" s="30" t="str">
        <f>IF(T8="","",VLOOKUP('18GS'!T8,'ﾃﾞｰﾀ18&amp;16'!$AP$3:$AS$66,2,FALSE))</f>
        <v>荒木</v>
      </c>
      <c r="V8" s="7"/>
      <c r="W8" s="216"/>
      <c r="X8" s="219"/>
      <c r="Y8" s="216"/>
      <c r="Z8" s="218"/>
    </row>
    <row r="9" spans="1:26" ht="12" customHeight="1">
      <c r="A9" s="215">
        <v>2</v>
      </c>
      <c r="B9" s="216" t="str">
        <f>IF(A9="","",VLOOKUP('18GS'!A9,'ﾃﾞｰﾀ18&amp;16'!$AP$3:$AS$66,2,FALSE))</f>
        <v>齋藤</v>
      </c>
      <c r="C9" s="216" t="str">
        <f>IF(A9="","",VLOOKUP('18GS'!A9,'ﾃﾞｰﾀ18&amp;16'!$AP$3:$AS$66,3,FALSE))</f>
        <v>志緒美</v>
      </c>
      <c r="D9" s="216" t="str">
        <f>IF(A9="","",VLOOKUP('18GS'!A9,'ﾃﾞｰﾀ18&amp;16'!$AP$3:$AS$66,4,FALSE))</f>
        <v>(宮・宮崎商業高）</v>
      </c>
      <c r="E9" s="8"/>
      <c r="F9" s="213">
        <v>82</v>
      </c>
      <c r="G9" s="217"/>
      <c r="H9" s="28"/>
      <c r="I9" s="3"/>
      <c r="J9" s="28"/>
      <c r="K9" s="3"/>
      <c r="L9" s="28"/>
      <c r="M9" s="194">
        <v>17</v>
      </c>
      <c r="N9" s="226" t="str">
        <f>IF(M9="","",VLOOKUP('18GS'!M9,'ﾃﾞｰﾀ18&amp;16'!$AP$3:$AS$66,2,FALSE))</f>
        <v>荒木</v>
      </c>
      <c r="O9" s="226"/>
      <c r="P9" s="3"/>
      <c r="Q9" s="3"/>
      <c r="R9" s="3"/>
      <c r="S9" s="28"/>
      <c r="T9" s="213">
        <v>80</v>
      </c>
      <c r="U9" s="217"/>
      <c r="V9" s="9"/>
      <c r="W9" s="216" t="str">
        <f>IF(Z9="","",VLOOKUP('18GS'!Z9,'ﾃﾞｰﾀ18&amp;16'!$AP$3:$AS$66,2,FALSE))</f>
        <v>小林</v>
      </c>
      <c r="X9" s="219" t="str">
        <f>IF(Z9="","",VLOOKUP('18GS'!Z9,'ﾃﾞｰﾀ18&amp;16'!$AP$3:$AS$66,3,FALSE))</f>
        <v>磨実</v>
      </c>
      <c r="Y9" s="216" t="str">
        <f>IF(Z9="","",VLOOKUP('18GS'!Z9,'ﾃﾞｰﾀ18&amp;16'!$AP$3:$AS$66,4,FALSE))</f>
        <v>(福・筑紫女学園高)</v>
      </c>
      <c r="Z9" s="218">
        <v>18</v>
      </c>
    </row>
    <row r="10" spans="1:26" ht="12" customHeight="1">
      <c r="A10" s="215"/>
      <c r="B10" s="216"/>
      <c r="C10" s="216"/>
      <c r="D10" s="216"/>
      <c r="E10" s="10"/>
      <c r="F10" s="10"/>
      <c r="G10" s="33"/>
      <c r="H10" s="35">
        <v>1</v>
      </c>
      <c r="I10" s="30" t="str">
        <f>IF(H10="","",VLOOKUP('18GS'!H10,'ﾃﾞｰﾀ18&amp;16'!$AP$3:$AS$66,2,FALSE))</f>
        <v>重藤</v>
      </c>
      <c r="J10" s="28"/>
      <c r="K10" s="3"/>
      <c r="L10" s="28"/>
      <c r="M10" s="3"/>
      <c r="N10" s="216">
        <v>83</v>
      </c>
      <c r="O10" s="216"/>
      <c r="P10" s="3"/>
      <c r="Q10" s="3"/>
      <c r="R10" s="30">
        <v>17</v>
      </c>
      <c r="S10" s="30" t="str">
        <f>IF(R10="","",VLOOKUP('18GS'!R10,'ﾃﾞｰﾀ18&amp;16'!$AP$3:$AS$66,2,FALSE))</f>
        <v>荒木</v>
      </c>
      <c r="T10" s="34"/>
      <c r="U10" s="28"/>
      <c r="V10" s="5"/>
      <c r="W10" s="216"/>
      <c r="X10" s="219"/>
      <c r="Y10" s="216"/>
      <c r="Z10" s="218"/>
    </row>
    <row r="11" spans="1:26" ht="12" customHeight="1">
      <c r="A11" s="215">
        <v>3</v>
      </c>
      <c r="B11" s="216" t="str">
        <f>IF(A11="","",VLOOKUP('18GS'!A11,'ﾃﾞｰﾀ18&amp;16'!$AP$3:$AS$66,2,FALSE))</f>
        <v>後藤</v>
      </c>
      <c r="C11" s="216" t="str">
        <f>IF(A11="","",VLOOKUP('18GS'!A11,'ﾃﾞｰﾀ18&amp;16'!$AP$3:$AS$66,3,FALSE))</f>
        <v>杏里</v>
      </c>
      <c r="D11" s="216" t="str">
        <f>IF(A11="","",VLOOKUP('18GS'!A11,'ﾃﾞｰﾀ18&amp;16'!$AP$3:$AS$66,4,FALSE))</f>
        <v>(福･九州国際大附高)</v>
      </c>
      <c r="E11" s="4"/>
      <c r="F11" s="10"/>
      <c r="G11" s="33"/>
      <c r="H11" s="213">
        <v>84</v>
      </c>
      <c r="I11" s="217"/>
      <c r="J11" s="28"/>
      <c r="K11" s="3"/>
      <c r="L11" s="28"/>
      <c r="M11" s="3"/>
      <c r="N11" s="34"/>
      <c r="O11" s="28"/>
      <c r="P11" s="3"/>
      <c r="Q11" s="3"/>
      <c r="R11" s="213" t="s">
        <v>997</v>
      </c>
      <c r="S11" s="217"/>
      <c r="T11" s="34"/>
      <c r="U11" s="28"/>
      <c r="V11" s="4"/>
      <c r="W11" s="216" t="str">
        <f>IF(Z11="","",VLOOKUP('18GS'!Z11,'ﾃﾞｰﾀ18&amp;16'!$AP$3:$AS$66,2,FALSE))</f>
        <v>上村</v>
      </c>
      <c r="X11" s="219" t="str">
        <f>IF(Z11="","",VLOOKUP('18GS'!Z11,'ﾃﾞｰﾀ18&amp;16'!$AP$3:$AS$66,3,FALSE))</f>
        <v>彩</v>
      </c>
      <c r="Y11" s="216" t="str">
        <f>IF(Z11="","",VLOOKUP('18GS'!Z11,'ﾃﾞｰﾀ18&amp;16'!$AP$3:$AS$66,4,FALSE))</f>
        <v>(福･柳川高)</v>
      </c>
      <c r="Z11" s="218">
        <v>19</v>
      </c>
    </row>
    <row r="12" spans="1:26" ht="12" customHeight="1">
      <c r="A12" s="215"/>
      <c r="B12" s="216"/>
      <c r="C12" s="216"/>
      <c r="D12" s="216"/>
      <c r="E12" s="6"/>
      <c r="F12" s="9">
        <v>4</v>
      </c>
      <c r="G12" s="31" t="str">
        <f>IF(F12="","",VLOOKUP('18GS'!F12,'ﾃﾞｰﾀ18&amp;16'!$AP$3:$AS$66,2,FALSE))</f>
        <v>藤川</v>
      </c>
      <c r="H12" s="28"/>
      <c r="I12" s="33"/>
      <c r="J12" s="28"/>
      <c r="K12" s="3"/>
      <c r="L12" s="28"/>
      <c r="M12" s="3"/>
      <c r="N12" s="34"/>
      <c r="O12" s="28"/>
      <c r="P12" s="3"/>
      <c r="Q12" s="3"/>
      <c r="R12" s="34"/>
      <c r="S12" s="28"/>
      <c r="T12" s="35">
        <v>20</v>
      </c>
      <c r="U12" s="30" t="str">
        <f>IF(T12="","",VLOOKUP('18GS'!T12,'ﾃﾞｰﾀ18&amp;16'!$AP$3:$AS$66,2,FALSE))</f>
        <v>境</v>
      </c>
      <c r="V12" s="7"/>
      <c r="W12" s="216"/>
      <c r="X12" s="219"/>
      <c r="Y12" s="216"/>
      <c r="Z12" s="218"/>
    </row>
    <row r="13" spans="1:26" ht="12" customHeight="1">
      <c r="A13" s="215">
        <v>4</v>
      </c>
      <c r="B13" s="216" t="str">
        <f>IF(A13="","",VLOOKUP('18GS'!A13,'ﾃﾞｰﾀ18&amp;16'!$AP$3:$AS$66,2,FALSE))</f>
        <v>藤川</v>
      </c>
      <c r="C13" s="216" t="str">
        <f>IF(A13="","",VLOOKUP('18GS'!A13,'ﾃﾞｰﾀ18&amp;16'!$AP$3:$AS$66,3,FALSE))</f>
        <v>遥</v>
      </c>
      <c r="D13" s="216" t="str">
        <f>IF(A13="","",VLOOKUP('18GS'!A13,'ﾃﾞｰﾀ18&amp;16'!$AP$3:$AS$66,4,FALSE))</f>
        <v>(佐・致遠館高）</v>
      </c>
      <c r="E13" s="8"/>
      <c r="F13" s="213">
        <v>83</v>
      </c>
      <c r="G13" s="214"/>
      <c r="H13" s="28"/>
      <c r="I13" s="33"/>
      <c r="J13" s="28"/>
      <c r="K13" s="3"/>
      <c r="L13" s="28"/>
      <c r="M13" s="3"/>
      <c r="N13" s="191"/>
      <c r="O13" s="2"/>
      <c r="P13" s="3"/>
      <c r="Q13" s="3"/>
      <c r="R13" s="34"/>
      <c r="S13" s="28"/>
      <c r="T13" s="214">
        <v>81</v>
      </c>
      <c r="U13" s="217"/>
      <c r="V13" s="9"/>
      <c r="W13" s="216" t="str">
        <f>IF(Z13="","",VLOOKUP('18GS'!Z13,'ﾃﾞｰﾀ18&amp;16'!$AP$3:$AS$66,2,FALSE))</f>
        <v>境</v>
      </c>
      <c r="X13" s="219" t="str">
        <f>IF(Z13="","",VLOOKUP('18GS'!Z13,'ﾃﾞｰﾀ18&amp;16'!$AP$3:$AS$66,3,FALSE))</f>
        <v>有紀</v>
      </c>
      <c r="Y13" s="216" t="str">
        <f>IF(Z13="","",VLOOKUP('18GS'!Z13,'ﾃﾞｰﾀ18&amp;16'!$AP$3:$AS$66,4,FALSE))</f>
        <v>(鹿･鳳凰高)</v>
      </c>
      <c r="Z13" s="218">
        <v>20</v>
      </c>
    </row>
    <row r="14" spans="1:26" ht="12" customHeight="1">
      <c r="A14" s="215"/>
      <c r="B14" s="216"/>
      <c r="C14" s="216"/>
      <c r="D14" s="216"/>
      <c r="E14" s="5"/>
      <c r="F14" s="10"/>
      <c r="G14" s="3"/>
      <c r="H14" s="28"/>
      <c r="I14" s="33"/>
      <c r="J14" s="35">
        <v>1</v>
      </c>
      <c r="K14" s="30" t="str">
        <f>IF(J14="","",VLOOKUP('18GS'!J14,'ﾃﾞｰﾀ18&amp;16'!$AP$3:$AS$66,2,FALSE))</f>
        <v>重藤</v>
      </c>
      <c r="L14" s="28"/>
      <c r="M14" s="28"/>
      <c r="N14" s="34"/>
      <c r="O14" s="28"/>
      <c r="P14" s="30">
        <v>17</v>
      </c>
      <c r="Q14" s="30" t="str">
        <f>IF(P14="","",VLOOKUP('18GS'!P14,'ﾃﾞｰﾀ18&amp;16'!$AP$3:$AS$66,2,FALSE))</f>
        <v>荒木</v>
      </c>
      <c r="R14" s="34"/>
      <c r="S14" s="28"/>
      <c r="T14" s="3"/>
      <c r="U14" s="28"/>
      <c r="V14" s="5"/>
      <c r="W14" s="216"/>
      <c r="X14" s="219"/>
      <c r="Y14" s="216"/>
      <c r="Z14" s="218"/>
    </row>
    <row r="15" spans="1:26" ht="12" customHeight="1">
      <c r="A15" s="215">
        <v>5</v>
      </c>
      <c r="B15" s="216" t="str">
        <f>IF(A15="","",VLOOKUP('18GS'!A15,'ﾃﾞｰﾀ18&amp;16'!$AP$3:$AS$66,2,FALSE))</f>
        <v>日野</v>
      </c>
      <c r="C15" s="216" t="str">
        <f>IF(A15="","",VLOOKUP('18GS'!A15,'ﾃﾞｰﾀ18&amp;16'!$AP$3:$AS$66,3,FALSE))</f>
        <v>梨絵子</v>
      </c>
      <c r="D15" s="216" t="str">
        <f>IF(A15="","",VLOOKUP('18GS'!A15,'ﾃﾞｰﾀ18&amp;16'!$AP$3:$AS$66,4,FALSE))</f>
        <v>(大・別府青山高）</v>
      </c>
      <c r="E15" s="4"/>
      <c r="F15" s="10"/>
      <c r="G15" s="3"/>
      <c r="H15" s="28"/>
      <c r="I15" s="33"/>
      <c r="J15" s="213">
        <v>83</v>
      </c>
      <c r="K15" s="217"/>
      <c r="L15" s="28"/>
      <c r="M15" s="28"/>
      <c r="N15" s="34"/>
      <c r="O15" s="28"/>
      <c r="P15" s="213">
        <v>81</v>
      </c>
      <c r="Q15" s="217"/>
      <c r="R15" s="34"/>
      <c r="S15" s="28"/>
      <c r="T15" s="3"/>
      <c r="U15" s="28"/>
      <c r="V15" s="4"/>
      <c r="W15" s="216" t="str">
        <f>IF(Z15="","",VLOOKUP('18GS'!Z15,'ﾃﾞｰﾀ18&amp;16'!$AP$3:$AS$66,2,FALSE))</f>
        <v>太田</v>
      </c>
      <c r="X15" s="219" t="str">
        <f>IF(Z15="","",VLOOKUP('18GS'!Z15,'ﾃﾞｰﾀ18&amp;16'!$AP$3:$AS$66,3,FALSE))</f>
        <v>智子</v>
      </c>
      <c r="Y15" s="216" t="str">
        <f>IF(Z15="","",VLOOKUP('18GS'!Z15,'ﾃﾞｰﾀ18&amp;16'!$AP$3:$AS$66,4,FALSE))</f>
        <v>(長・長崎北高）</v>
      </c>
      <c r="Z15" s="218">
        <v>21</v>
      </c>
    </row>
    <row r="16" spans="1:26" ht="12" customHeight="1">
      <c r="A16" s="215"/>
      <c r="B16" s="216"/>
      <c r="C16" s="216"/>
      <c r="D16" s="216"/>
      <c r="E16" s="6"/>
      <c r="F16" s="9">
        <v>5</v>
      </c>
      <c r="G16" s="30" t="str">
        <f>IF(F16="","",VLOOKUP('18GS'!F16,'ﾃﾞｰﾀ18&amp;16'!$AP$3:$AS$66,2,FALSE))</f>
        <v>日野</v>
      </c>
      <c r="H16" s="28"/>
      <c r="I16" s="33"/>
      <c r="J16" s="28"/>
      <c r="K16" s="33"/>
      <c r="L16" s="28"/>
      <c r="M16" s="28"/>
      <c r="N16" s="34"/>
      <c r="O16" s="28"/>
      <c r="P16" s="34"/>
      <c r="Q16" s="28"/>
      <c r="R16" s="34"/>
      <c r="S16" s="28"/>
      <c r="T16" s="30">
        <v>21</v>
      </c>
      <c r="U16" s="30" t="str">
        <f>IF(T16="","",VLOOKUP('18GS'!T16,'ﾃﾞｰﾀ18&amp;16'!$AP$3:$AS$66,2,FALSE))</f>
        <v>太田</v>
      </c>
      <c r="V16" s="7"/>
      <c r="W16" s="216"/>
      <c r="X16" s="219"/>
      <c r="Y16" s="216"/>
      <c r="Z16" s="218"/>
    </row>
    <row r="17" spans="1:26" ht="12" customHeight="1">
      <c r="A17" s="215">
        <v>6</v>
      </c>
      <c r="B17" s="216" t="str">
        <f>IF(A17="","",VLOOKUP('18GS'!A17,'ﾃﾞｰﾀ18&amp;16'!$AP$3:$AS$66,2,FALSE))</f>
        <v>永田</v>
      </c>
      <c r="C17" s="216" t="str">
        <f>IF(A17="","",VLOOKUP('18GS'!A17,'ﾃﾞｰﾀ18&amp;16'!$AP$3:$AS$66,3,FALSE))</f>
        <v>千華</v>
      </c>
      <c r="D17" s="216" t="str">
        <f>IF(A17="","",VLOOKUP('18GS'!A17,'ﾃﾞｰﾀ18&amp;16'!$AP$3:$AS$66,4,FALSE))</f>
        <v>(福･柳川高)</v>
      </c>
      <c r="E17" s="8"/>
      <c r="F17" s="213">
        <v>81</v>
      </c>
      <c r="G17" s="217"/>
      <c r="H17" s="28"/>
      <c r="I17" s="33"/>
      <c r="J17" s="28"/>
      <c r="K17" s="33"/>
      <c r="L17" s="28"/>
      <c r="M17" s="28"/>
      <c r="N17" s="34"/>
      <c r="O17" s="28"/>
      <c r="P17" s="34"/>
      <c r="Q17" s="28"/>
      <c r="R17" s="34"/>
      <c r="S17" s="28"/>
      <c r="T17" s="213">
        <v>81</v>
      </c>
      <c r="U17" s="217"/>
      <c r="V17" s="9"/>
      <c r="W17" s="216" t="str">
        <f>IF(Z17="","",VLOOKUP('18GS'!Z17,'ﾃﾞｰﾀ18&amp;16'!$AP$3:$AS$66,2,FALSE))</f>
        <v>古賀</v>
      </c>
      <c r="X17" s="219" t="str">
        <f>IF(Z17="","",VLOOKUP('18GS'!Z17,'ﾃﾞｰﾀ18&amp;16'!$AP$3:$AS$66,3,FALSE))</f>
        <v>美沙季</v>
      </c>
      <c r="Y17" s="216" t="str">
        <f>IF(Z17="","",VLOOKUP('18GS'!Z17,'ﾃﾞｰﾀ18&amp;16'!$AP$3:$AS$66,4,FALSE))</f>
        <v>(福･筑紫女学園高)</v>
      </c>
      <c r="Z17" s="218">
        <v>22</v>
      </c>
    </row>
    <row r="18" spans="1:26" ht="12" customHeight="1">
      <c r="A18" s="215"/>
      <c r="B18" s="216"/>
      <c r="C18" s="216"/>
      <c r="D18" s="216"/>
      <c r="E18" s="5"/>
      <c r="F18" s="10"/>
      <c r="G18" s="33"/>
      <c r="H18" s="35">
        <v>5</v>
      </c>
      <c r="I18" s="31" t="str">
        <f>IF(H18="","",VLOOKUP('18GS'!H18,'ﾃﾞｰﾀ18&amp;16'!$AP$3:$AS$66,2,FALSE))</f>
        <v>日野</v>
      </c>
      <c r="J18" s="28"/>
      <c r="K18" s="33"/>
      <c r="L18" s="28"/>
      <c r="M18" s="28"/>
      <c r="N18" s="34"/>
      <c r="O18" s="28"/>
      <c r="P18" s="34"/>
      <c r="Q18" s="28"/>
      <c r="R18" s="35">
        <v>24</v>
      </c>
      <c r="S18" s="30" t="str">
        <f>IF(R18="","",VLOOKUP('18GS'!R18,'ﾃﾞｰﾀ18&amp;16'!$AP$3:$AS$66,2,FALSE))</f>
        <v>末次</v>
      </c>
      <c r="T18" s="34"/>
      <c r="U18" s="28"/>
      <c r="V18" s="5"/>
      <c r="W18" s="216"/>
      <c r="X18" s="219"/>
      <c r="Y18" s="216"/>
      <c r="Z18" s="218"/>
    </row>
    <row r="19" spans="1:26" ht="12" customHeight="1">
      <c r="A19" s="215">
        <v>7</v>
      </c>
      <c r="B19" s="216" t="str">
        <f>IF(A19="","",VLOOKUP('18GS'!A19,'ﾃﾞｰﾀ18&amp;16'!$AP$3:$AS$66,2,FALSE))</f>
        <v>川原</v>
      </c>
      <c r="C19" s="216" t="str">
        <f>IF(A19="","",VLOOKUP('18GS'!A19,'ﾃﾞｰﾀ18&amp;16'!$AP$3:$AS$66,3,FALSE))</f>
        <v>諒子</v>
      </c>
      <c r="D19" s="216" t="str">
        <f>IF(A19="","",VLOOKUP('18GS'!A19,'ﾃﾞｰﾀ18&amp;16'!$AP$3:$AS$66,4,FALSE))</f>
        <v>(福･筑紫女学園高)</v>
      </c>
      <c r="E19" s="4"/>
      <c r="F19" s="10"/>
      <c r="G19" s="33"/>
      <c r="H19" s="213">
        <v>85</v>
      </c>
      <c r="I19" s="214"/>
      <c r="J19" s="28"/>
      <c r="K19" s="33"/>
      <c r="L19" s="28"/>
      <c r="M19" s="28"/>
      <c r="N19" s="34"/>
      <c r="O19" s="28"/>
      <c r="P19" s="34"/>
      <c r="Q19" s="28"/>
      <c r="R19" s="214">
        <v>83</v>
      </c>
      <c r="S19" s="217"/>
      <c r="T19" s="34"/>
      <c r="U19" s="28"/>
      <c r="V19" s="4"/>
      <c r="W19" s="216" t="str">
        <f>IF(Z19="","",VLOOKUP('18GS'!Z19,'ﾃﾞｰﾀ18&amp;16'!$AP$3:$AS$66,2,FALSE))</f>
        <v>港川</v>
      </c>
      <c r="X19" s="219" t="str">
        <f>IF(Z19="","",VLOOKUP('18GS'!Z19,'ﾃﾞｰﾀ18&amp;16'!$AP$3:$AS$66,3,FALSE))</f>
        <v>菜津美</v>
      </c>
      <c r="Y19" s="216" t="str">
        <f>IF(Z19="","",VLOOKUP('18GS'!Z19,'ﾃﾞｰﾀ18&amp;16'!$AP$3:$AS$66,4,FALSE))</f>
        <v>(沖・沖縄TE）</v>
      </c>
      <c r="Z19" s="218">
        <v>23</v>
      </c>
    </row>
    <row r="20" spans="1:26" ht="12" customHeight="1">
      <c r="A20" s="215"/>
      <c r="B20" s="216"/>
      <c r="C20" s="216"/>
      <c r="D20" s="216"/>
      <c r="E20" s="6"/>
      <c r="F20" s="9">
        <v>8</v>
      </c>
      <c r="G20" s="31" t="str">
        <f>IF(F20="","",VLOOKUP('18GS'!F20,'ﾃﾞｰﾀ18&amp;16'!$AP$3:$AS$66,2,FALSE))</f>
        <v>池田</v>
      </c>
      <c r="H20" s="28"/>
      <c r="I20" s="3"/>
      <c r="J20" s="28"/>
      <c r="K20" s="33"/>
      <c r="L20" s="28"/>
      <c r="M20" s="28"/>
      <c r="N20" s="34"/>
      <c r="O20" s="28"/>
      <c r="P20" s="34"/>
      <c r="Q20" s="28"/>
      <c r="R20" s="3"/>
      <c r="S20" s="28"/>
      <c r="T20" s="35">
        <v>24</v>
      </c>
      <c r="U20" s="30" t="str">
        <f>IF(T20="","",VLOOKUP('18GS'!T20,'ﾃﾞｰﾀ18&amp;16'!$AP$3:$AS$66,2,FALSE))</f>
        <v>末次</v>
      </c>
      <c r="V20" s="7"/>
      <c r="W20" s="216"/>
      <c r="X20" s="219"/>
      <c r="Y20" s="216"/>
      <c r="Z20" s="218"/>
    </row>
    <row r="21" spans="1:26" ht="12" customHeight="1">
      <c r="A21" s="215">
        <v>8</v>
      </c>
      <c r="B21" s="216" t="str">
        <f>IF(A21="","",VLOOKUP('18GS'!A21,'ﾃﾞｰﾀ18&amp;16'!$AP$3:$AS$66,2,FALSE))</f>
        <v>池田</v>
      </c>
      <c r="C21" s="216" t="str">
        <f>IF(A21="","",VLOOKUP('18GS'!A21,'ﾃﾞｰﾀ18&amp;16'!$AP$3:$AS$66,3,FALSE))</f>
        <v>法子</v>
      </c>
      <c r="D21" s="216" t="str">
        <f>IF(A21="","",VLOOKUP('18GS'!A21,'ﾃﾞｰﾀ18&amp;16'!$AP$3:$AS$66,4,FALSE))</f>
        <v>(鹿・加治木高）</v>
      </c>
      <c r="E21" s="8"/>
      <c r="F21" s="213">
        <v>80</v>
      </c>
      <c r="G21" s="214"/>
      <c r="H21" s="28"/>
      <c r="I21" s="3"/>
      <c r="J21" s="28"/>
      <c r="K21" s="33"/>
      <c r="L21" s="28"/>
      <c r="M21" s="28"/>
      <c r="N21" s="34"/>
      <c r="O21" s="28"/>
      <c r="P21" s="34"/>
      <c r="Q21" s="28"/>
      <c r="R21" s="3"/>
      <c r="S21" s="28"/>
      <c r="T21" s="214">
        <v>82</v>
      </c>
      <c r="U21" s="217"/>
      <c r="V21" s="9"/>
      <c r="W21" s="216" t="str">
        <f>IF(Z21="","",VLOOKUP('18GS'!Z21,'ﾃﾞｰﾀ18&amp;16'!$AP$3:$AS$66,2,FALSE))</f>
        <v>末次</v>
      </c>
      <c r="X21" s="219" t="str">
        <f>IF(Z21="","",VLOOKUP('18GS'!Z21,'ﾃﾞｰﾀ18&amp;16'!$AP$3:$AS$66,3,FALSE))</f>
        <v>真由子</v>
      </c>
      <c r="Y21" s="216" t="str">
        <f>IF(Z21="","",VLOOKUP('18GS'!Z21,'ﾃﾞｰﾀ18&amp;16'!$AP$3:$AS$66,4,FALSE))</f>
        <v>(福･柳川高)</v>
      </c>
      <c r="Z21" s="218">
        <v>24</v>
      </c>
    </row>
    <row r="22" spans="1:26" ht="12" customHeight="1">
      <c r="A22" s="215"/>
      <c r="B22" s="216"/>
      <c r="C22" s="216"/>
      <c r="D22" s="216"/>
      <c r="E22" s="5"/>
      <c r="F22" s="10"/>
      <c r="G22" s="3"/>
      <c r="H22" s="28"/>
      <c r="I22" s="3"/>
      <c r="J22" s="28"/>
      <c r="K22" s="33"/>
      <c r="L22" s="35">
        <v>12</v>
      </c>
      <c r="M22" s="30" t="str">
        <f>IF(L22="","",VLOOKUP('18GS'!L22,'ﾃﾞｰﾀ18&amp;16'!$AP$3:$AS$66,2,FALSE))</f>
        <v>岩坂</v>
      </c>
      <c r="N22" s="35">
        <v>17</v>
      </c>
      <c r="O22" s="30" t="str">
        <f>IF(N22="","",VLOOKUP('18GS'!N22,'ﾃﾞｰﾀ18&amp;16'!$AP$3:$AS$66,2,FALSE))</f>
        <v>荒木</v>
      </c>
      <c r="P22" s="34"/>
      <c r="Q22" s="28"/>
      <c r="R22" s="3"/>
      <c r="S22" s="28"/>
      <c r="T22" s="3"/>
      <c r="U22" s="28"/>
      <c r="V22" s="5"/>
      <c r="W22" s="216"/>
      <c r="X22" s="219"/>
      <c r="Y22" s="216"/>
      <c r="Z22" s="218"/>
    </row>
    <row r="23" spans="1:26" ht="12" customHeight="1">
      <c r="A23" s="215">
        <v>9</v>
      </c>
      <c r="B23" s="216" t="str">
        <f>IF(A23="","",VLOOKUP('18GS'!A23,'ﾃﾞｰﾀ18&amp;16'!$AP$3:$AS$66,2,FALSE))</f>
        <v>大島</v>
      </c>
      <c r="C23" s="216" t="str">
        <f>IF(A23="","",VLOOKUP('18GS'!A23,'ﾃﾞｰﾀ18&amp;16'!$AP$3:$AS$66,3,FALSE))</f>
        <v>沙紀</v>
      </c>
      <c r="D23" s="216" t="str">
        <f>IF(A23="","",VLOOKUP('18GS'!A23,'ﾃﾞｰﾀ18&amp;16'!$AP$3:$AS$66,4,FALSE))</f>
        <v>(福･柳川高)</v>
      </c>
      <c r="E23" s="4"/>
      <c r="F23" s="10"/>
      <c r="G23" s="3"/>
      <c r="H23" s="28"/>
      <c r="I23" s="3"/>
      <c r="J23" s="28"/>
      <c r="K23" s="33"/>
      <c r="L23" s="213">
        <v>81</v>
      </c>
      <c r="M23" s="214"/>
      <c r="N23" s="214">
        <v>97</v>
      </c>
      <c r="O23" s="214"/>
      <c r="P23" s="34"/>
      <c r="Q23" s="28"/>
      <c r="R23" s="3"/>
      <c r="S23" s="28"/>
      <c r="T23" s="3"/>
      <c r="U23" s="28"/>
      <c r="V23" s="4"/>
      <c r="W23" s="216" t="str">
        <f>IF(Z23="","",VLOOKUP('18GS'!Z23,'ﾃﾞｰﾀ18&amp;16'!$AP$3:$AS$66,2,FALSE))</f>
        <v>中島</v>
      </c>
      <c r="X23" s="219" t="str">
        <f>IF(Z23="","",VLOOKUP('18GS'!Z23,'ﾃﾞｰﾀ18&amp;16'!$AP$3:$AS$66,3,FALSE))</f>
        <v>由佳梨</v>
      </c>
      <c r="Y23" s="216" t="str">
        <f>IF(Z23="","",VLOOKUP('18GS'!Z23,'ﾃﾞｰﾀ18&amp;16'!$AP$3:$AS$66,4,FALSE))</f>
        <v>(熊・八代白百合学園高）</v>
      </c>
      <c r="Z23" s="218">
        <v>25</v>
      </c>
    </row>
    <row r="24" spans="1:26" ht="12" customHeight="1">
      <c r="A24" s="215"/>
      <c r="B24" s="216"/>
      <c r="C24" s="216"/>
      <c r="D24" s="216"/>
      <c r="E24" s="6"/>
      <c r="F24" s="9">
        <v>9</v>
      </c>
      <c r="G24" s="30" t="str">
        <f>IF(F24="","",VLOOKUP('18GS'!F24,'ﾃﾞｰﾀ18&amp;16'!$AP$3:$AS$66,2,FALSE))</f>
        <v>大島</v>
      </c>
      <c r="H24" s="28"/>
      <c r="I24" s="3"/>
      <c r="J24" s="28"/>
      <c r="K24" s="33"/>
      <c r="L24" s="28"/>
      <c r="M24" s="28"/>
      <c r="N24" s="28"/>
      <c r="O24" s="28"/>
      <c r="P24" s="34"/>
      <c r="Q24" s="28"/>
      <c r="R24" s="3"/>
      <c r="S24" s="28"/>
      <c r="T24" s="30">
        <v>25</v>
      </c>
      <c r="U24" s="30" t="str">
        <f>IF(T24="","",VLOOKUP('18GS'!T24,'ﾃﾞｰﾀ18&amp;16'!$AP$3:$AS$66,2,FALSE))</f>
        <v>中島</v>
      </c>
      <c r="V24" s="7"/>
      <c r="W24" s="216"/>
      <c r="X24" s="219"/>
      <c r="Y24" s="216"/>
      <c r="Z24" s="218"/>
    </row>
    <row r="25" spans="1:26" ht="12" customHeight="1">
      <c r="A25" s="215">
        <v>10</v>
      </c>
      <c r="B25" s="216" t="str">
        <f>IF(A25="","",VLOOKUP('18GS'!A25,'ﾃﾞｰﾀ18&amp;16'!$AP$3:$AS$66,2,FALSE))</f>
        <v>中村</v>
      </c>
      <c r="C25" s="216" t="str">
        <f>IF(A25="","",VLOOKUP('18GS'!A25,'ﾃﾞｰﾀ18&amp;16'!$AP$3:$AS$66,3,FALSE))</f>
        <v>晴日</v>
      </c>
      <c r="D25" s="216" t="str">
        <f>IF(A25="","",VLOOKUP('18GS'!A25,'ﾃﾞｰﾀ18&amp;16'!$AP$3:$AS$66,4,FALSE))</f>
        <v>(佐・佐賀東高）</v>
      </c>
      <c r="E25" s="8"/>
      <c r="F25" s="213">
        <v>85</v>
      </c>
      <c r="G25" s="217"/>
      <c r="H25" s="28"/>
      <c r="I25" s="3"/>
      <c r="J25" s="28"/>
      <c r="K25" s="33"/>
      <c r="L25" s="28"/>
      <c r="M25" s="28"/>
      <c r="N25" s="28"/>
      <c r="O25" s="28"/>
      <c r="P25" s="34"/>
      <c r="Q25" s="28"/>
      <c r="R25" s="3"/>
      <c r="S25" s="28"/>
      <c r="T25" s="213">
        <v>83</v>
      </c>
      <c r="U25" s="217"/>
      <c r="V25" s="9"/>
      <c r="W25" s="216" t="str">
        <f>IF(Z25="","",VLOOKUP('18GS'!Z25,'ﾃﾞｰﾀ18&amp;16'!$AP$3:$AS$66,2,FALSE))</f>
        <v>平岡</v>
      </c>
      <c r="X25" s="219" t="str">
        <f>IF(Z25="","",VLOOKUP('18GS'!Z25,'ﾃﾞｰﾀ18&amp;16'!$AP$3:$AS$66,3,FALSE))</f>
        <v>唯</v>
      </c>
      <c r="Y25" s="216" t="str">
        <f>IF(Z25="","",VLOOKUP('18GS'!Z25,'ﾃﾞｰﾀ18&amp;16'!$AP$3:$AS$66,4,FALSE))</f>
        <v>(大・福徳学院高）</v>
      </c>
      <c r="Z25" s="218">
        <v>26</v>
      </c>
    </row>
    <row r="26" spans="1:26" ht="12" customHeight="1">
      <c r="A26" s="215"/>
      <c r="B26" s="216"/>
      <c r="C26" s="216"/>
      <c r="D26" s="216"/>
      <c r="E26" s="5"/>
      <c r="F26" s="10"/>
      <c r="G26" s="33"/>
      <c r="H26" s="35">
        <v>12</v>
      </c>
      <c r="I26" s="30" t="str">
        <f>IF(H26="","",VLOOKUP('18GS'!H26,'ﾃﾞｰﾀ18&amp;16'!$AP$3:$AS$66,2,FALSE))</f>
        <v>岩坂</v>
      </c>
      <c r="J26" s="28"/>
      <c r="K26" s="33"/>
      <c r="L26" s="28"/>
      <c r="M26" s="28"/>
      <c r="N26" s="28"/>
      <c r="O26" s="28"/>
      <c r="P26" s="34"/>
      <c r="Q26" s="28"/>
      <c r="R26" s="30">
        <v>25</v>
      </c>
      <c r="S26" s="30" t="str">
        <f>IF(R26="","",VLOOKUP('18GS'!R26,'ﾃﾞｰﾀ18&amp;16'!$AP$3:$AS$66,2,FALSE))</f>
        <v>中島</v>
      </c>
      <c r="T26" s="34"/>
      <c r="U26" s="28"/>
      <c r="V26" s="5"/>
      <c r="W26" s="216"/>
      <c r="X26" s="219"/>
      <c r="Y26" s="216"/>
      <c r="Z26" s="218"/>
    </row>
    <row r="27" spans="1:26" ht="12" customHeight="1">
      <c r="A27" s="215">
        <v>11</v>
      </c>
      <c r="B27" s="216" t="str">
        <f>IF(A27="","",VLOOKUP('18GS'!A27,'ﾃﾞｰﾀ18&amp;16'!$AP$3:$AS$66,2,FALSE))</f>
        <v>立入</v>
      </c>
      <c r="C27" s="216" t="str">
        <f>IF(A27="","",VLOOKUP('18GS'!A27,'ﾃﾞｰﾀ18&amp;16'!$AP$3:$AS$66,3,FALSE))</f>
        <v>彩夏</v>
      </c>
      <c r="D27" s="216" t="str">
        <f>IF(A27="","",VLOOKUP('18GS'!A27,'ﾃﾞｰﾀ18&amp;16'!$AP$3:$AS$66,4,FALSE))</f>
        <v>(福･柳川高)</v>
      </c>
      <c r="E27" s="4"/>
      <c r="F27" s="10"/>
      <c r="G27" s="33"/>
      <c r="H27" s="213">
        <v>86</v>
      </c>
      <c r="I27" s="217"/>
      <c r="J27" s="28"/>
      <c r="K27" s="33"/>
      <c r="L27" s="28"/>
      <c r="M27" s="28"/>
      <c r="N27" s="28"/>
      <c r="O27" s="28"/>
      <c r="P27" s="34"/>
      <c r="Q27" s="28"/>
      <c r="R27" s="213">
        <v>84</v>
      </c>
      <c r="S27" s="217"/>
      <c r="T27" s="34"/>
      <c r="U27" s="28"/>
      <c r="V27" s="4"/>
      <c r="W27" s="216" t="str">
        <f>IF(Z27="","",VLOOKUP('18GS'!Z27,'ﾃﾞｰﾀ18&amp;16'!$AP$3:$AS$66,2,FALSE))</f>
        <v>坂田</v>
      </c>
      <c r="X27" s="219" t="str">
        <f>IF(Z27="","",VLOOKUP('18GS'!Z27,'ﾃﾞｰﾀ18&amp;16'!$AP$3:$AS$66,3,FALSE))</f>
        <v>百利恵</v>
      </c>
      <c r="Y27" s="216" t="str">
        <f>IF(Z27="","",VLOOKUP('18GS'!Z27,'ﾃﾞｰﾀ18&amp;16'!$AP$3:$AS$66,4,FALSE))</f>
        <v>(福･柳川高)</v>
      </c>
      <c r="Z27" s="218">
        <v>27</v>
      </c>
    </row>
    <row r="28" spans="1:26" ht="12" customHeight="1">
      <c r="A28" s="215"/>
      <c r="B28" s="216"/>
      <c r="C28" s="216"/>
      <c r="D28" s="216"/>
      <c r="E28" s="6"/>
      <c r="F28" s="9">
        <v>12</v>
      </c>
      <c r="G28" s="31" t="str">
        <f>IF(F28="","",VLOOKUP('18GS'!F28,'ﾃﾞｰﾀ18&amp;16'!$AP$3:$AS$66,2,FALSE))</f>
        <v>岩坂</v>
      </c>
      <c r="H28" s="28"/>
      <c r="I28" s="33"/>
      <c r="J28" s="28"/>
      <c r="K28" s="33"/>
      <c r="L28" s="28"/>
      <c r="M28" s="28"/>
      <c r="N28" s="28"/>
      <c r="O28" s="28"/>
      <c r="P28" s="34"/>
      <c r="Q28" s="28"/>
      <c r="R28" s="34"/>
      <c r="S28" s="28"/>
      <c r="T28" s="35">
        <v>27</v>
      </c>
      <c r="U28" s="30" t="str">
        <f>IF(T28="","",VLOOKUP('18GS'!T28,'ﾃﾞｰﾀ18&amp;16'!$AP$3:$AS$66,2,FALSE))</f>
        <v>坂田</v>
      </c>
      <c r="V28" s="7"/>
      <c r="W28" s="216"/>
      <c r="X28" s="219"/>
      <c r="Y28" s="216"/>
      <c r="Z28" s="218"/>
    </row>
    <row r="29" spans="1:26" ht="12" customHeight="1">
      <c r="A29" s="215">
        <v>12</v>
      </c>
      <c r="B29" s="216" t="str">
        <f>IF(A29="","",VLOOKUP('18GS'!A29,'ﾃﾞｰﾀ18&amp;16'!$AP$3:$AS$66,2,FALSE))</f>
        <v>岩坂</v>
      </c>
      <c r="C29" s="216" t="str">
        <f>IF(A29="","",VLOOKUP('18GS'!A29,'ﾃﾞｰﾀ18&amp;16'!$AP$3:$AS$66,3,FALSE))</f>
        <v>美希</v>
      </c>
      <c r="D29" s="216" t="str">
        <f>IF(A29="","",VLOOKUP('18GS'!A29,'ﾃﾞｰﾀ18&amp;16'!$AP$3:$AS$66,4,FALSE))</f>
        <v>(宮・宮崎商業高）</v>
      </c>
      <c r="E29" s="8"/>
      <c r="F29" s="213">
        <v>83</v>
      </c>
      <c r="G29" s="214"/>
      <c r="H29" s="28"/>
      <c r="I29" s="33"/>
      <c r="J29" s="28"/>
      <c r="K29" s="33"/>
      <c r="L29" s="28"/>
      <c r="M29" s="28"/>
      <c r="N29" s="28"/>
      <c r="O29" s="28"/>
      <c r="P29" s="34"/>
      <c r="Q29" s="28"/>
      <c r="R29" s="34"/>
      <c r="S29" s="28"/>
      <c r="T29" s="214">
        <v>85</v>
      </c>
      <c r="U29" s="217"/>
      <c r="V29" s="9"/>
      <c r="W29" s="216" t="str">
        <f>IF(Z29="","",VLOOKUP('18GS'!Z29,'ﾃﾞｰﾀ18&amp;16'!$AP$3:$AS$66,2,FALSE))</f>
        <v>有田</v>
      </c>
      <c r="X29" s="219" t="str">
        <f>IF(Z29="","",VLOOKUP('18GS'!Z29,'ﾃﾞｰﾀ18&amp;16'!$AP$3:$AS$66,3,FALSE))</f>
        <v>奈央</v>
      </c>
      <c r="Y29" s="216" t="str">
        <f>IF(Z29="","",VLOOKUP('18GS'!Z29,'ﾃﾞｰﾀ18&amp;16'!$AP$3:$AS$66,4,FALSE))</f>
        <v>(長・長崎北高)</v>
      </c>
      <c r="Z29" s="218">
        <v>28</v>
      </c>
    </row>
    <row r="30" spans="1:26" ht="12" customHeight="1">
      <c r="A30" s="215"/>
      <c r="B30" s="216"/>
      <c r="C30" s="216"/>
      <c r="D30" s="216"/>
      <c r="E30" s="5"/>
      <c r="F30" s="10"/>
      <c r="G30" s="3"/>
      <c r="H30" s="28"/>
      <c r="I30" s="33"/>
      <c r="J30" s="35">
        <v>12</v>
      </c>
      <c r="K30" s="31" t="str">
        <f>IF(J30="","",VLOOKUP('18GS'!J30,'ﾃﾞｰﾀ18&amp;16'!$AP$3:$AS$66,2,FALSE))</f>
        <v>岩坂</v>
      </c>
      <c r="L30" s="28"/>
      <c r="M30" s="28"/>
      <c r="N30" s="28"/>
      <c r="O30" s="28"/>
      <c r="P30" s="35">
        <v>32</v>
      </c>
      <c r="Q30" s="30" t="str">
        <f>IF(P30="","",VLOOKUP('18GS'!P30,'ﾃﾞｰﾀ18&amp;16'!$AP$3:$AS$66,2,FALSE))</f>
        <v>酒井</v>
      </c>
      <c r="R30" s="34"/>
      <c r="S30" s="28"/>
      <c r="T30" s="3"/>
      <c r="U30" s="28"/>
      <c r="V30" s="5"/>
      <c r="W30" s="216"/>
      <c r="X30" s="219"/>
      <c r="Y30" s="216"/>
      <c r="Z30" s="218"/>
    </row>
    <row r="31" spans="1:26" ht="12" customHeight="1">
      <c r="A31" s="215">
        <v>13</v>
      </c>
      <c r="B31" s="216" t="str">
        <f>IF(A31="","",VLOOKUP('18GS'!A31,'ﾃﾞｰﾀ18&amp;16'!$AP$3:$AS$66,2,FALSE))</f>
        <v>前田</v>
      </c>
      <c r="C31" s="216" t="str">
        <f>IF(A31="","",VLOOKUP('18GS'!A31,'ﾃﾞｰﾀ18&amp;16'!$AP$3:$AS$66,3,FALSE))</f>
        <v>千夏</v>
      </c>
      <c r="D31" s="216" t="str">
        <f>IF(A31="","",VLOOKUP('18GS'!A31,'ﾃﾞｰﾀ18&amp;16'!$AP$3:$AS$66,4,FALSE))</f>
        <v>(福･筑陽学園高)</v>
      </c>
      <c r="E31" s="4"/>
      <c r="F31" s="10"/>
      <c r="G31" s="3"/>
      <c r="H31" s="28"/>
      <c r="I31" s="33"/>
      <c r="J31" s="213" t="s">
        <v>1004</v>
      </c>
      <c r="K31" s="214"/>
      <c r="L31" s="28"/>
      <c r="M31" s="28"/>
      <c r="N31" s="28"/>
      <c r="O31" s="28"/>
      <c r="P31" s="214">
        <v>84</v>
      </c>
      <c r="Q31" s="217"/>
      <c r="R31" s="34"/>
      <c r="S31" s="28"/>
      <c r="T31" s="3"/>
      <c r="U31" s="28"/>
      <c r="V31" s="4"/>
      <c r="W31" s="216" t="str">
        <f>IF(Z31="","",VLOOKUP('18GS'!Z31,'ﾃﾞｰﾀ18&amp;16'!$AP$3:$AS$66,2,FALSE))</f>
        <v>溝口</v>
      </c>
      <c r="X31" s="219" t="str">
        <f>IF(Z31="","",VLOOKUP('18GS'!Z31,'ﾃﾞｰﾀ18&amp;16'!$AP$3:$AS$66,3,FALSE))</f>
        <v>聖子</v>
      </c>
      <c r="Y31" s="216" t="str">
        <f>IF(Z31="","",VLOOKUP('18GS'!Z31,'ﾃﾞｰﾀ18&amp;16'!$AP$3:$AS$66,4,FALSE))</f>
        <v>(福・筑紫女学園高)</v>
      </c>
      <c r="Z31" s="218">
        <v>29</v>
      </c>
    </row>
    <row r="32" spans="1:26" ht="12" customHeight="1">
      <c r="A32" s="215"/>
      <c r="B32" s="216"/>
      <c r="C32" s="216"/>
      <c r="D32" s="216"/>
      <c r="E32" s="6"/>
      <c r="F32" s="9">
        <v>13</v>
      </c>
      <c r="G32" s="30" t="str">
        <f>IF(F32="","",VLOOKUP('18GS'!F32,'ﾃﾞｰﾀ18&amp;16'!$AP$3:$AS$66,2,FALSE))</f>
        <v>前田</v>
      </c>
      <c r="H32" s="28"/>
      <c r="I32" s="33"/>
      <c r="J32" s="28"/>
      <c r="K32" s="3"/>
      <c r="L32" s="28"/>
      <c r="M32" s="28"/>
      <c r="N32" s="28"/>
      <c r="O32" s="28"/>
      <c r="P32" s="3"/>
      <c r="Q32" s="3"/>
      <c r="R32" s="34"/>
      <c r="S32" s="28"/>
      <c r="T32" s="30">
        <v>29</v>
      </c>
      <c r="U32" s="30" t="str">
        <f>IF(T32="","",VLOOKUP('18GS'!T32,'ﾃﾞｰﾀ18&amp;16'!$AP$3:$AS$66,2,FALSE))</f>
        <v>溝口</v>
      </c>
      <c r="V32" s="7"/>
      <c r="W32" s="216"/>
      <c r="X32" s="219"/>
      <c r="Y32" s="216"/>
      <c r="Z32" s="218"/>
    </row>
    <row r="33" spans="1:26" ht="12" customHeight="1">
      <c r="A33" s="215">
        <v>14</v>
      </c>
      <c r="B33" s="216" t="str">
        <f>IF(A33="","",VLOOKUP('18GS'!A33,'ﾃﾞｰﾀ18&amp;16'!$AP$3:$AS$66,2,FALSE))</f>
        <v>江口</v>
      </c>
      <c r="C33" s="216" t="str">
        <f>IF(A33="","",VLOOKUP('18GS'!A33,'ﾃﾞｰﾀ18&amp;16'!$AP$3:$AS$66,3,FALSE))</f>
        <v>舞</v>
      </c>
      <c r="D33" s="216" t="str">
        <f>IF(A33="","",VLOOKUP('18GS'!A33,'ﾃﾞｰﾀ18&amp;16'!$AP$3:$AS$66,4,FALSE))</f>
        <v>(佐・佐賀西高）</v>
      </c>
      <c r="E33" s="8"/>
      <c r="F33" s="213">
        <v>80</v>
      </c>
      <c r="G33" s="217"/>
      <c r="H33" s="28"/>
      <c r="I33" s="33"/>
      <c r="J33" s="28"/>
      <c r="K33" s="3"/>
      <c r="L33" s="28"/>
      <c r="M33" s="28"/>
      <c r="N33" s="28"/>
      <c r="O33" s="28"/>
      <c r="P33" s="3"/>
      <c r="Q33" s="3"/>
      <c r="R33" s="34"/>
      <c r="S33" s="28"/>
      <c r="T33" s="213">
        <v>86</v>
      </c>
      <c r="U33" s="217"/>
      <c r="V33" s="9"/>
      <c r="W33" s="216" t="str">
        <f>IF(Z33="","",VLOOKUP('18GS'!Z33,'ﾃﾞｰﾀ18&amp;16'!$AP$3:$AS$66,2,FALSE))</f>
        <v>鐘ヶ江</v>
      </c>
      <c r="X33" s="219" t="str">
        <f>IF(Z33="","",VLOOKUP('18GS'!Z33,'ﾃﾞｰﾀ18&amp;16'!$AP$3:$AS$66,3,FALSE))</f>
        <v>恵</v>
      </c>
      <c r="Y33" s="216" t="str">
        <f>IF(Z33="","",VLOOKUP('18GS'!Z33,'ﾃﾞｰﾀ18&amp;16'!$AP$3:$AS$66,4,FALSE))</f>
        <v>(鹿・純心女子高)</v>
      </c>
      <c r="Z33" s="218">
        <v>30</v>
      </c>
    </row>
    <row r="34" spans="1:26" ht="12" customHeight="1">
      <c r="A34" s="215"/>
      <c r="B34" s="216"/>
      <c r="C34" s="216"/>
      <c r="D34" s="216"/>
      <c r="E34" s="5"/>
      <c r="F34" s="10"/>
      <c r="G34" s="33"/>
      <c r="H34" s="35">
        <v>16</v>
      </c>
      <c r="I34" s="31" t="str">
        <f>IF(H34="","",VLOOKUP('18GS'!H34,'ﾃﾞｰﾀ18&amp;16'!$AP$3:$AS$66,2,FALSE))</f>
        <v>長谷川</v>
      </c>
      <c r="J34" s="28"/>
      <c r="K34" s="3"/>
      <c r="L34" s="28"/>
      <c r="M34" s="28"/>
      <c r="N34" s="28"/>
      <c r="O34" s="28"/>
      <c r="P34" s="3"/>
      <c r="Q34" s="3"/>
      <c r="R34" s="35">
        <v>32</v>
      </c>
      <c r="S34" s="30" t="str">
        <f>IF(R34="","",VLOOKUP('18GS'!R34,'ﾃﾞｰﾀ18&amp;16'!$AP$3:$AS$66,2,FALSE))</f>
        <v>酒井</v>
      </c>
      <c r="T34" s="34"/>
      <c r="U34" s="28"/>
      <c r="V34" s="5"/>
      <c r="W34" s="216"/>
      <c r="X34" s="219"/>
      <c r="Y34" s="216"/>
      <c r="Z34" s="218"/>
    </row>
    <row r="35" spans="1:26" ht="12" customHeight="1">
      <c r="A35" s="215">
        <v>15</v>
      </c>
      <c r="B35" s="216" t="str">
        <f>IF(A35="","",VLOOKUP('18GS'!A35,'ﾃﾞｰﾀ18&amp;16'!$AP$3:$AS$66,2,FALSE))</f>
        <v>熊本</v>
      </c>
      <c r="C35" s="216" t="str">
        <f>IF(A35="","",VLOOKUP('18GS'!A35,'ﾃﾞｰﾀ18&amp;16'!$AP$3:$AS$66,3,FALSE))</f>
        <v>郁実</v>
      </c>
      <c r="D35" s="216" t="str">
        <f>IF(A35="","",VLOOKUP('18GS'!A35,'ﾃﾞｰﾀ18&amp;16'!$AP$3:$AS$66,4,FALSE))</f>
        <v>(鹿・鳳凰高）</v>
      </c>
      <c r="E35" s="4"/>
      <c r="F35" s="10"/>
      <c r="G35" s="33"/>
      <c r="H35" s="213">
        <v>81</v>
      </c>
      <c r="I35" s="214"/>
      <c r="J35" s="28"/>
      <c r="K35" s="3"/>
      <c r="L35" s="28"/>
      <c r="M35" s="28"/>
      <c r="N35" s="28"/>
      <c r="O35" s="28"/>
      <c r="P35" s="3"/>
      <c r="Q35" s="3"/>
      <c r="R35" s="214">
        <v>81</v>
      </c>
      <c r="S35" s="217"/>
      <c r="T35" s="34"/>
      <c r="U35" s="28"/>
      <c r="V35" s="4"/>
      <c r="W35" s="216" t="str">
        <f>IF(Z35="","",VLOOKUP('18GS'!Z35,'ﾃﾞｰﾀ18&amp;16'!$AP$3:$AS$66,2,FALSE))</f>
        <v>大城</v>
      </c>
      <c r="X35" s="219" t="str">
        <f>IF(Z35="","",VLOOKUP('18GS'!Z35,'ﾃﾞｰﾀ18&amp;16'!$AP$3:$AS$66,3,FALSE))</f>
        <v>由梨乃</v>
      </c>
      <c r="Y35" s="216" t="str">
        <f>IF(Z35="","",VLOOKUP('18GS'!Z35,'ﾃﾞｰﾀ18&amp;16'!$AP$3:$AS$66,4,FALSE))</f>
        <v>(沖･JIN Jｒ TC）</v>
      </c>
      <c r="Z35" s="218">
        <v>31</v>
      </c>
    </row>
    <row r="36" spans="1:26" ht="12" customHeight="1">
      <c r="A36" s="215"/>
      <c r="B36" s="216"/>
      <c r="C36" s="216"/>
      <c r="D36" s="216"/>
      <c r="E36" s="6"/>
      <c r="F36" s="9">
        <v>16</v>
      </c>
      <c r="G36" s="31" t="str">
        <f>IF(F36="","",VLOOKUP('18GS'!F36,'ﾃﾞｰﾀ18&amp;16'!$AP$3:$AS$66,2,FALSE))</f>
        <v>長谷川</v>
      </c>
      <c r="H36" s="28"/>
      <c r="I36" s="3"/>
      <c r="J36" s="28"/>
      <c r="K36" s="3"/>
      <c r="L36" s="28"/>
      <c r="M36" s="28"/>
      <c r="N36" s="28"/>
      <c r="O36" s="28"/>
      <c r="P36" s="3"/>
      <c r="Q36" s="3"/>
      <c r="R36" s="3"/>
      <c r="S36" s="28"/>
      <c r="T36" s="35">
        <v>32</v>
      </c>
      <c r="U36" s="30" t="str">
        <f>IF(T36="","",VLOOKUP('18GS'!T36,'ﾃﾞｰﾀ18&amp;16'!$AP$3:$AS$66,2,FALSE))</f>
        <v>酒井</v>
      </c>
      <c r="V36" s="7"/>
      <c r="W36" s="216"/>
      <c r="X36" s="219"/>
      <c r="Y36" s="216"/>
      <c r="Z36" s="218"/>
    </row>
    <row r="37" spans="1:26" ht="12" customHeight="1">
      <c r="A37" s="215">
        <v>16</v>
      </c>
      <c r="B37" s="216" t="str">
        <f>IF(A37="","",VLOOKUP('18GS'!A37,'ﾃﾞｰﾀ18&amp;16'!$AP$3:$AS$66,2,FALSE))</f>
        <v>長谷川</v>
      </c>
      <c r="C37" s="216" t="str">
        <f>IF(A37="","",VLOOKUP('18GS'!A37,'ﾃﾞｰﾀ18&amp;16'!$AP$3:$AS$66,3,FALSE))</f>
        <v>梨紗</v>
      </c>
      <c r="D37" s="216" t="str">
        <f>IF(A37="","",VLOOKUP('18GS'!A37,'ﾃﾞｰﾀ18&amp;16'!$AP$3:$AS$66,4,FALSE))</f>
        <v>(熊・長嶺TC)</v>
      </c>
      <c r="E37" s="8"/>
      <c r="F37" s="213">
        <v>81</v>
      </c>
      <c r="G37" s="214"/>
      <c r="H37" s="28"/>
      <c r="I37" s="3"/>
      <c r="J37" s="28"/>
      <c r="K37" s="3"/>
      <c r="L37" s="28"/>
      <c r="M37" s="28"/>
      <c r="N37" s="28"/>
      <c r="O37" s="28"/>
      <c r="P37" s="3"/>
      <c r="Q37" s="3"/>
      <c r="R37" s="3"/>
      <c r="S37" s="28"/>
      <c r="T37" s="214">
        <v>80</v>
      </c>
      <c r="U37" s="217"/>
      <c r="V37" s="9"/>
      <c r="W37" s="216" t="str">
        <f>IF(Z37="","",VLOOKUP('18GS'!Z37,'ﾃﾞｰﾀ18&amp;16'!$AP$3:$AS$66,2,FALSE))</f>
        <v>酒井</v>
      </c>
      <c r="X37" s="219" t="str">
        <f>IF(Z37="","",VLOOKUP('18GS'!Z37,'ﾃﾞｰﾀ18&amp;16'!$AP$3:$AS$66,3,FALSE))</f>
        <v>優理子</v>
      </c>
      <c r="Y37" s="216" t="str">
        <f>IF(Z37="","",VLOOKUP('18GS'!Z37,'ﾃﾞｰﾀ18&amp;16'!$AP$3:$AS$66,4,FALSE))</f>
        <v>(福･柳川高)</v>
      </c>
      <c r="Z37" s="218">
        <v>32</v>
      </c>
    </row>
    <row r="38" spans="1:26" ht="12" customHeight="1">
      <c r="A38" s="215"/>
      <c r="B38" s="216"/>
      <c r="C38" s="216"/>
      <c r="D38" s="216"/>
      <c r="E38" s="5"/>
      <c r="F38" s="10"/>
      <c r="G38" s="3"/>
      <c r="H38" s="28"/>
      <c r="I38" s="3"/>
      <c r="J38" s="28"/>
      <c r="K38" s="3"/>
      <c r="L38" s="28"/>
      <c r="M38" s="28"/>
      <c r="N38" s="28"/>
      <c r="O38" s="28"/>
      <c r="P38" s="3"/>
      <c r="Q38" s="3"/>
      <c r="R38" s="3"/>
      <c r="S38" s="28"/>
      <c r="T38" s="3"/>
      <c r="U38" s="28"/>
      <c r="V38" s="5"/>
      <c r="W38" s="216"/>
      <c r="X38" s="219"/>
      <c r="Y38" s="216"/>
      <c r="Z38" s="218"/>
    </row>
    <row r="39" spans="1:26" ht="1.5" customHeight="1">
      <c r="A39" s="2"/>
      <c r="B39" s="14"/>
      <c r="C39" s="14"/>
      <c r="D39" s="14"/>
      <c r="E39" s="5"/>
      <c r="F39" s="10"/>
      <c r="G39" s="3"/>
      <c r="H39" s="28"/>
      <c r="I39" s="3"/>
      <c r="J39" s="28"/>
      <c r="K39" s="3"/>
      <c r="L39" s="28"/>
      <c r="M39" s="28"/>
      <c r="N39" s="28"/>
      <c r="O39" s="28"/>
      <c r="P39" s="3"/>
      <c r="Q39" s="3"/>
      <c r="R39" s="3"/>
      <c r="S39" s="28"/>
      <c r="T39" s="3"/>
      <c r="U39" s="28"/>
      <c r="V39" s="5"/>
      <c r="W39" s="14"/>
      <c r="X39" s="3"/>
      <c r="Y39" s="14"/>
      <c r="Z39" s="1"/>
    </row>
    <row r="40" spans="1:26" ht="1.5" customHeight="1">
      <c r="A40" s="2"/>
      <c r="B40" s="14"/>
      <c r="C40" s="14"/>
      <c r="D40" s="14"/>
      <c r="E40" s="5"/>
      <c r="F40" s="10"/>
      <c r="G40" s="3"/>
      <c r="H40" s="28"/>
      <c r="I40" s="3"/>
      <c r="J40" s="28"/>
      <c r="K40" s="3"/>
      <c r="L40" s="28"/>
      <c r="M40" s="28"/>
      <c r="N40" s="28"/>
      <c r="O40" s="28"/>
      <c r="P40" s="3"/>
      <c r="Q40" s="3"/>
      <c r="R40" s="3"/>
      <c r="S40" s="28"/>
      <c r="T40" s="3"/>
      <c r="U40" s="28"/>
      <c r="V40" s="5"/>
      <c r="W40" s="14"/>
      <c r="X40" s="3"/>
      <c r="Y40" s="14"/>
      <c r="Z40" s="1"/>
    </row>
    <row r="41" spans="1:26" ht="1.5" customHeight="1">
      <c r="A41" s="2"/>
      <c r="B41" s="14"/>
      <c r="C41" s="14"/>
      <c r="D41" s="14"/>
      <c r="E41" s="5"/>
      <c r="F41" s="10"/>
      <c r="G41" s="3"/>
      <c r="H41" s="28"/>
      <c r="I41" s="3"/>
      <c r="J41" s="28"/>
      <c r="K41" s="3"/>
      <c r="L41" s="28"/>
      <c r="M41" s="28"/>
      <c r="N41" s="28"/>
      <c r="O41" s="28"/>
      <c r="P41" s="3"/>
      <c r="Q41" s="3"/>
      <c r="R41" s="3"/>
      <c r="S41" s="28"/>
      <c r="T41" s="3"/>
      <c r="U41" s="28"/>
      <c r="V41" s="5"/>
      <c r="W41" s="14"/>
      <c r="X41" s="3"/>
      <c r="Y41" s="14"/>
      <c r="Z41" s="1"/>
    </row>
    <row r="42" spans="2:27" s="2" customFormat="1" ht="14.25">
      <c r="B42" s="3"/>
      <c r="C42" s="3"/>
      <c r="D42" s="3"/>
      <c r="E42" s="5"/>
      <c r="F42" s="10"/>
      <c r="G42" s="5"/>
      <c r="H42" s="5"/>
      <c r="K42" s="40" t="s">
        <v>4</v>
      </c>
      <c r="L42" s="5"/>
      <c r="N42" s="5"/>
      <c r="O42" s="10"/>
      <c r="R42" s="40" t="s">
        <v>9</v>
      </c>
      <c r="S42" s="5"/>
      <c r="T42" s="10"/>
      <c r="U42" s="5"/>
      <c r="V42" s="10"/>
      <c r="W42" s="14"/>
      <c r="X42" s="39"/>
      <c r="Y42" s="14"/>
      <c r="Z42" s="3"/>
      <c r="AA42" s="3"/>
    </row>
    <row r="43" spans="1:27" ht="15.75" customHeight="1">
      <c r="A43" s="25"/>
      <c r="B43" s="24"/>
      <c r="C43" s="24"/>
      <c r="D43" s="25"/>
      <c r="G43" s="18"/>
      <c r="H43" s="56">
        <v>1</v>
      </c>
      <c r="I43" s="46" t="s">
        <v>82</v>
      </c>
      <c r="J43" s="46"/>
      <c r="K43" s="46"/>
      <c r="L43" s="56">
        <v>5</v>
      </c>
      <c r="M43" s="48" t="s">
        <v>996</v>
      </c>
      <c r="Q43" s="56">
        <v>1</v>
      </c>
      <c r="R43" s="57" t="str">
        <f>IF(Q43="","",VLOOKUP(Q43,'ﾃﾞｰﾀ18&amp;16'!$AP$70:$AR$75,2,FALSE))&amp;" "&amp;IF(Q43="","",VLOOKUP(Q43,'ﾃﾞｰﾀ18&amp;16'!$AP$70:$AR$75,3,FALSE))</f>
        <v>中道 紗希</v>
      </c>
      <c r="S43" s="56"/>
      <c r="T43" s="17"/>
      <c r="U43" s="16"/>
      <c r="V43" s="17"/>
      <c r="X43" s="18"/>
      <c r="Z43" s="18"/>
      <c r="AA43" s="16"/>
    </row>
    <row r="44" spans="1:27" ht="15.75" customHeight="1">
      <c r="A44" s="25"/>
      <c r="B44" s="24"/>
      <c r="C44" s="24"/>
      <c r="D44" s="25"/>
      <c r="G44" s="18"/>
      <c r="H44" s="56">
        <v>2</v>
      </c>
      <c r="I44" s="46" t="s">
        <v>84</v>
      </c>
      <c r="J44" s="12"/>
      <c r="K44" s="12"/>
      <c r="L44" s="201">
        <v>6</v>
      </c>
      <c r="M44" s="48"/>
      <c r="Q44" s="56">
        <v>2</v>
      </c>
      <c r="R44" s="57" t="str">
        <f>IF(Q44="","",VLOOKUP(Q44,'ﾃﾞｰﾀ18&amp;16'!$AP$70:$AR$75,2,FALSE))&amp;" "&amp;IF(Q44="","",VLOOKUP(Q44,'ﾃﾞｰﾀ18&amp;16'!$AP$70:$AR$75,3,FALSE))</f>
        <v>大西 里沙</v>
      </c>
      <c r="S44" s="56"/>
      <c r="T44" s="17"/>
      <c r="U44" s="16"/>
      <c r="V44" s="17"/>
      <c r="X44" s="18"/>
      <c r="Z44" s="18"/>
      <c r="AA44" s="16"/>
    </row>
    <row r="45" spans="1:27" ht="15.75" customHeight="1">
      <c r="A45" s="25"/>
      <c r="B45" s="24"/>
      <c r="C45" s="24"/>
      <c r="D45" s="25"/>
      <c r="G45" s="18"/>
      <c r="H45" s="56">
        <v>3</v>
      </c>
      <c r="I45" s="46" t="s">
        <v>83</v>
      </c>
      <c r="J45" s="12"/>
      <c r="K45" s="12"/>
      <c r="L45" s="201">
        <v>7</v>
      </c>
      <c r="M45" s="48"/>
      <c r="Q45" s="56">
        <v>3</v>
      </c>
      <c r="R45" s="57" t="str">
        <f>IF(Q45="","",VLOOKUP(Q45,'ﾃﾞｰﾀ18&amp;16'!$AP$70:$AR$75,2,FALSE))&amp;" "&amp;IF(Q45="","",VLOOKUP(Q45,'ﾃﾞｰﾀ18&amp;16'!$AP$70:$AR$75,3,FALSE))</f>
        <v>伊達 美友</v>
      </c>
      <c r="S45" s="56"/>
      <c r="T45" s="17"/>
      <c r="U45" s="16"/>
      <c r="V45" s="17"/>
      <c r="X45" s="18"/>
      <c r="Z45" s="18"/>
      <c r="AA45" s="16"/>
    </row>
    <row r="46" spans="1:27" ht="15.75" customHeight="1">
      <c r="A46" s="25"/>
      <c r="B46" s="24"/>
      <c r="C46" s="24"/>
      <c r="D46" s="25"/>
      <c r="G46" s="18"/>
      <c r="H46" s="56">
        <v>4</v>
      </c>
      <c r="I46" s="46" t="s">
        <v>85</v>
      </c>
      <c r="J46" s="46"/>
      <c r="K46" s="46"/>
      <c r="L46" s="201">
        <v>8</v>
      </c>
      <c r="M46" s="48"/>
      <c r="Q46" s="56">
        <v>4</v>
      </c>
      <c r="R46" s="57" t="str">
        <f>IF(Q46="","",VLOOKUP(Q46,'ﾃﾞｰﾀ18&amp;16'!$AP$70:$AR$75,2,FALSE))&amp;" "&amp;IF(Q46="","",VLOOKUP(Q46,'ﾃﾞｰﾀ18&amp;16'!$AP$70:$AR$75,3,FALSE))</f>
        <v>石原 恵</v>
      </c>
      <c r="S46" s="56"/>
      <c r="T46" s="17"/>
      <c r="U46" s="16"/>
      <c r="V46" s="17"/>
      <c r="X46" s="18"/>
      <c r="Z46" s="18"/>
      <c r="AA46" s="16"/>
    </row>
    <row r="47" spans="1:24" ht="15.75" customHeight="1">
      <c r="A47" s="25"/>
      <c r="B47" s="24"/>
      <c r="C47" s="24"/>
      <c r="D47" s="25"/>
      <c r="G47" s="18"/>
      <c r="H47" s="16"/>
      <c r="X47" s="18"/>
    </row>
    <row r="48" spans="1:25" s="21" customFormat="1" ht="12" customHeight="1">
      <c r="A48" s="25"/>
      <c r="B48" s="195" t="s">
        <v>5</v>
      </c>
      <c r="C48" s="195"/>
      <c r="D48" s="27"/>
      <c r="E48" s="20"/>
      <c r="F48" s="22"/>
      <c r="G48" s="20"/>
      <c r="H48" s="22"/>
      <c r="I48" s="20"/>
      <c r="J48" s="22"/>
      <c r="K48" s="20"/>
      <c r="L48" s="20"/>
      <c r="M48" s="20"/>
      <c r="N48" s="20"/>
      <c r="O48" s="22"/>
      <c r="Q48" s="19"/>
      <c r="R48" s="19"/>
      <c r="S48" s="196" t="s">
        <v>35</v>
      </c>
      <c r="T48" s="19"/>
      <c r="U48" s="19"/>
      <c r="V48" s="19"/>
      <c r="W48" s="199"/>
      <c r="Y48" s="199"/>
    </row>
    <row r="49" spans="1:26" ht="12" customHeight="1">
      <c r="A49" s="215">
        <f>IF(L22="","",IF(L22=J14,J30,IF(L22=J30,J14)))</f>
        <v>1</v>
      </c>
      <c r="B49" s="216" t="str">
        <f>IF(A49="","",VLOOKUP('18GS'!A49,'ﾃﾞｰﾀ18&amp;16'!$AP$3:$AS$66,2,FALSE))</f>
        <v>重藤</v>
      </c>
      <c r="C49" s="216" t="str">
        <f>IF(A49="","",VLOOKUP('18GS'!A49,'ﾃﾞｰﾀ18&amp;16'!$AP$3:$AS$66,3,FALSE))</f>
        <v>真知子</v>
      </c>
      <c r="D49" s="216" t="str">
        <f>IF(A49="","",VLOOKUP('18GS'!A49,'ﾃﾞｰﾀ18&amp;16'!$AP$3:$AS$66,4,FALSE))</f>
        <v>(福・筑陽学園高）</v>
      </c>
      <c r="E49" s="36"/>
      <c r="F49" s="15"/>
      <c r="G49" s="39"/>
      <c r="K49" s="18"/>
      <c r="L49" s="18"/>
      <c r="M49" s="18"/>
      <c r="N49" s="18"/>
      <c r="O49" s="18"/>
      <c r="P49" s="18"/>
      <c r="Q49" s="18"/>
      <c r="R49" s="28"/>
      <c r="S49" s="28"/>
      <c r="T49" s="3"/>
      <c r="U49" s="28"/>
      <c r="V49" s="4"/>
      <c r="W49" s="216" t="str">
        <f>IF(Z49="","",VLOOKUP('18GS'!Z49,'ﾃﾞｰﾀ18&amp;16'!$AP$3:$AS$66,2,FALSE))</f>
        <v>日野</v>
      </c>
      <c r="X49" s="219" t="str">
        <f>IF(Z49="","",VLOOKUP('18GS'!Z49,'ﾃﾞｰﾀ18&amp;16'!$AP$3:$AS$66,3,FALSE))</f>
        <v>梨絵子</v>
      </c>
      <c r="Y49" s="216" t="str">
        <f>IF(Z49="","",VLOOKUP('18GS'!Z49,'ﾃﾞｰﾀ18&amp;16'!$AP$3:$AS$66,4,FALSE))</f>
        <v>(大・別府青山高）</v>
      </c>
      <c r="Z49" s="218">
        <v>5</v>
      </c>
    </row>
    <row r="50" spans="1:26" ht="12" customHeight="1">
      <c r="A50" s="215"/>
      <c r="B50" s="216"/>
      <c r="C50" s="216"/>
      <c r="D50" s="216"/>
      <c r="E50" s="37"/>
      <c r="F50" s="30">
        <v>1</v>
      </c>
      <c r="G50" s="30" t="str">
        <f>IF(F50="","",VLOOKUP('18GS'!F50,'ﾃﾞｰﾀ18&amp;16'!$AP$3:$AS$66,2,FALSE))</f>
        <v>重藤</v>
      </c>
      <c r="H50" s="28"/>
      <c r="I50" s="1"/>
      <c r="J50" s="15"/>
      <c r="K50" s="18"/>
      <c r="L50" s="18"/>
      <c r="M50" s="18"/>
      <c r="N50" s="18"/>
      <c r="O50" s="18"/>
      <c r="P50" s="18"/>
      <c r="Q50" s="18"/>
      <c r="R50" s="28"/>
      <c r="S50" s="28"/>
      <c r="T50" s="30">
        <v>16</v>
      </c>
      <c r="U50" s="30" t="str">
        <f>IF(T50="","",VLOOKUP('18GS'!T50,'ﾃﾞｰﾀ18&amp;16'!$AP$3:$AS$66,2,FALSE))</f>
        <v>長谷川</v>
      </c>
      <c r="V50" s="7"/>
      <c r="W50" s="216"/>
      <c r="X50" s="219"/>
      <c r="Y50" s="216"/>
      <c r="Z50" s="218"/>
    </row>
    <row r="51" spans="1:26" ht="12" customHeight="1">
      <c r="A51" s="215">
        <f>IF(N22="","",IF(N22=P14,P30,IF(N22=P30,P14)))</f>
        <v>32</v>
      </c>
      <c r="B51" s="216" t="str">
        <f>IF(A51="","",VLOOKUP('18GS'!A51,'ﾃﾞｰﾀ18&amp;16'!$AP$3:$AS$66,2,FALSE))</f>
        <v>酒井</v>
      </c>
      <c r="C51" s="216" t="str">
        <f>IF(A51="","",VLOOKUP('18GS'!A51,'ﾃﾞｰﾀ18&amp;16'!$AP$3:$AS$66,3,FALSE))</f>
        <v>優理子</v>
      </c>
      <c r="D51" s="216" t="str">
        <f>IF(A51="","",VLOOKUP('18GS'!A51,'ﾃﾞｰﾀ18&amp;16'!$AP$3:$AS$66,4,FALSE))</f>
        <v>(福･柳川高)</v>
      </c>
      <c r="E51" s="38"/>
      <c r="F51" s="222">
        <v>86</v>
      </c>
      <c r="G51" s="223"/>
      <c r="H51" s="12"/>
      <c r="I51" s="1"/>
      <c r="J51" s="15"/>
      <c r="K51" s="18"/>
      <c r="L51" s="18"/>
      <c r="M51" s="18"/>
      <c r="N51" s="18"/>
      <c r="O51" s="18"/>
      <c r="P51" s="18"/>
      <c r="Q51" s="18"/>
      <c r="R51" s="28"/>
      <c r="S51" s="28"/>
      <c r="T51" s="213">
        <v>81</v>
      </c>
      <c r="U51" s="217"/>
      <c r="V51" s="9"/>
      <c r="W51" s="216" t="str">
        <f>IF(Z51="","",VLOOKUP('18GS'!Z51,'ﾃﾞｰﾀ18&amp;16'!$AP$3:$AS$66,2,FALSE))</f>
        <v>長谷川</v>
      </c>
      <c r="X51" s="219" t="str">
        <f>IF(Z51="","",VLOOKUP('18GS'!Z51,'ﾃﾞｰﾀ18&amp;16'!$AP$3:$AS$66,3,FALSE))</f>
        <v>梨紗</v>
      </c>
      <c r="Y51" s="216" t="str">
        <f>IF(Z51="","",VLOOKUP('18GS'!Z51,'ﾃﾞｰﾀ18&amp;16'!$AP$3:$AS$66,4,FALSE))</f>
        <v>(熊・長嶺TC)</v>
      </c>
      <c r="Z51" s="218">
        <v>16</v>
      </c>
    </row>
    <row r="52" spans="1:26" ht="12" customHeight="1">
      <c r="A52" s="215"/>
      <c r="B52" s="216"/>
      <c r="C52" s="216"/>
      <c r="D52" s="216"/>
      <c r="E52" s="1"/>
      <c r="F52" s="15"/>
      <c r="G52" s="1"/>
      <c r="H52" s="15"/>
      <c r="I52" s="1"/>
      <c r="J52" s="10"/>
      <c r="K52" s="18"/>
      <c r="L52" s="18"/>
      <c r="M52" s="18"/>
      <c r="N52" s="18"/>
      <c r="O52" s="18"/>
      <c r="P52" s="18"/>
      <c r="Q52" s="18"/>
      <c r="R52" s="30">
        <v>16</v>
      </c>
      <c r="S52" s="31" t="str">
        <f>IF(R52="","",VLOOKUP('18GS'!R52,'ﾃﾞｰﾀ18&amp;16'!$AP$3:$AS$66,2,FALSE))</f>
        <v>長谷川</v>
      </c>
      <c r="T52" s="34"/>
      <c r="U52" s="28"/>
      <c r="V52" s="5"/>
      <c r="W52" s="216"/>
      <c r="X52" s="219"/>
      <c r="Y52" s="216"/>
      <c r="Z52" s="218"/>
    </row>
    <row r="53" spans="1:26" ht="12" customHeight="1">
      <c r="A53" s="25"/>
      <c r="B53" s="24"/>
      <c r="C53" s="24"/>
      <c r="D53" s="25"/>
      <c r="F53" s="15"/>
      <c r="G53" s="1"/>
      <c r="H53" s="15"/>
      <c r="I53" s="1"/>
      <c r="J53" s="15"/>
      <c r="K53" s="18"/>
      <c r="L53" s="18"/>
      <c r="M53" s="18"/>
      <c r="N53" s="18"/>
      <c r="O53" s="18"/>
      <c r="P53" s="18"/>
      <c r="Q53" s="18"/>
      <c r="R53" s="224">
        <v>86</v>
      </c>
      <c r="S53" s="225"/>
      <c r="T53" s="34"/>
      <c r="U53" s="28"/>
      <c r="V53" s="4"/>
      <c r="W53" s="216" t="str">
        <f>IF(Z53="","",VLOOKUP('18GS'!Z53,'ﾃﾞｰﾀ18&amp;16'!$AP$3:$AS$66,2,FALSE))</f>
        <v>末次</v>
      </c>
      <c r="X53" s="219" t="str">
        <f>IF(Z53="","",VLOOKUP('18GS'!Z53,'ﾃﾞｰﾀ18&amp;16'!$AP$3:$AS$66,3,FALSE))</f>
        <v>真由子</v>
      </c>
      <c r="Y53" s="216" t="str">
        <f>IF(Z53="","",VLOOKUP('18GS'!Z53,'ﾃﾞｰﾀ18&amp;16'!$AP$3:$AS$66,4,FALSE))</f>
        <v>(福･柳川高)</v>
      </c>
      <c r="Z53" s="218">
        <v>24</v>
      </c>
    </row>
    <row r="54" spans="1:26" ht="12" customHeight="1">
      <c r="A54" s="54"/>
      <c r="B54" s="18"/>
      <c r="C54" s="197" t="s">
        <v>37</v>
      </c>
      <c r="D54" s="53"/>
      <c r="E54" s="22"/>
      <c r="F54" s="15"/>
      <c r="G54" s="15"/>
      <c r="H54" s="15"/>
      <c r="I54" s="15"/>
      <c r="J54" s="15"/>
      <c r="K54" s="18"/>
      <c r="L54" s="18"/>
      <c r="M54" s="18"/>
      <c r="N54" s="18"/>
      <c r="O54" s="18"/>
      <c r="P54" s="18"/>
      <c r="Q54" s="18"/>
      <c r="R54" s="3"/>
      <c r="S54" s="28"/>
      <c r="T54" s="35">
        <v>24</v>
      </c>
      <c r="U54" s="30" t="str">
        <f>IF(T54="","",VLOOKUP('18GS'!T54,'ﾃﾞｰﾀ18&amp;16'!$AP$3:$AS$66,2,FALSE))</f>
        <v>末次</v>
      </c>
      <c r="V54" s="7"/>
      <c r="W54" s="216"/>
      <c r="X54" s="219"/>
      <c r="Y54" s="216"/>
      <c r="Z54" s="218"/>
    </row>
    <row r="55" spans="1:26" ht="12" customHeight="1">
      <c r="A55" s="215">
        <f>IF(T50="","",IF(T50=Z49,Z51,Z49))</f>
        <v>5</v>
      </c>
      <c r="B55" s="216" t="str">
        <f>IF(A55="","",VLOOKUP('18GS'!A55,'ﾃﾞｰﾀ18&amp;16'!$AP$3:$AS$66,2,FALSE))</f>
        <v>日野</v>
      </c>
      <c r="C55" s="216" t="str">
        <f>IF(A55="","",VLOOKUP('18GS'!A55,'ﾃﾞｰﾀ18&amp;16'!$AP$3:$AS$66,3,FALSE))</f>
        <v>梨絵子</v>
      </c>
      <c r="D55" s="216" t="str">
        <f>IF(A55="","",VLOOKUP('18GS'!A55,'ﾃﾞｰﾀ18&amp;16'!$AP$3:$AS$66,4,FALSE))</f>
        <v>(大・別府青山高）</v>
      </c>
      <c r="E55" s="4"/>
      <c r="F55" s="10"/>
      <c r="G55" s="28"/>
      <c r="H55" s="15"/>
      <c r="I55" s="15"/>
      <c r="J55" s="15"/>
      <c r="K55" s="18"/>
      <c r="L55" s="18"/>
      <c r="M55" s="18"/>
      <c r="N55" s="18"/>
      <c r="O55" s="18"/>
      <c r="P55" s="18"/>
      <c r="Q55" s="18"/>
      <c r="R55" s="3"/>
      <c r="S55" s="28"/>
      <c r="T55" s="214">
        <v>82</v>
      </c>
      <c r="U55" s="217"/>
      <c r="V55" s="9"/>
      <c r="W55" s="216" t="str">
        <f>IF(Z55="","",VLOOKUP('18GS'!Z55,'ﾃﾞｰﾀ18&amp;16'!$AP$3:$AS$66,2,FALSE))</f>
        <v>中島</v>
      </c>
      <c r="X55" s="219" t="str">
        <f>IF(Z55="","",VLOOKUP('18GS'!Z55,'ﾃﾞｰﾀ18&amp;16'!$AP$3:$AS$66,3,FALSE))</f>
        <v>由佳梨</v>
      </c>
      <c r="Y55" s="216" t="str">
        <f>IF(Z55="","",VLOOKUP('18GS'!Z55,'ﾃﾞｰﾀ18&amp;16'!$AP$3:$AS$66,4,FALSE))</f>
        <v>(熊・八代白百合学園高）</v>
      </c>
      <c r="Z55" s="218">
        <v>25</v>
      </c>
    </row>
    <row r="56" spans="1:26" ht="12" customHeight="1">
      <c r="A56" s="215"/>
      <c r="B56" s="216"/>
      <c r="C56" s="216"/>
      <c r="D56" s="216"/>
      <c r="E56" s="6"/>
      <c r="F56" s="9">
        <v>25</v>
      </c>
      <c r="G56" s="30" t="str">
        <f>IF(F56="","",VLOOKUP('18GS'!F56,'ﾃﾞｰﾀ18&amp;16'!$AP$3:$AS$66,2,FALSE))</f>
        <v>中島</v>
      </c>
      <c r="H56" s="15"/>
      <c r="I56" s="15"/>
      <c r="J56" s="15"/>
      <c r="K56" s="18"/>
      <c r="L56" s="18"/>
      <c r="M56" s="18"/>
      <c r="N56" s="18"/>
      <c r="O56" s="18"/>
      <c r="P56" s="18"/>
      <c r="Q56" s="18"/>
      <c r="R56" s="3"/>
      <c r="S56" s="28"/>
      <c r="T56" s="3"/>
      <c r="U56" s="28"/>
      <c r="V56" s="5"/>
      <c r="W56" s="216"/>
      <c r="X56" s="219"/>
      <c r="Y56" s="216"/>
      <c r="Z56" s="218"/>
    </row>
    <row r="57" spans="1:29" ht="12" customHeight="1">
      <c r="A57" s="215">
        <f>IF(T54="","",IF(T54=Z53,Z55,Z53))</f>
        <v>25</v>
      </c>
      <c r="B57" s="216" t="str">
        <f>IF(A57="","",VLOOKUP('18GS'!A57,'ﾃﾞｰﾀ18&amp;16'!$AP$3:$AS$66,2,FALSE))</f>
        <v>中島</v>
      </c>
      <c r="C57" s="216" t="str">
        <f>IF(A57="","",VLOOKUP('18GS'!A57,'ﾃﾞｰﾀ18&amp;16'!$AP$3:$AS$66,3,FALSE))</f>
        <v>由佳梨</v>
      </c>
      <c r="D57" s="216" t="str">
        <f>IF(A57="","",VLOOKUP('18GS'!A57,'ﾃﾞｰﾀ18&amp;16'!$AP$3:$AS$66,4,FALSE))</f>
        <v>(熊・八代白百合学園高）</v>
      </c>
      <c r="E57" s="8"/>
      <c r="F57" s="213" t="s">
        <v>1008</v>
      </c>
      <c r="G57" s="214"/>
      <c r="H57" s="15"/>
      <c r="I57" s="43"/>
      <c r="J57" s="15"/>
      <c r="K57" s="15"/>
      <c r="L57" s="1"/>
      <c r="M57" s="1"/>
      <c r="O57" s="16"/>
      <c r="Q57" s="17"/>
      <c r="S57" s="16"/>
      <c r="W57" s="46"/>
      <c r="X57" s="1"/>
      <c r="Y57" s="14"/>
      <c r="Z57" s="28"/>
      <c r="AA57" s="3"/>
      <c r="AB57" s="2"/>
      <c r="AC57" s="2"/>
    </row>
    <row r="58" spans="1:29" ht="13.5" customHeight="1">
      <c r="A58" s="215"/>
      <c r="B58" s="216"/>
      <c r="C58" s="216"/>
      <c r="D58" s="216"/>
      <c r="E58" s="5"/>
      <c r="F58" s="10"/>
      <c r="G58" s="3"/>
      <c r="H58" s="43"/>
      <c r="I58" s="43"/>
      <c r="J58" s="43"/>
      <c r="K58" s="43"/>
      <c r="L58" s="43"/>
      <c r="M58" s="43"/>
      <c r="N58" s="17"/>
      <c r="P58" s="17"/>
      <c r="Q58" s="17"/>
      <c r="R58" s="23"/>
      <c r="S58" s="23"/>
      <c r="T58" s="23"/>
      <c r="U58" s="23"/>
      <c r="V58" s="23"/>
      <c r="W58" s="200"/>
      <c r="X58" s="15"/>
      <c r="Y58" s="46"/>
      <c r="Z58" s="12"/>
      <c r="AA58" s="12"/>
      <c r="AB58" s="2"/>
      <c r="AC58" s="2"/>
    </row>
    <row r="59" spans="1:28" ht="13.5" customHeight="1">
      <c r="A59" s="12"/>
      <c r="B59" s="49"/>
      <c r="C59" s="49"/>
      <c r="D59" s="49"/>
      <c r="E59" s="43"/>
      <c r="F59" s="43"/>
      <c r="G59" s="43"/>
      <c r="H59" s="43"/>
      <c r="I59" s="43"/>
      <c r="J59" s="43"/>
      <c r="K59" s="43"/>
      <c r="L59" s="43"/>
      <c r="M59" s="43"/>
      <c r="O59" s="43"/>
      <c r="P59" s="49"/>
      <c r="Q59" s="49"/>
      <c r="R59" s="49"/>
      <c r="S59" s="49"/>
      <c r="T59" s="12"/>
      <c r="U59" s="28"/>
      <c r="V59" s="28"/>
      <c r="W59" s="49"/>
      <c r="X59" s="12"/>
      <c r="Y59" s="48"/>
      <c r="Z59" s="43"/>
      <c r="AA59" s="43"/>
      <c r="AB59" s="2"/>
    </row>
    <row r="60" spans="1:28" ht="13.5" customHeight="1">
      <c r="A60" s="12"/>
      <c r="B60" s="49"/>
      <c r="C60" s="49"/>
      <c r="D60" s="49"/>
      <c r="E60" s="43"/>
      <c r="F60" s="43"/>
      <c r="G60" s="43"/>
      <c r="H60" s="10"/>
      <c r="I60" s="10"/>
      <c r="J60" s="43"/>
      <c r="K60" s="43"/>
      <c r="L60" s="43"/>
      <c r="M60" s="43"/>
      <c r="N60" s="61"/>
      <c r="O60" s="60"/>
      <c r="P60" s="49"/>
      <c r="Q60" s="49"/>
      <c r="R60" s="49"/>
      <c r="S60" s="49"/>
      <c r="T60" s="12"/>
      <c r="U60" s="60"/>
      <c r="V60" s="60"/>
      <c r="W60" s="49"/>
      <c r="X60" s="12"/>
      <c r="Y60" s="48"/>
      <c r="Z60" s="60"/>
      <c r="AA60" s="43"/>
      <c r="AB60" s="2"/>
    </row>
    <row r="61" spans="1:28" ht="13.5" customHeight="1">
      <c r="A61" s="12"/>
      <c r="B61" s="49"/>
      <c r="C61" s="49"/>
      <c r="D61" s="49"/>
      <c r="E61" s="43"/>
      <c r="F61" s="43"/>
      <c r="G61" s="43"/>
      <c r="H61" s="43"/>
      <c r="I61" s="43"/>
      <c r="J61" s="43"/>
      <c r="K61" s="43"/>
      <c r="L61" s="43"/>
      <c r="M61" s="43"/>
      <c r="N61" s="17"/>
      <c r="O61" s="15"/>
      <c r="P61" s="49"/>
      <c r="Q61" s="49"/>
      <c r="R61" s="49"/>
      <c r="S61" s="49"/>
      <c r="T61" s="12"/>
      <c r="U61" s="28"/>
      <c r="V61" s="28"/>
      <c r="W61" s="49"/>
      <c r="X61" s="12"/>
      <c r="Y61" s="46"/>
      <c r="Z61" s="43"/>
      <c r="AA61" s="43"/>
      <c r="AB61" s="2"/>
    </row>
    <row r="62" spans="1:28" ht="13.5" customHeight="1">
      <c r="A62" s="12"/>
      <c r="B62" s="49"/>
      <c r="C62" s="49"/>
      <c r="D62" s="49"/>
      <c r="E62" s="43"/>
      <c r="F62" s="10"/>
      <c r="G62" s="10"/>
      <c r="H62" s="43"/>
      <c r="I62" s="43"/>
      <c r="J62" s="43"/>
      <c r="K62" s="43"/>
      <c r="L62" s="43"/>
      <c r="M62" s="43"/>
      <c r="N62" s="17"/>
      <c r="O62" s="15"/>
      <c r="P62" s="49"/>
      <c r="Q62" s="49"/>
      <c r="R62" s="49"/>
      <c r="S62" s="49"/>
      <c r="T62" s="12"/>
      <c r="U62" s="28"/>
      <c r="V62" s="28"/>
      <c r="W62" s="49"/>
      <c r="X62" s="12"/>
      <c r="Y62" s="62"/>
      <c r="Z62" s="43"/>
      <c r="AA62" s="43"/>
      <c r="AB62" s="2"/>
    </row>
    <row r="63" spans="1:28" ht="13.5" customHeight="1">
      <c r="A63" s="12"/>
      <c r="B63" s="49"/>
      <c r="C63" s="49"/>
      <c r="D63" s="49"/>
      <c r="E63" s="43"/>
      <c r="F63" s="43"/>
      <c r="G63" s="43"/>
      <c r="H63" s="43"/>
      <c r="I63" s="43"/>
      <c r="J63" s="43"/>
      <c r="K63" s="43"/>
      <c r="L63" s="43"/>
      <c r="M63" s="43"/>
      <c r="N63" s="17"/>
      <c r="O63" s="43"/>
      <c r="P63" s="49"/>
      <c r="Q63" s="49"/>
      <c r="R63" s="49"/>
      <c r="S63" s="49"/>
      <c r="T63" s="12"/>
      <c r="U63" s="28"/>
      <c r="V63" s="28"/>
      <c r="W63" s="49"/>
      <c r="X63" s="12"/>
      <c r="Y63" s="62"/>
      <c r="Z63" s="43"/>
      <c r="AA63" s="43"/>
      <c r="AB63" s="12"/>
    </row>
    <row r="64" spans="1:28" ht="13.5" customHeight="1">
      <c r="A64" s="12"/>
      <c r="B64" s="49"/>
      <c r="C64" s="49"/>
      <c r="D64" s="49"/>
      <c r="E64" s="43"/>
      <c r="F64" s="43"/>
      <c r="G64" s="43"/>
      <c r="H64" s="43"/>
      <c r="I64" s="43"/>
      <c r="J64" s="43"/>
      <c r="K64" s="43"/>
      <c r="L64" s="43"/>
      <c r="M64" s="43"/>
      <c r="N64" s="61"/>
      <c r="O64" s="60"/>
      <c r="P64" s="49"/>
      <c r="Q64" s="49"/>
      <c r="R64" s="49"/>
      <c r="S64" s="49"/>
      <c r="T64" s="12"/>
      <c r="U64" s="60"/>
      <c r="V64" s="60"/>
      <c r="W64" s="49"/>
      <c r="X64" s="12"/>
      <c r="Y64" s="62"/>
      <c r="Z64" s="60"/>
      <c r="AA64" s="43"/>
      <c r="AB64" s="12"/>
    </row>
  </sheetData>
  <mergeCells count="199">
    <mergeCell ref="D51:D52"/>
    <mergeCell ref="F57:G57"/>
    <mergeCell ref="F51:G51"/>
    <mergeCell ref="N9:O9"/>
    <mergeCell ref="N10:O10"/>
    <mergeCell ref="H19:I19"/>
    <mergeCell ref="H27:I27"/>
    <mergeCell ref="F25:G25"/>
    <mergeCell ref="L23:M23"/>
    <mergeCell ref="N23:O23"/>
    <mergeCell ref="A57:A58"/>
    <mergeCell ref="B57:B58"/>
    <mergeCell ref="C57:C58"/>
    <mergeCell ref="D57:D58"/>
    <mergeCell ref="A51:A52"/>
    <mergeCell ref="B51:B52"/>
    <mergeCell ref="C51:C52"/>
    <mergeCell ref="T55:U55"/>
    <mergeCell ref="A55:A56"/>
    <mergeCell ref="B55:B56"/>
    <mergeCell ref="C55:C56"/>
    <mergeCell ref="D55:D56"/>
    <mergeCell ref="T51:U51"/>
    <mergeCell ref="R53:S53"/>
    <mergeCell ref="X55:X56"/>
    <mergeCell ref="Y55:Y56"/>
    <mergeCell ref="Z55:Z56"/>
    <mergeCell ref="W53:W54"/>
    <mergeCell ref="X53:X54"/>
    <mergeCell ref="Y53:Y54"/>
    <mergeCell ref="Z53:Z54"/>
    <mergeCell ref="W55:W56"/>
    <mergeCell ref="Z49:Z50"/>
    <mergeCell ref="W51:W52"/>
    <mergeCell ref="X51:X52"/>
    <mergeCell ref="Y51:Y52"/>
    <mergeCell ref="Z51:Z52"/>
    <mergeCell ref="W49:W50"/>
    <mergeCell ref="X49:X50"/>
    <mergeCell ref="T25:U25"/>
    <mergeCell ref="T29:U29"/>
    <mergeCell ref="T33:U33"/>
    <mergeCell ref="R27:S27"/>
    <mergeCell ref="T13:U13"/>
    <mergeCell ref="T17:U17"/>
    <mergeCell ref="R19:S19"/>
    <mergeCell ref="T21:U21"/>
    <mergeCell ref="H35:I35"/>
    <mergeCell ref="P15:Q15"/>
    <mergeCell ref="F13:G13"/>
    <mergeCell ref="F17:G17"/>
    <mergeCell ref="F21:G21"/>
    <mergeCell ref="J15:K15"/>
    <mergeCell ref="D35:D36"/>
    <mergeCell ref="D49:D50"/>
    <mergeCell ref="F29:G29"/>
    <mergeCell ref="F33:G33"/>
    <mergeCell ref="F37:G37"/>
    <mergeCell ref="A49:A50"/>
    <mergeCell ref="B49:B50"/>
    <mergeCell ref="C49:C50"/>
    <mergeCell ref="A35:A36"/>
    <mergeCell ref="B35:B36"/>
    <mergeCell ref="C35:C36"/>
    <mergeCell ref="R35:S35"/>
    <mergeCell ref="Y49:Y50"/>
    <mergeCell ref="W35:W36"/>
    <mergeCell ref="X35:X36"/>
    <mergeCell ref="Y35:Y36"/>
    <mergeCell ref="Z37:Z38"/>
    <mergeCell ref="A37:A38"/>
    <mergeCell ref="B37:B38"/>
    <mergeCell ref="C37:C38"/>
    <mergeCell ref="D37:D38"/>
    <mergeCell ref="W37:W38"/>
    <mergeCell ref="X37:X38"/>
    <mergeCell ref="T37:U37"/>
    <mergeCell ref="Y37:Y38"/>
    <mergeCell ref="Z35:Z36"/>
    <mergeCell ref="W33:W34"/>
    <mergeCell ref="X33:X34"/>
    <mergeCell ref="Y33:Y34"/>
    <mergeCell ref="Z33:Z34"/>
    <mergeCell ref="A33:A34"/>
    <mergeCell ref="B33:B34"/>
    <mergeCell ref="C33:C34"/>
    <mergeCell ref="D33:D34"/>
    <mergeCell ref="Z31:Z32"/>
    <mergeCell ref="A31:A32"/>
    <mergeCell ref="B31:B32"/>
    <mergeCell ref="C31:C32"/>
    <mergeCell ref="D31:D32"/>
    <mergeCell ref="P31:Q31"/>
    <mergeCell ref="W31:W32"/>
    <mergeCell ref="X31:X32"/>
    <mergeCell ref="Y31:Y32"/>
    <mergeCell ref="J31:K31"/>
    <mergeCell ref="W29:W30"/>
    <mergeCell ref="X29:X30"/>
    <mergeCell ref="Y29:Y30"/>
    <mergeCell ref="Z29:Z30"/>
    <mergeCell ref="A29:A30"/>
    <mergeCell ref="B29:B30"/>
    <mergeCell ref="C29:C30"/>
    <mergeCell ref="D29:D30"/>
    <mergeCell ref="W27:W28"/>
    <mergeCell ref="X27:X28"/>
    <mergeCell ref="Y27:Y28"/>
    <mergeCell ref="Z27:Z28"/>
    <mergeCell ref="A27:A28"/>
    <mergeCell ref="B27:B28"/>
    <mergeCell ref="C27:C28"/>
    <mergeCell ref="D27:D28"/>
    <mergeCell ref="W25:W26"/>
    <mergeCell ref="X25:X26"/>
    <mergeCell ref="Y25:Y26"/>
    <mergeCell ref="Z25:Z26"/>
    <mergeCell ref="A25:A26"/>
    <mergeCell ref="B25:B26"/>
    <mergeCell ref="C25:C26"/>
    <mergeCell ref="D25:D26"/>
    <mergeCell ref="Z23:Z24"/>
    <mergeCell ref="A23:A24"/>
    <mergeCell ref="B23:B24"/>
    <mergeCell ref="C23:C24"/>
    <mergeCell ref="D23:D24"/>
    <mergeCell ref="W23:W24"/>
    <mergeCell ref="X23:X24"/>
    <mergeCell ref="Y23:Y24"/>
    <mergeCell ref="A21:A22"/>
    <mergeCell ref="B21:B22"/>
    <mergeCell ref="C21:C22"/>
    <mergeCell ref="D21:D22"/>
    <mergeCell ref="W21:W22"/>
    <mergeCell ref="X21:X22"/>
    <mergeCell ref="Y21:Y22"/>
    <mergeCell ref="Z21:Z22"/>
    <mergeCell ref="W19:W20"/>
    <mergeCell ref="X19:X20"/>
    <mergeCell ref="Y19:Y20"/>
    <mergeCell ref="Z19:Z20"/>
    <mergeCell ref="A19:A20"/>
    <mergeCell ref="B19:B20"/>
    <mergeCell ref="C19:C20"/>
    <mergeCell ref="D19:D20"/>
    <mergeCell ref="W17:W18"/>
    <mergeCell ref="X17:X18"/>
    <mergeCell ref="Y17:Y18"/>
    <mergeCell ref="Z17:Z18"/>
    <mergeCell ref="A17:A18"/>
    <mergeCell ref="B17:B18"/>
    <mergeCell ref="C17:C18"/>
    <mergeCell ref="D17:D18"/>
    <mergeCell ref="W15:W16"/>
    <mergeCell ref="X15:X16"/>
    <mergeCell ref="Y15:Y16"/>
    <mergeCell ref="Z15:Z16"/>
    <mergeCell ref="A15:A16"/>
    <mergeCell ref="B15:B16"/>
    <mergeCell ref="C15:C16"/>
    <mergeCell ref="D15:D16"/>
    <mergeCell ref="W13:W14"/>
    <mergeCell ref="X13:X14"/>
    <mergeCell ref="Y13:Y14"/>
    <mergeCell ref="Z13:Z14"/>
    <mergeCell ref="Z11:Z12"/>
    <mergeCell ref="A13:A14"/>
    <mergeCell ref="B13:B14"/>
    <mergeCell ref="C13:C14"/>
    <mergeCell ref="D13:D14"/>
    <mergeCell ref="A11:A12"/>
    <mergeCell ref="B11:B12"/>
    <mergeCell ref="C11:C12"/>
    <mergeCell ref="D11:D12"/>
    <mergeCell ref="W11:W12"/>
    <mergeCell ref="X11:X12"/>
    <mergeCell ref="Y11:Y12"/>
    <mergeCell ref="H11:I11"/>
    <mergeCell ref="R11:S11"/>
    <mergeCell ref="Z9:Z10"/>
    <mergeCell ref="A9:A10"/>
    <mergeCell ref="B9:B10"/>
    <mergeCell ref="C9:C10"/>
    <mergeCell ref="D9:D10"/>
    <mergeCell ref="F9:G9"/>
    <mergeCell ref="W9:W10"/>
    <mergeCell ref="X9:X10"/>
    <mergeCell ref="Y9:Y10"/>
    <mergeCell ref="T9:U9"/>
    <mergeCell ref="A1:Z1"/>
    <mergeCell ref="A2:Z2"/>
    <mergeCell ref="A7:A8"/>
    <mergeCell ref="B7:B8"/>
    <mergeCell ref="C7:C8"/>
    <mergeCell ref="D7:D8"/>
    <mergeCell ref="W7:W8"/>
    <mergeCell ref="X7:X8"/>
    <mergeCell ref="Y7:Y8"/>
    <mergeCell ref="Z7:Z8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portrait" paperSize="9" scale="8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58"/>
  <sheetViews>
    <sheetView showZeros="0" workbookViewId="0" topLeftCell="A25">
      <selection activeCell="B33" sqref="B33:C34"/>
    </sheetView>
  </sheetViews>
  <sheetFormatPr defaultColWidth="8.796875" defaultRowHeight="14.25"/>
  <cols>
    <col min="1" max="1" width="2.5" style="164" customWidth="1"/>
    <col min="2" max="3" width="5.19921875" style="135" customWidth="1"/>
    <col min="4" max="4" width="13.8984375" style="164" customWidth="1"/>
    <col min="5" max="5" width="2" style="164" customWidth="1"/>
    <col min="6" max="6" width="2" style="136" customWidth="1"/>
    <col min="7" max="7" width="4.59765625" style="164" customWidth="1"/>
    <col min="8" max="8" width="2" style="136" customWidth="1"/>
    <col min="9" max="9" width="4.59765625" style="164" customWidth="1"/>
    <col min="10" max="10" width="2" style="136" customWidth="1"/>
    <col min="11" max="11" width="4.59765625" style="164" customWidth="1"/>
    <col min="12" max="12" width="2" style="136" customWidth="1"/>
    <col min="13" max="13" width="4.59765625" style="164" customWidth="1"/>
    <col min="14" max="14" width="2" style="164" customWidth="1"/>
    <col min="15" max="15" width="4.59765625" style="136" customWidth="1"/>
    <col min="16" max="16" width="2" style="164" customWidth="1"/>
    <col min="17" max="17" width="4.59765625" style="164" customWidth="1"/>
    <col min="18" max="18" width="2" style="164" customWidth="1"/>
    <col min="19" max="19" width="4.59765625" style="136" customWidth="1"/>
    <col min="20" max="20" width="2" style="164" customWidth="1"/>
    <col min="21" max="21" width="4.59765625" style="136" customWidth="1"/>
    <col min="22" max="22" width="2" style="164" customWidth="1"/>
    <col min="23" max="24" width="5.19921875" style="164" customWidth="1"/>
    <col min="25" max="25" width="13.8984375" style="164" customWidth="1"/>
    <col min="26" max="26" width="2.5" style="164" customWidth="1"/>
    <col min="27" max="16384" width="2.59765625" style="139" customWidth="1"/>
  </cols>
  <sheetData>
    <row r="1" spans="1:26" ht="26.25" customHeight="1">
      <c r="A1" s="220" t="s">
        <v>67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</row>
    <row r="2" spans="1:26" ht="28.5" customHeight="1">
      <c r="A2" s="221" t="s">
        <v>8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</row>
    <row r="3" ht="13.5">
      <c r="Z3" s="137" t="s">
        <v>69</v>
      </c>
    </row>
    <row r="4" ht="13.5">
      <c r="Z4" s="137" t="s">
        <v>71</v>
      </c>
    </row>
    <row r="5" ht="18.75" customHeight="1"/>
    <row r="6" spans="1:26" ht="13.5">
      <c r="A6" s="139"/>
      <c r="D6" s="139"/>
      <c r="E6" s="139" t="s">
        <v>31</v>
      </c>
      <c r="F6" s="138"/>
      <c r="G6" s="137" t="s">
        <v>0</v>
      </c>
      <c r="H6" s="138"/>
      <c r="I6" s="137" t="s">
        <v>32</v>
      </c>
      <c r="J6" s="138"/>
      <c r="K6" s="137" t="s">
        <v>33</v>
      </c>
      <c r="L6" s="138"/>
      <c r="M6" s="139"/>
      <c r="N6" s="139" t="s">
        <v>46</v>
      </c>
      <c r="O6" s="139"/>
      <c r="P6" s="139" t="s">
        <v>33</v>
      </c>
      <c r="Q6" s="139"/>
      <c r="R6" s="139" t="s">
        <v>32</v>
      </c>
      <c r="S6" s="138"/>
      <c r="T6" s="139" t="s">
        <v>34</v>
      </c>
      <c r="U6" s="138"/>
      <c r="V6" s="139" t="s">
        <v>31</v>
      </c>
      <c r="W6" s="139"/>
      <c r="X6" s="139"/>
      <c r="Y6" s="139"/>
      <c r="Z6" s="139"/>
    </row>
    <row r="7" spans="1:26" ht="17.25" customHeight="1">
      <c r="A7" s="215">
        <v>1</v>
      </c>
      <c r="B7" s="14" t="str">
        <f>IF(A7="","",VLOOKUP(A7,'ﾃﾞｰﾀ18&amp;16'!$R$262:$U$293,2,FALSE))</f>
        <v>重藤</v>
      </c>
      <c r="C7" s="14" t="str">
        <f>IF(A7="","",VLOOKUP(A7,'ﾃﾞｰﾀ18&amp;16'!$R$262:$U$293,3,FALSE))</f>
        <v>真知子</v>
      </c>
      <c r="D7" s="14" t="str">
        <f>IF(A7="","",VLOOKUP(A7,'ﾃﾞｰﾀ18&amp;16'!$R$262:$U$293,4,FALSE))</f>
        <v>(福・筑陽学園高)</v>
      </c>
      <c r="E7" s="41"/>
      <c r="F7" s="41"/>
      <c r="G7" s="42"/>
      <c r="H7" s="224">
        <v>1</v>
      </c>
      <c r="I7" s="14" t="str">
        <f>IF(H7="","",VLOOKUP(H7,'ﾃﾞｰﾀ18&amp;16'!$R$262:$U$293,2,FALSE))</f>
        <v>重藤</v>
      </c>
      <c r="J7" s="28"/>
      <c r="K7" s="3"/>
      <c r="L7" s="28"/>
      <c r="M7" s="3"/>
      <c r="N7" s="3"/>
      <c r="O7" s="28"/>
      <c r="P7" s="3"/>
      <c r="Q7" s="3"/>
      <c r="R7" s="219">
        <v>14</v>
      </c>
      <c r="S7" s="49" t="str">
        <f>IF(R7="","",VLOOKUP(R7,'ﾃﾞｰﾀ18&amp;16'!$R$262:$U$293,2,FALSE))</f>
        <v>安藤</v>
      </c>
      <c r="T7" s="30"/>
      <c r="U7" s="30"/>
      <c r="V7" s="4"/>
      <c r="W7" s="14" t="str">
        <f>IF(Z7="","",VLOOKUP(Z7,'ﾃﾞｰﾀ18&amp;16'!$R$262:$U$293,2,FALSE))</f>
        <v>中島</v>
      </c>
      <c r="X7" s="14" t="str">
        <f>IF(Z7="","",VLOOKUP(Z7,'ﾃﾞｰﾀ18&amp;16'!$R$262:$U$293,3,FALSE))</f>
        <v>知奈美</v>
      </c>
      <c r="Y7" s="14" t="str">
        <f>IF(Z7="","",VLOOKUP(Z7,'ﾃﾞｰﾀ18&amp;16'!$R$262:$U$293,4,FALSE))</f>
        <v>(長･長崎北高)</v>
      </c>
      <c r="Z7" s="218">
        <v>13</v>
      </c>
    </row>
    <row r="8" spans="1:26" ht="17.25" customHeight="1">
      <c r="A8" s="215"/>
      <c r="B8" s="14" t="str">
        <f>IF($A7="","",VLOOKUP($A7,'ﾃﾞｰﾀ18&amp;16'!$V$262:$Y$293,2,FALSE))</f>
        <v>前田</v>
      </c>
      <c r="C8" s="14" t="str">
        <f>IF($A7="","",VLOOKUP($A7,'ﾃﾞｰﾀ18&amp;16'!$V$262:$Y$293,3,FALSE))</f>
        <v>千夏</v>
      </c>
      <c r="D8" s="14" t="str">
        <f>IF($A7="","",VLOOKUP($A7,'ﾃﾞｰﾀ18&amp;16'!$V$262:$Y$293,4,FALSE))</f>
        <v>(福・筑陽学園高）</v>
      </c>
      <c r="E8" s="10"/>
      <c r="F8" s="10"/>
      <c r="G8" s="29"/>
      <c r="H8" s="227"/>
      <c r="I8" s="50" t="str">
        <f>IF(H7="","",VLOOKUP(H7,'ﾃﾞｰﾀ18&amp;16'!$V$262:$Y$293,2,FALSE))</f>
        <v>前田</v>
      </c>
      <c r="J8" s="28"/>
      <c r="K8" s="3"/>
      <c r="L8" s="28"/>
      <c r="M8" s="235">
        <v>1</v>
      </c>
      <c r="N8" s="226" t="str">
        <f>IF(M8="","",VLOOKUP(M8,'ﾃﾞｰﾀ18&amp;16'!$R$262:$U$293,2,FALSE))</f>
        <v>重藤</v>
      </c>
      <c r="O8" s="226"/>
      <c r="P8" s="3"/>
      <c r="Q8" s="3"/>
      <c r="R8" s="241"/>
      <c r="S8" s="50" t="str">
        <f>IF(R7="","",VLOOKUP(R7,'ﾃﾞｰﾀ18&amp;16'!$V$262:$Y$293,2,FALSE))</f>
        <v>安藤</v>
      </c>
      <c r="T8" s="32"/>
      <c r="U8" s="28"/>
      <c r="V8" s="10"/>
      <c r="W8" s="14" t="str">
        <f>IF($Z7="","",VLOOKUP($Z7,'ﾃﾞｰﾀ18&amp;16'!$V$262:$Y$293,2,FALSE))</f>
        <v>早川</v>
      </c>
      <c r="X8" s="14" t="str">
        <f>IF($Z7="","",VLOOKUP($Z7,'ﾃﾞｰﾀ18&amp;16'!$V$262:$Y$293,3,FALSE))</f>
        <v>由姫</v>
      </c>
      <c r="Y8" s="14" t="str">
        <f>IF($Z7="","",VLOOKUP($Z7,'ﾃﾞｰﾀ18&amp;16'!$V$262:$Y$293,4,FALSE))</f>
        <v>(長･長崎北高)</v>
      </c>
      <c r="Z8" s="218"/>
    </row>
    <row r="9" spans="1:26" ht="17.25" customHeight="1">
      <c r="A9" s="215">
        <v>2</v>
      </c>
      <c r="B9" s="14" t="str">
        <f>IF(A9="","",VLOOKUP(A9,'ﾃﾞｰﾀ18&amp;16'!$R$262:$U$293,2,FALSE))</f>
        <v>伊達</v>
      </c>
      <c r="C9" s="14" t="str">
        <f>IF(A9="","",VLOOKUP(A9,'ﾃﾞｰﾀ18&amp;16'!$R$262:$U$293,3,FALSE))</f>
        <v>美友</v>
      </c>
      <c r="D9" s="14" t="str">
        <f>IF(A9="","",VLOOKUP(A9,'ﾃﾞｰﾀ18&amp;16'!$R$262:$U$293,4,FALSE))</f>
        <v>(宮・宮崎商業高）</v>
      </c>
      <c r="E9" s="4"/>
      <c r="F9" s="224">
        <v>3</v>
      </c>
      <c r="G9" s="51" t="str">
        <f>IF(F9="","",VLOOKUP(F9,'ﾃﾞｰﾀ18&amp;16'!$R$262:$U$293,2,FALSE))</f>
        <v>中村</v>
      </c>
      <c r="H9" s="213">
        <v>84</v>
      </c>
      <c r="I9" s="217"/>
      <c r="J9" s="28"/>
      <c r="K9" s="3"/>
      <c r="L9" s="28"/>
      <c r="M9" s="242"/>
      <c r="N9" s="226" t="str">
        <f>IF(M8="","",VLOOKUP(M8,'ﾃﾞｰﾀ18&amp;16'!$V$262:$Y$293,2,FALSE))</f>
        <v>前田</v>
      </c>
      <c r="O9" s="226"/>
      <c r="P9" s="3"/>
      <c r="Q9" s="3"/>
      <c r="R9" s="213">
        <v>82</v>
      </c>
      <c r="S9" s="217"/>
      <c r="T9" s="228">
        <v>14</v>
      </c>
      <c r="U9" s="49" t="str">
        <f>IF(T9="","",VLOOKUP(T9,'ﾃﾞｰﾀ18&amp;16'!$R$262:$U$293,2,FALSE))</f>
        <v>安藤</v>
      </c>
      <c r="V9" s="4"/>
      <c r="W9" s="14" t="str">
        <f>IF(Z9="","",VLOOKUP(Z9,'ﾃﾞｰﾀ18&amp;16'!$R$262:$U$293,2,FALSE))</f>
        <v>安藤</v>
      </c>
      <c r="X9" s="14" t="str">
        <f>IF(Z9="","",VLOOKUP(Z9,'ﾃﾞｰﾀ18&amp;16'!$R$262:$U$293,3,FALSE))</f>
        <v>美里</v>
      </c>
      <c r="Y9" s="14" t="str">
        <f>IF(Z9="","",VLOOKUP(Z9,'ﾃﾞｰﾀ18&amp;16'!$R$262:$U$293,4,FALSE))</f>
        <v>(鹿・純心女子高）</v>
      </c>
      <c r="Z9" s="218">
        <v>14</v>
      </c>
    </row>
    <row r="10" spans="1:26" ht="17.25" customHeight="1">
      <c r="A10" s="215"/>
      <c r="B10" s="14" t="str">
        <f>IF($A9="","",VLOOKUP($A9,'ﾃﾞｰﾀ18&amp;16'!$V$262:$Y$293,2,FALSE))</f>
        <v>小泉</v>
      </c>
      <c r="C10" s="14" t="str">
        <f>IF($A9="","",VLOOKUP($A9,'ﾃﾞｰﾀ18&amp;16'!$V$262:$Y$293,3,FALSE))</f>
        <v>嬉子</v>
      </c>
      <c r="D10" s="14" t="str">
        <f>IF($A9="","",VLOOKUP($A9,'ﾃﾞｰﾀ18&amp;16'!$V$262:$Y$293,4,FALSE))</f>
        <v>(宮･宮崎商業高)</v>
      </c>
      <c r="E10" s="6"/>
      <c r="F10" s="227"/>
      <c r="G10" s="52" t="str">
        <f>IF(F9="","",VLOOKUP(F9,'ﾃﾞｰﾀ18&amp;16'!$V$262:$Y$293,2,FALSE))</f>
        <v>石原</v>
      </c>
      <c r="H10" s="28"/>
      <c r="I10" s="33"/>
      <c r="J10" s="28"/>
      <c r="K10" s="3"/>
      <c r="L10" s="28"/>
      <c r="M10" s="3"/>
      <c r="N10" s="226">
        <v>80</v>
      </c>
      <c r="O10" s="226"/>
      <c r="P10" s="3"/>
      <c r="Q10" s="3"/>
      <c r="R10" s="34"/>
      <c r="S10" s="28"/>
      <c r="T10" s="240"/>
      <c r="U10" s="50" t="str">
        <f>IF(T9="","",VLOOKUP(T9,'ﾃﾞｰﾀ18&amp;16'!$V$262:$Y$293,2,FALSE))</f>
        <v>安藤</v>
      </c>
      <c r="V10" s="7"/>
      <c r="W10" s="14" t="str">
        <f>IF($Z9="","",VLOOKUP($Z9,'ﾃﾞｰﾀ18&amp;16'!$V$262:$Y$293,2,FALSE))</f>
        <v>安藤</v>
      </c>
      <c r="X10" s="14" t="str">
        <f>IF($Z9="","",VLOOKUP($Z9,'ﾃﾞｰﾀ18&amp;16'!$V$262:$Y$293,3,FALSE))</f>
        <v>はるな</v>
      </c>
      <c r="Y10" s="14" t="str">
        <f>IF($Z9="","",VLOOKUP($Z9,'ﾃﾞｰﾀ18&amp;16'!$V$262:$Y$293,4,FALSE))</f>
        <v>(鹿・純心女子高）</v>
      </c>
      <c r="Z10" s="218"/>
    </row>
    <row r="11" spans="1:26" ht="17.25" customHeight="1">
      <c r="A11" s="215">
        <v>3</v>
      </c>
      <c r="B11" s="14" t="str">
        <f>IF(A11="","",VLOOKUP(A11,'ﾃﾞｰﾀ18&amp;16'!$R$262:$U$293,2,FALSE))</f>
        <v>中村</v>
      </c>
      <c r="C11" s="14" t="str">
        <f>IF(A11="","",VLOOKUP(A11,'ﾃﾞｰﾀ18&amp;16'!$R$262:$U$293,3,FALSE))</f>
        <v>晴日</v>
      </c>
      <c r="D11" s="14" t="str">
        <f>IF(A11="","",VLOOKUP(A11,'ﾃﾞｰﾀ18&amp;16'!$R$262:$U$293,4,FALSE))</f>
        <v>(佐・佐賀東高）</v>
      </c>
      <c r="E11" s="8"/>
      <c r="F11" s="213">
        <v>83</v>
      </c>
      <c r="G11" s="214"/>
      <c r="H11" s="28"/>
      <c r="I11" s="33"/>
      <c r="J11" s="228">
        <v>1</v>
      </c>
      <c r="K11" s="14" t="str">
        <f>IF(J11="","",VLOOKUP(J11,'ﾃﾞｰﾀ18&amp;16'!$R$262:$U$293,2,FALSE))</f>
        <v>重藤</v>
      </c>
      <c r="L11" s="28"/>
      <c r="M11" s="3"/>
      <c r="N11" s="182"/>
      <c r="O11" s="28"/>
      <c r="P11" s="219">
        <v>18</v>
      </c>
      <c r="Q11" s="51" t="str">
        <f>IF(P11="","",VLOOKUP(P11,'ﾃﾞｰﾀ18&amp;16'!$R$262:$U$293,2,FALSE))</f>
        <v>境</v>
      </c>
      <c r="R11" s="34"/>
      <c r="S11" s="28"/>
      <c r="T11" s="214">
        <v>86</v>
      </c>
      <c r="U11" s="217"/>
      <c r="V11" s="9"/>
      <c r="W11" s="14" t="str">
        <f>IF(Z11="","",VLOOKUP(Z11,'ﾃﾞｰﾀ18&amp;16'!$R$262:$U$293,2,FALSE))</f>
        <v>大谷</v>
      </c>
      <c r="X11" s="14" t="str">
        <f>IF(Z11="","",VLOOKUP(Z11,'ﾃﾞｰﾀ18&amp;16'!$R$262:$U$293,3,FALSE))</f>
        <v>亜香梨</v>
      </c>
      <c r="Y11" s="14" t="str">
        <f>IF(Z11="","",VLOOKUP(Z11,'ﾃﾞｰﾀ18&amp;16'!$R$262:$U$293,4,FALSE))</f>
        <v>(福･筑紫女学園高)</v>
      </c>
      <c r="Z11" s="218">
        <v>15</v>
      </c>
    </row>
    <row r="12" spans="1:26" ht="17.25" customHeight="1">
      <c r="A12" s="215"/>
      <c r="B12" s="14" t="str">
        <f>IF($A11="","",VLOOKUP($A11,'ﾃﾞｰﾀ18&amp;16'!$V$262:$Y$293,2,FALSE))</f>
        <v>石原</v>
      </c>
      <c r="C12" s="14" t="str">
        <f>IF($A11="","",VLOOKUP($A11,'ﾃﾞｰﾀ18&amp;16'!$V$262:$Y$293,3,FALSE))</f>
        <v>恵</v>
      </c>
      <c r="D12" s="14" t="str">
        <f>IF($A11="","",VLOOKUP($A11,'ﾃﾞｰﾀ18&amp;16'!$V$262:$Y$293,4,FALSE))</f>
        <v>(佐・佐賀東高）</v>
      </c>
      <c r="E12" s="10"/>
      <c r="F12" s="10"/>
      <c r="G12" s="28"/>
      <c r="H12" s="28"/>
      <c r="I12" s="33"/>
      <c r="J12" s="240"/>
      <c r="K12" s="50" t="str">
        <f>IF(J11="","",VLOOKUP(J11,'ﾃﾞｰﾀ18&amp;16'!$V$262:$Y$293,2,FALSE))</f>
        <v>前田</v>
      </c>
      <c r="L12" s="28"/>
      <c r="M12" s="3"/>
      <c r="N12" s="182"/>
      <c r="O12" s="28"/>
      <c r="P12" s="241"/>
      <c r="Q12" s="52" t="str">
        <f>IF(P11="","",VLOOKUP(P11,'ﾃﾞｰﾀ18&amp;16'!$V$262:$Y$293,2,FALSE))</f>
        <v>中道</v>
      </c>
      <c r="R12" s="34"/>
      <c r="S12" s="28"/>
      <c r="T12" s="28"/>
      <c r="U12" s="28"/>
      <c r="V12" s="10"/>
      <c r="W12" s="14" t="str">
        <f>IF($Z11="","",VLOOKUP($Z11,'ﾃﾞｰﾀ18&amp;16'!$V$262:$Y$293,2,FALSE))</f>
        <v>松下</v>
      </c>
      <c r="X12" s="14" t="str">
        <f>IF($Z11="","",VLOOKUP($Z11,'ﾃﾞｰﾀ18&amp;16'!$V$262:$Y$293,3,FALSE))</f>
        <v>桃子</v>
      </c>
      <c r="Y12" s="14" t="str">
        <f>IF($Z11="","",VLOOKUP($Z11,'ﾃﾞｰﾀ18&amp;16'!$V$262:$Y$293,4,FALSE))</f>
        <v>(福･筑紫女学園高)</v>
      </c>
      <c r="Z12" s="218"/>
    </row>
    <row r="13" spans="1:26" ht="17.25" customHeight="1">
      <c r="A13" s="215">
        <v>4</v>
      </c>
      <c r="B13" s="14" t="str">
        <f>IF(A13="","",VLOOKUP(A13,'ﾃﾞｰﾀ18&amp;16'!$R$262:$U$293,2,FALSE))</f>
        <v>長谷川</v>
      </c>
      <c r="C13" s="14" t="str">
        <f>IF(A13="","",VLOOKUP(A13,'ﾃﾞｰﾀ18&amp;16'!$R$262:$U$293,3,FALSE))</f>
        <v>梨紗</v>
      </c>
      <c r="D13" s="14" t="str">
        <f>IF(A13="","",VLOOKUP(A13,'ﾃﾞｰﾀ18&amp;16'!$R$262:$U$293,4,FALSE))</f>
        <v>(熊・長嶺TC)</v>
      </c>
      <c r="E13" s="4"/>
      <c r="F13" s="237">
        <v>4</v>
      </c>
      <c r="G13" s="14" t="str">
        <f>IF(F13="","",VLOOKUP(F13,'ﾃﾞｰﾀ18&amp;16'!$R$262:$U$293,2,FALSE))</f>
        <v>長谷川</v>
      </c>
      <c r="H13" s="28"/>
      <c r="I13" s="33"/>
      <c r="J13" s="213">
        <v>83</v>
      </c>
      <c r="K13" s="217"/>
      <c r="L13" s="28"/>
      <c r="M13" s="28"/>
      <c r="N13" s="34"/>
      <c r="O13" s="28"/>
      <c r="P13" s="213">
        <v>82</v>
      </c>
      <c r="Q13" s="217"/>
      <c r="R13" s="34"/>
      <c r="S13" s="28"/>
      <c r="T13" s="219">
        <v>16</v>
      </c>
      <c r="U13" s="49" t="str">
        <f>IF(T13="","",VLOOKUP(T13,'ﾃﾞｰﾀ18&amp;16'!$R$262:$U$293,2,FALSE))</f>
        <v>迫田</v>
      </c>
      <c r="V13" s="4"/>
      <c r="W13" s="14" t="str">
        <f>IF(Z13="","",VLOOKUP(Z13,'ﾃﾞｰﾀ18&amp;16'!$R$262:$U$293,2,FALSE))</f>
        <v>迫田</v>
      </c>
      <c r="X13" s="14" t="str">
        <f>IF(Z13="","",VLOOKUP(Z13,'ﾃﾞｰﾀ18&amp;16'!$R$262:$U$293,3,FALSE))</f>
        <v>愛理</v>
      </c>
      <c r="Y13" s="14" t="str">
        <f>IF(Z13="","",VLOOKUP(Z13,'ﾃﾞｰﾀ18&amp;16'!$R$262:$U$293,4,FALSE))</f>
        <v>(宮・宮崎商業高）</v>
      </c>
      <c r="Z13" s="218">
        <v>16</v>
      </c>
    </row>
    <row r="14" spans="1:26" ht="17.25" customHeight="1">
      <c r="A14" s="215"/>
      <c r="B14" s="14" t="str">
        <f>IF($A13="","",VLOOKUP($A13,'ﾃﾞｰﾀ18&amp;16'!$V$262:$Y$293,2,FALSE))</f>
        <v>叶</v>
      </c>
      <c r="C14" s="14" t="str">
        <f>IF($A13="","",VLOOKUP($A13,'ﾃﾞｰﾀ18&amp;16'!$V$262:$Y$293,3,FALSE))</f>
        <v>愛香</v>
      </c>
      <c r="D14" s="14" t="str">
        <f>IF($A13="","",VLOOKUP($A13,'ﾃﾞｰﾀ18&amp;16'!$V$262:$Y$293,4,FALSE))</f>
        <v>(熊・ﾙﾈｻﾝｽ熊本）</v>
      </c>
      <c r="E14" s="6"/>
      <c r="F14" s="241"/>
      <c r="G14" s="50" t="str">
        <f>IF(F13="","",VLOOKUP(F13,'ﾃﾞｰﾀ18&amp;16'!$V$262:$Y$293,2,FALSE))</f>
        <v>叶</v>
      </c>
      <c r="H14" s="28"/>
      <c r="I14" s="33"/>
      <c r="J14" s="28"/>
      <c r="K14" s="33"/>
      <c r="L14" s="28"/>
      <c r="M14" s="28"/>
      <c r="N14" s="34"/>
      <c r="O14" s="28"/>
      <c r="P14" s="34"/>
      <c r="Q14" s="28"/>
      <c r="R14" s="34"/>
      <c r="S14" s="28"/>
      <c r="T14" s="241"/>
      <c r="U14" s="50" t="str">
        <f>IF(T13="","",VLOOKUP(T13,'ﾃﾞｰﾀ18&amp;16'!$V$262:$Y$293,2,FALSE))</f>
        <v>齋藤</v>
      </c>
      <c r="V14" s="7"/>
      <c r="W14" s="14" t="str">
        <f>IF($Z13="","",VLOOKUP($Z13,'ﾃﾞｰﾀ18&amp;16'!$V$262:$Y$293,2,FALSE))</f>
        <v>齋藤</v>
      </c>
      <c r="X14" s="14" t="str">
        <f>IF($Z13="","",VLOOKUP($Z13,'ﾃﾞｰﾀ18&amp;16'!$V$262:$Y$293,3,FALSE))</f>
        <v>志緒美</v>
      </c>
      <c r="Y14" s="14" t="str">
        <f>IF($Z13="","",VLOOKUP($Z13,'ﾃﾞｰﾀ18&amp;16'!$V$262:$Y$293,4,FALSE))</f>
        <v>(宮・宮崎商業高）</v>
      </c>
      <c r="Z14" s="218"/>
    </row>
    <row r="15" spans="1:26" ht="17.25" customHeight="1">
      <c r="A15" s="215">
        <v>5</v>
      </c>
      <c r="B15" s="14" t="str">
        <f>IF(A15="","",VLOOKUP(A15,'ﾃﾞｰﾀ18&amp;16'!$R$262:$U$293,2,FALSE))</f>
        <v>岩元</v>
      </c>
      <c r="C15" s="14" t="str">
        <f>IF(A15="","",VLOOKUP(A15,'ﾃﾞｰﾀ18&amp;16'!$R$262:$U$293,3,FALSE))</f>
        <v>菜穂子</v>
      </c>
      <c r="D15" s="14" t="str">
        <f>IF(A15="","",VLOOKUP(A15,'ﾃﾞｰﾀ18&amp;16'!$R$262:$U$293,4,FALSE))</f>
        <v>(鹿・純心女子高）</v>
      </c>
      <c r="E15" s="8"/>
      <c r="F15" s="213">
        <v>82</v>
      </c>
      <c r="G15" s="217"/>
      <c r="H15" s="228">
        <v>4</v>
      </c>
      <c r="I15" s="51" t="str">
        <f>IF(H15="","",VLOOKUP(H15,'ﾃﾞｰﾀ18&amp;16'!$R$262:$U$293,2,FALSE))</f>
        <v>長谷川</v>
      </c>
      <c r="J15" s="28"/>
      <c r="K15" s="33"/>
      <c r="L15" s="28"/>
      <c r="M15" s="28"/>
      <c r="N15" s="34"/>
      <c r="O15" s="28"/>
      <c r="P15" s="34"/>
      <c r="Q15" s="28"/>
      <c r="R15" s="228">
        <v>18</v>
      </c>
      <c r="S15" s="51" t="str">
        <f>IF(R15="","",VLOOKUP(R15,'ﾃﾞｰﾀ18&amp;16'!$R$262:$U$293,2,FALSE))</f>
        <v>境</v>
      </c>
      <c r="T15" s="213">
        <v>83</v>
      </c>
      <c r="U15" s="217"/>
      <c r="V15" s="9"/>
      <c r="W15" s="14" t="str">
        <f>IF(Z15="","",VLOOKUP(Z15,'ﾃﾞｰﾀ18&amp;16'!$R$262:$U$293,2,FALSE))</f>
        <v>東</v>
      </c>
      <c r="X15" s="14" t="str">
        <f>IF(Z15="","",VLOOKUP(Z15,'ﾃﾞｰﾀ18&amp;16'!$R$262:$U$293,3,FALSE))</f>
        <v>彩帆</v>
      </c>
      <c r="Y15" s="14" t="str">
        <f>IF(Z15="","",VLOOKUP(Z15,'ﾃﾞｰﾀ18&amp;16'!$R$262:$U$293,4,FALSE))</f>
        <v>(熊･学園大附高)</v>
      </c>
      <c r="Z15" s="218">
        <v>17</v>
      </c>
    </row>
    <row r="16" spans="1:26" ht="17.25" customHeight="1">
      <c r="A16" s="215"/>
      <c r="B16" s="14" t="str">
        <f>IF($A15="","",VLOOKUP($A15,'ﾃﾞｰﾀ18&amp;16'!$V$262:$Y$293,2,FALSE))</f>
        <v>堀口</v>
      </c>
      <c r="C16" s="14" t="str">
        <f>IF($A15="","",VLOOKUP($A15,'ﾃﾞｰﾀ18&amp;16'!$V$262:$Y$293,3,FALSE))</f>
        <v>明香</v>
      </c>
      <c r="D16" s="14" t="str">
        <f>IF($A15="","",VLOOKUP($A15,'ﾃﾞｰﾀ18&amp;16'!$V$262:$Y$293,4,FALSE))</f>
        <v>(鹿・純心女子高）</v>
      </c>
      <c r="E16" s="5"/>
      <c r="F16" s="10"/>
      <c r="G16" s="33"/>
      <c r="H16" s="240"/>
      <c r="I16" s="52" t="str">
        <f>IF(H15="","",VLOOKUP(H15,'ﾃﾞｰﾀ18&amp;16'!$V$262:$Y$293,2,FALSE))</f>
        <v>叶</v>
      </c>
      <c r="J16" s="28"/>
      <c r="K16" s="33"/>
      <c r="L16" s="28"/>
      <c r="M16" s="28"/>
      <c r="N16" s="34"/>
      <c r="O16" s="28"/>
      <c r="P16" s="34"/>
      <c r="Q16" s="28"/>
      <c r="R16" s="240"/>
      <c r="S16" s="52" t="str">
        <f>IF(R15="","",VLOOKUP(R15,'ﾃﾞｰﾀ18&amp;16'!$V$262:$Y$293,2,FALSE))</f>
        <v>中道</v>
      </c>
      <c r="T16" s="34"/>
      <c r="U16" s="28"/>
      <c r="V16" s="5"/>
      <c r="W16" s="14" t="str">
        <f>IF($Z15="","",VLOOKUP($Z15,'ﾃﾞｰﾀ18&amp;16'!$V$262:$Y$293,2,FALSE))</f>
        <v>桑原</v>
      </c>
      <c r="X16" s="14" t="str">
        <f>IF($Z15="","",VLOOKUP($Z15,'ﾃﾞｰﾀ18&amp;16'!$V$262:$Y$293,3,FALSE))</f>
        <v>佑果</v>
      </c>
      <c r="Y16" s="14" t="str">
        <f>IF($Z15="","",VLOOKUP($Z15,'ﾃﾞｰﾀ18&amp;16'!$V$262:$Y$293,4,FALSE))</f>
        <v>(熊･学園大附高)</v>
      </c>
      <c r="Z16" s="218"/>
    </row>
    <row r="17" spans="1:26" ht="17.25" customHeight="1">
      <c r="A17" s="215">
        <v>6</v>
      </c>
      <c r="B17" s="14" t="str">
        <f>IF(A17="","",VLOOKUP(A17,'ﾃﾞｰﾀ18&amp;16'!$R$262:$U$293,2,FALSE))</f>
        <v>園田</v>
      </c>
      <c r="C17" s="14" t="str">
        <f>IF(A17="","",VLOOKUP(A17,'ﾃﾞｰﾀ18&amp;16'!$R$262:$U$293,3,FALSE))</f>
        <v>尚子</v>
      </c>
      <c r="D17" s="14" t="str">
        <f>IF(A17="","",VLOOKUP(A17,'ﾃﾞｰﾀ18&amp;16'!$R$262:$U$293,4,FALSE))</f>
        <v>(佐･致遠館高)</v>
      </c>
      <c r="E17" s="4"/>
      <c r="F17" s="4"/>
      <c r="G17" s="31"/>
      <c r="H17" s="213">
        <v>84</v>
      </c>
      <c r="I17" s="214"/>
      <c r="J17" s="28"/>
      <c r="K17" s="33"/>
      <c r="L17" s="228">
        <v>1</v>
      </c>
      <c r="M17" s="49" t="str">
        <f>IF(L17="","",VLOOKUP(L17,'ﾃﾞｰﾀ18&amp;16'!$R$262:$U$293,2,FALSE))</f>
        <v>重藤</v>
      </c>
      <c r="N17" s="228">
        <v>24</v>
      </c>
      <c r="O17" s="49" t="str">
        <f>IF(N17="","",VLOOKUP(N17,'ﾃﾞｰﾀ18&amp;16'!$R$262:$U$293,2,FALSE))</f>
        <v>酒井</v>
      </c>
      <c r="P17" s="34"/>
      <c r="Q17" s="28"/>
      <c r="R17" s="214" t="s">
        <v>1006</v>
      </c>
      <c r="S17" s="217"/>
      <c r="T17" s="35"/>
      <c r="U17" s="119"/>
      <c r="V17" s="4"/>
      <c r="W17" s="14" t="str">
        <f>IF(Z17="","",VLOOKUP(Z17,'ﾃﾞｰﾀ18&amp;16'!$R$262:$U$293,2,FALSE))</f>
        <v>境</v>
      </c>
      <c r="X17" s="14" t="str">
        <f>IF(Z17="","",VLOOKUP(Z17,'ﾃﾞｰﾀ18&amp;16'!$R$262:$U$293,3,FALSE))</f>
        <v>有紀</v>
      </c>
      <c r="Y17" s="14" t="str">
        <f>IF(Z17="","",VLOOKUP(Z17,'ﾃﾞｰﾀ18&amp;16'!$R$262:$U$293,4,FALSE))</f>
        <v>(鹿・鳳凰高）</v>
      </c>
      <c r="Z17" s="218">
        <v>18</v>
      </c>
    </row>
    <row r="18" spans="1:26" ht="17.25" customHeight="1">
      <c r="A18" s="215"/>
      <c r="B18" s="14" t="str">
        <f>IF($A17="","",VLOOKUP($A17,'ﾃﾞｰﾀ18&amp;16'!$V$262:$Y$293,2,FALSE))</f>
        <v>荒谷</v>
      </c>
      <c r="C18" s="14" t="str">
        <f>IF($A17="","",VLOOKUP($A17,'ﾃﾞｰﾀ18&amp;16'!$V$262:$Y$293,3,FALSE))</f>
        <v>祐佳</v>
      </c>
      <c r="D18" s="14" t="str">
        <f>IF($A17="","",VLOOKUP($A17,'ﾃﾞｰﾀ18&amp;16'!$V$262:$Y$293,4,FALSE))</f>
        <v>(佐･致遠館高)</v>
      </c>
      <c r="E18" s="10"/>
      <c r="F18" s="10"/>
      <c r="G18" s="28"/>
      <c r="H18" s="28"/>
      <c r="I18" s="3"/>
      <c r="J18" s="28"/>
      <c r="K18" s="33"/>
      <c r="L18" s="240"/>
      <c r="M18" s="50" t="str">
        <f>IF(L17="","",VLOOKUP(L17,'ﾃﾞｰﾀ18&amp;16'!$V$262:$Y$293,2,FALSE))</f>
        <v>前田</v>
      </c>
      <c r="N18" s="240"/>
      <c r="O18" s="50" t="str">
        <f>IF(N17="","",VLOOKUP(N17,'ﾃﾞｰﾀ18&amp;16'!$V$262:$Y$293,2,FALSE))</f>
        <v>末次</v>
      </c>
      <c r="P18" s="34"/>
      <c r="Q18" s="28"/>
      <c r="R18" s="3"/>
      <c r="S18" s="28"/>
      <c r="T18" s="28"/>
      <c r="U18" s="28"/>
      <c r="V18" s="10"/>
      <c r="W18" s="14" t="str">
        <f>IF($Z17="","",VLOOKUP($Z17,'ﾃﾞｰﾀ18&amp;16'!$V$262:$Y$293,2,FALSE))</f>
        <v>中道</v>
      </c>
      <c r="X18" s="14" t="str">
        <f>IF($Z17="","",VLOOKUP($Z17,'ﾃﾞｰﾀ18&amp;16'!$V$262:$Y$293,3,FALSE))</f>
        <v>紗希</v>
      </c>
      <c r="Y18" s="14" t="str">
        <f>IF($Z17="","",VLOOKUP($Z17,'ﾃﾞｰﾀ18&amp;16'!$V$262:$Y$293,4,FALSE))</f>
        <v>(鹿・鳳凰高）</v>
      </c>
      <c r="Z18" s="218"/>
    </row>
    <row r="19" spans="1:26" ht="17.25" customHeight="1">
      <c r="A19" s="215">
        <v>7</v>
      </c>
      <c r="B19" s="14" t="str">
        <f>IF(A19="","",VLOOKUP(A19,'ﾃﾞｰﾀ18&amp;16'!$R$262:$U$293,2,FALSE))</f>
        <v>中島</v>
      </c>
      <c r="C19" s="14" t="str">
        <f>IF(A19="","",VLOOKUP(A19,'ﾃﾞｰﾀ18&amp;16'!$R$262:$U$293,3,FALSE))</f>
        <v>由佳梨</v>
      </c>
      <c r="D19" s="14" t="str">
        <f>IF(A19="","",VLOOKUP(A19,'ﾃﾞｰﾀ18&amp;16'!$R$262:$U$293,4,FALSE))</f>
        <v>(熊・八代白百合学園高）</v>
      </c>
      <c r="E19" s="4"/>
      <c r="F19" s="4"/>
      <c r="G19" s="30"/>
      <c r="H19" s="224">
        <v>7</v>
      </c>
      <c r="I19" s="14" t="str">
        <f>IF(H19="","",VLOOKUP(H19,'ﾃﾞｰﾀ18&amp;16'!$R$262:$U$293,2,FALSE))</f>
        <v>中島</v>
      </c>
      <c r="J19" s="28"/>
      <c r="K19" s="33"/>
      <c r="L19" s="213">
        <v>86</v>
      </c>
      <c r="M19" s="214"/>
      <c r="N19" s="214">
        <v>83</v>
      </c>
      <c r="O19" s="214"/>
      <c r="P19" s="34"/>
      <c r="Q19" s="28"/>
      <c r="R19" s="219">
        <v>20</v>
      </c>
      <c r="S19" s="49" t="str">
        <f>IF(R19="","",VLOOKUP(R19,'ﾃﾞｰﾀ18&amp;16'!$R$262:$U$293,2,FALSE))</f>
        <v>荒木</v>
      </c>
      <c r="T19" s="30"/>
      <c r="U19" s="30"/>
      <c r="V19" s="4"/>
      <c r="W19" s="14" t="str">
        <f>IF(Z19="","",VLOOKUP(Z19,'ﾃﾞｰﾀ18&amp;16'!$R$262:$U$293,2,FALSE))</f>
        <v>仲村</v>
      </c>
      <c r="X19" s="14" t="str">
        <f>IF(Z19="","",VLOOKUP(Z19,'ﾃﾞｰﾀ18&amp;16'!$R$262:$U$293,3,FALSE))</f>
        <v>利沙</v>
      </c>
      <c r="Y19" s="14" t="str">
        <f>IF(Z19="","",VLOOKUP(Z19,'ﾃﾞｰﾀ18&amp;16'!$R$262:$U$293,4,FALSE))</f>
        <v>(沖･陽明高)</v>
      </c>
      <c r="Z19" s="218">
        <v>19</v>
      </c>
    </row>
    <row r="20" spans="1:26" ht="17.25" customHeight="1">
      <c r="A20" s="215"/>
      <c r="B20" s="14" t="str">
        <f>IF($A19="","",VLOOKUP($A19,'ﾃﾞｰﾀ18&amp;16'!$V$262:$Y$293,2,FALSE))</f>
        <v>田崎</v>
      </c>
      <c r="C20" s="14" t="str">
        <f>IF($A19="","",VLOOKUP($A19,'ﾃﾞｰﾀ18&amp;16'!$V$262:$Y$293,3,FALSE))</f>
        <v>千茶</v>
      </c>
      <c r="D20" s="14" t="str">
        <f>IF($A19="","",VLOOKUP($A19,'ﾃﾞｰﾀ18&amp;16'!$V$262:$Y$293,4,FALSE))</f>
        <v>(熊・八代白百合学園高）</v>
      </c>
      <c r="E20" s="5"/>
      <c r="F20" s="10"/>
      <c r="G20" s="33"/>
      <c r="H20" s="241"/>
      <c r="I20" s="50" t="str">
        <f>IF(H19="","",VLOOKUP(H19,'ﾃﾞｰﾀ18&amp;16'!$V$262:$Y$293,2,FALSE))</f>
        <v>田崎</v>
      </c>
      <c r="J20" s="28"/>
      <c r="K20" s="33"/>
      <c r="L20" s="28"/>
      <c r="M20" s="28"/>
      <c r="N20" s="28"/>
      <c r="O20" s="28"/>
      <c r="P20" s="34"/>
      <c r="Q20" s="28"/>
      <c r="R20" s="241"/>
      <c r="S20" s="50" t="str">
        <f>IF(R19="","",VLOOKUP(R19,'ﾃﾞｰﾀ18&amp;16'!$V$262:$Y$293,2,FALSE))</f>
        <v>岩坂</v>
      </c>
      <c r="T20" s="32"/>
      <c r="U20" s="28"/>
      <c r="V20" s="10"/>
      <c r="W20" s="14" t="str">
        <f>IF($Z19="","",VLOOKUP($Z19,'ﾃﾞｰﾀ18&amp;16'!$V$262:$Y$293,2,FALSE))</f>
        <v>伊集</v>
      </c>
      <c r="X20" s="14" t="str">
        <f>IF($Z19="","",VLOOKUP($Z19,'ﾃﾞｰﾀ18&amp;16'!$V$262:$Y$293,3,FALSE))</f>
        <v>千夏</v>
      </c>
      <c r="Y20" s="14" t="str">
        <f>IF($Z19="","",VLOOKUP($Z19,'ﾃﾞｰﾀ18&amp;16'!$V$262:$Y$293,4,FALSE))</f>
        <v>(沖･陽明高)</v>
      </c>
      <c r="Z20" s="218"/>
    </row>
    <row r="21" spans="1:26" ht="17.25" customHeight="1">
      <c r="A21" s="215">
        <v>8</v>
      </c>
      <c r="B21" s="14" t="str">
        <f>IF(A21="","",VLOOKUP(A21,'ﾃﾞｰﾀ18&amp;16'!$R$262:$U$293,2,FALSE))</f>
        <v>鐘ヶ江</v>
      </c>
      <c r="C21" s="14" t="str">
        <f>IF(A21="","",VLOOKUP(A21,'ﾃﾞｰﾀ18&amp;16'!$R$262:$U$293,3,FALSE))</f>
        <v>恵</v>
      </c>
      <c r="D21" s="14" t="str">
        <f>IF(A21="","",VLOOKUP(A21,'ﾃﾞｰﾀ18&amp;16'!$R$262:$U$293,4,FALSE))</f>
        <v>(鹿・純心女子高）</v>
      </c>
      <c r="E21" s="4"/>
      <c r="F21" s="237">
        <v>8</v>
      </c>
      <c r="G21" s="51" t="str">
        <f>IF(F21="","",VLOOKUP(F21,'ﾃﾞｰﾀ18&amp;16'!$R$262:$U$293,2,FALSE))</f>
        <v>鐘ヶ江</v>
      </c>
      <c r="H21" s="213">
        <v>85</v>
      </c>
      <c r="I21" s="217"/>
      <c r="J21" s="28"/>
      <c r="K21" s="33"/>
      <c r="L21" s="28"/>
      <c r="M21" s="28"/>
      <c r="N21" s="28"/>
      <c r="O21" s="28"/>
      <c r="P21" s="34"/>
      <c r="Q21" s="28"/>
      <c r="R21" s="213">
        <v>81</v>
      </c>
      <c r="S21" s="217"/>
      <c r="T21" s="228">
        <v>20</v>
      </c>
      <c r="U21" s="49" t="str">
        <f>IF(T21="","",VLOOKUP(T21,'ﾃﾞｰﾀ18&amp;16'!$R$262:$U$293,2,FALSE))</f>
        <v>荒木</v>
      </c>
      <c r="V21" s="4"/>
      <c r="W21" s="14" t="str">
        <f>IF(Z21="","",VLOOKUP(Z21,'ﾃﾞｰﾀ18&amp;16'!$R$262:$U$293,2,FALSE))</f>
        <v>荒木</v>
      </c>
      <c r="X21" s="14" t="str">
        <f>IF(Z21="","",VLOOKUP(Z21,'ﾃﾞｰﾀ18&amp;16'!$R$262:$U$293,3,FALSE))</f>
        <v>史織</v>
      </c>
      <c r="Y21" s="14" t="str">
        <f>IF(Z21="","",VLOOKUP(Z21,'ﾃﾞｰﾀ18&amp;16'!$R$262:$U$293,4,FALSE))</f>
        <v>(宮・宮崎商業高）</v>
      </c>
      <c r="Z21" s="218">
        <v>20</v>
      </c>
    </row>
    <row r="22" spans="1:26" ht="17.25" customHeight="1">
      <c r="A22" s="215"/>
      <c r="B22" s="14" t="str">
        <f>IF($A21="","",VLOOKUP($A21,'ﾃﾞｰﾀ18&amp;16'!$V$262:$Y$293,2,FALSE))</f>
        <v>中園</v>
      </c>
      <c r="C22" s="14" t="str">
        <f>IF($A21="","",VLOOKUP($A21,'ﾃﾞｰﾀ18&amp;16'!$V$262:$Y$293,3,FALSE))</f>
        <v>貴絵</v>
      </c>
      <c r="D22" s="14" t="str">
        <f>IF($A21="","",VLOOKUP($A21,'ﾃﾞｰﾀ18&amp;16'!$V$262:$Y$293,4,FALSE))</f>
        <v>(鹿・純心女子高）</v>
      </c>
      <c r="E22" s="6"/>
      <c r="F22" s="241"/>
      <c r="G22" s="52" t="str">
        <f>IF(F21="","",VLOOKUP(F21,'ﾃﾞｰﾀ18&amp;16'!$V$262:$Y$293,2,FALSE))</f>
        <v>中園</v>
      </c>
      <c r="H22" s="28"/>
      <c r="I22" s="33"/>
      <c r="J22" s="28"/>
      <c r="K22" s="33"/>
      <c r="L22" s="28"/>
      <c r="M22" s="28"/>
      <c r="N22" s="28"/>
      <c r="O22" s="28"/>
      <c r="P22" s="34"/>
      <c r="Q22" s="28"/>
      <c r="R22" s="34"/>
      <c r="S22" s="28"/>
      <c r="T22" s="240"/>
      <c r="U22" s="50" t="str">
        <f>IF(T21="","",VLOOKUP(T21,'ﾃﾞｰﾀ18&amp;16'!$V$262:$Y$293,2,FALSE))</f>
        <v>岩坂</v>
      </c>
      <c r="V22" s="7"/>
      <c r="W22" s="14" t="str">
        <f>IF($Z21="","",VLOOKUP($Z21,'ﾃﾞｰﾀ18&amp;16'!$V$262:$Y$293,2,FALSE))</f>
        <v>岩坂</v>
      </c>
      <c r="X22" s="14" t="str">
        <f>IF($Z21="","",VLOOKUP($Z21,'ﾃﾞｰﾀ18&amp;16'!$V$262:$Y$293,3,FALSE))</f>
        <v>美希</v>
      </c>
      <c r="Y22" s="14" t="str">
        <f>IF($Z21="","",VLOOKUP($Z21,'ﾃﾞｰﾀ18&amp;16'!$V$262:$Y$293,4,FALSE))</f>
        <v>(宮・宮崎商業高）</v>
      </c>
      <c r="Z22" s="218"/>
    </row>
    <row r="23" spans="1:26" ht="17.25" customHeight="1">
      <c r="A23" s="215">
        <v>9</v>
      </c>
      <c r="B23" s="14" t="str">
        <f>IF(A23="","",VLOOKUP(A23,'ﾃﾞｰﾀ18&amp;16'!$R$262:$U$293,2,FALSE))</f>
        <v>田上</v>
      </c>
      <c r="C23" s="14" t="str">
        <f>IF(A23="","",VLOOKUP(A23,'ﾃﾞｰﾀ18&amp;16'!$R$262:$U$293,3,FALSE))</f>
        <v>詞慎</v>
      </c>
      <c r="D23" s="14" t="str">
        <f>IF(A23="","",VLOOKUP(A23,'ﾃﾞｰﾀ18&amp;16'!$R$262:$U$293,4,FALSE))</f>
        <v>(大･福徳学院高)</v>
      </c>
      <c r="E23" s="8"/>
      <c r="F23" s="213">
        <v>86</v>
      </c>
      <c r="G23" s="214"/>
      <c r="H23" s="28"/>
      <c r="I23" s="33"/>
      <c r="J23" s="228">
        <v>10</v>
      </c>
      <c r="K23" s="51" t="str">
        <f>IF(J23="","",VLOOKUP(J23,'ﾃﾞｰﾀ18&amp;16'!$R$262:$U$293,2,FALSE))</f>
        <v>大島</v>
      </c>
      <c r="L23" s="28"/>
      <c r="M23" s="28"/>
      <c r="N23" s="28"/>
      <c r="O23" s="28"/>
      <c r="P23" s="228">
        <v>24</v>
      </c>
      <c r="Q23" s="51" t="str">
        <f>IF(P23="","",VLOOKUP(P23,'ﾃﾞｰﾀ18&amp;16'!$R$262:$U$293,2,FALSE))</f>
        <v>酒井</v>
      </c>
      <c r="R23" s="34"/>
      <c r="S23" s="28"/>
      <c r="T23" s="214">
        <v>84</v>
      </c>
      <c r="U23" s="217"/>
      <c r="V23" s="9"/>
      <c r="W23" s="14" t="str">
        <f>IF(Z23="","",VLOOKUP(Z23,'ﾃﾞｰﾀ18&amp;16'!$R$262:$U$293,2,FALSE))</f>
        <v>溝口</v>
      </c>
      <c r="X23" s="14" t="str">
        <f>IF(Z23="","",VLOOKUP(Z23,'ﾃﾞｰﾀ18&amp;16'!$R$262:$U$293,3,FALSE))</f>
        <v>聖子</v>
      </c>
      <c r="Y23" s="14" t="str">
        <f>IF(Z23="","",VLOOKUP(Z23,'ﾃﾞｰﾀ18&amp;16'!$R$262:$U$293,4,FALSE))</f>
        <v>(福･筑紫女学園高)</v>
      </c>
      <c r="Z23" s="218">
        <v>21</v>
      </c>
    </row>
    <row r="24" spans="1:26" ht="17.25" customHeight="1">
      <c r="A24" s="215"/>
      <c r="B24" s="14" t="str">
        <f>IF($A23="","",VLOOKUP($A23,'ﾃﾞｰﾀ18&amp;16'!$V$262:$Y$293,2,FALSE))</f>
        <v>江藤</v>
      </c>
      <c r="C24" s="14" t="str">
        <f>IF($A23="","",VLOOKUP($A23,'ﾃﾞｰﾀ18&amp;16'!$V$262:$Y$293,3,FALSE))</f>
        <v>朋美</v>
      </c>
      <c r="D24" s="14" t="str">
        <f>IF($A23="","",VLOOKUP($A23,'ﾃﾞｰﾀ18&amp;16'!$V$262:$Y$293,4,FALSE))</f>
        <v>(大･福徳学院高)</v>
      </c>
      <c r="E24" s="5"/>
      <c r="F24" s="10"/>
      <c r="G24" s="3"/>
      <c r="H24" s="28"/>
      <c r="I24" s="33"/>
      <c r="J24" s="240"/>
      <c r="K24" s="52" t="str">
        <f>IF(J23="","",VLOOKUP(J23,'ﾃﾞｰﾀ18&amp;16'!$V$262:$Y$293,2,FALSE))</f>
        <v>立入</v>
      </c>
      <c r="L24" s="28"/>
      <c r="M24" s="28"/>
      <c r="N24" s="28"/>
      <c r="O24" s="28"/>
      <c r="P24" s="240"/>
      <c r="Q24" s="52" t="str">
        <f>IF(P23="","",VLOOKUP(P23,'ﾃﾞｰﾀ18&amp;16'!$V$262:$Y$293,2,FALSE))</f>
        <v>末次</v>
      </c>
      <c r="R24" s="34"/>
      <c r="S24" s="28"/>
      <c r="T24" s="3"/>
      <c r="U24" s="28"/>
      <c r="V24" s="5"/>
      <c r="W24" s="14" t="str">
        <f>IF($Z23="","",VLOOKUP($Z23,'ﾃﾞｰﾀ18&amp;16'!$V$262:$Y$293,2,FALSE))</f>
        <v>小林</v>
      </c>
      <c r="X24" s="14" t="str">
        <f>IF($Z23="","",VLOOKUP($Z23,'ﾃﾞｰﾀ18&amp;16'!$V$262:$Y$293,3,FALSE))</f>
        <v>磨実</v>
      </c>
      <c r="Y24" s="14" t="str">
        <f>IF($Z23="","",VLOOKUP($Z23,'ﾃﾞｰﾀ18&amp;16'!$V$262:$Y$293,4,FALSE))</f>
        <v>(福･筑紫女学園高)</v>
      </c>
      <c r="Z24" s="218"/>
    </row>
    <row r="25" spans="1:26" ht="17.25" customHeight="1">
      <c r="A25" s="215">
        <v>10</v>
      </c>
      <c r="B25" s="14" t="str">
        <f>IF(A25="","",VLOOKUP(A25,'ﾃﾞｰﾀ18&amp;16'!$R$262:$U$293,2,FALSE))</f>
        <v>大島</v>
      </c>
      <c r="C25" s="14" t="str">
        <f>IF(A25="","",VLOOKUP(A25,'ﾃﾞｰﾀ18&amp;16'!$R$262:$U$293,3,FALSE))</f>
        <v>沙紀</v>
      </c>
      <c r="D25" s="14" t="str">
        <f>IF(A25="","",VLOOKUP(A25,'ﾃﾞｰﾀ18&amp;16'!$R$262:$U$293,4,FALSE))</f>
        <v>(福・柳川高）</v>
      </c>
      <c r="E25" s="4"/>
      <c r="F25" s="237">
        <v>10</v>
      </c>
      <c r="G25" s="14" t="str">
        <f>IF(F25="","",VLOOKUP(F25,'ﾃﾞｰﾀ18&amp;16'!$R$262:$U$293,2,FALSE))</f>
        <v>大島</v>
      </c>
      <c r="H25" s="28"/>
      <c r="I25" s="33"/>
      <c r="J25" s="213">
        <v>81</v>
      </c>
      <c r="K25" s="214"/>
      <c r="L25" s="28"/>
      <c r="M25" s="28"/>
      <c r="N25" s="28"/>
      <c r="O25" s="28"/>
      <c r="P25" s="214">
        <v>86</v>
      </c>
      <c r="Q25" s="217"/>
      <c r="R25" s="34"/>
      <c r="S25" s="28"/>
      <c r="T25" s="219">
        <v>23</v>
      </c>
      <c r="U25" s="49" t="str">
        <f>IF(T25="","",VLOOKUP(T25,'ﾃﾞｰﾀ18&amp;16'!$R$262:$U$293,2,FALSE))</f>
        <v>有田</v>
      </c>
      <c r="V25" s="4"/>
      <c r="W25" s="14" t="str">
        <f>IF(Z25="","",VLOOKUP(Z25,'ﾃﾞｰﾀ18&amp;16'!$R$262:$U$293,2,FALSE))</f>
        <v>大城</v>
      </c>
      <c r="X25" s="14" t="str">
        <f>IF(Z25="","",VLOOKUP(Z25,'ﾃﾞｰﾀ18&amp;16'!$R$262:$U$293,3,FALSE))</f>
        <v>由梨乃</v>
      </c>
      <c r="Y25" s="14" t="str">
        <f>IF(Z25="","",VLOOKUP(Z25,'ﾃﾞｰﾀ18&amp;16'!$R$262:$U$293,4,FALSE))</f>
        <v>(沖･首里高)</v>
      </c>
      <c r="Z25" s="218">
        <v>22</v>
      </c>
    </row>
    <row r="26" spans="1:26" ht="17.25" customHeight="1">
      <c r="A26" s="215"/>
      <c r="B26" s="14" t="str">
        <f>IF($A25="","",VLOOKUP($A25,'ﾃﾞｰﾀ18&amp;16'!$V$262:$Y$293,2,FALSE))</f>
        <v>立入</v>
      </c>
      <c r="C26" s="14" t="str">
        <f>IF($A25="","",VLOOKUP($A25,'ﾃﾞｰﾀ18&amp;16'!$V$262:$Y$293,3,FALSE))</f>
        <v>彩夏</v>
      </c>
      <c r="D26" s="14" t="str">
        <f>IF($A25="","",VLOOKUP($A25,'ﾃﾞｰﾀ18&amp;16'!$V$262:$Y$293,4,FALSE))</f>
        <v>(福・柳川高）</v>
      </c>
      <c r="E26" s="6"/>
      <c r="F26" s="241"/>
      <c r="G26" s="50" t="str">
        <f>IF(F25="","",VLOOKUP(F25,'ﾃﾞｰﾀ18&amp;16'!$V$262:$Y$293,2,FALSE))</f>
        <v>立入</v>
      </c>
      <c r="H26" s="28"/>
      <c r="I26" s="33"/>
      <c r="J26" s="28"/>
      <c r="K26" s="3"/>
      <c r="L26" s="28"/>
      <c r="M26" s="28"/>
      <c r="N26" s="28"/>
      <c r="O26" s="28"/>
      <c r="P26" s="3"/>
      <c r="Q26" s="3"/>
      <c r="R26" s="34"/>
      <c r="S26" s="28"/>
      <c r="T26" s="241"/>
      <c r="U26" s="50" t="str">
        <f>IF(T25="","",VLOOKUP(T25,'ﾃﾞｰﾀ18&amp;16'!$V$262:$Y$293,2,FALSE))</f>
        <v>太田</v>
      </c>
      <c r="V26" s="7"/>
      <c r="W26" s="14" t="str">
        <f>IF($Z25="","",VLOOKUP($Z25,'ﾃﾞｰﾀ18&amp;16'!$V$262:$Y$293,2,FALSE))</f>
        <v>兼次</v>
      </c>
      <c r="X26" s="14" t="str">
        <f>IF($Z25="","",VLOOKUP($Z25,'ﾃﾞｰﾀ18&amp;16'!$V$262:$Y$293,3,FALSE))</f>
        <v>奈々</v>
      </c>
      <c r="Y26" s="14" t="str">
        <f>IF($Z25="","",VLOOKUP($Z25,'ﾃﾞｰﾀ18&amp;16'!$V$262:$Y$293,4,FALSE))</f>
        <v>(沖･那覇高)</v>
      </c>
      <c r="Z26" s="218"/>
    </row>
    <row r="27" spans="1:26" ht="17.25" customHeight="1">
      <c r="A27" s="215">
        <v>11</v>
      </c>
      <c r="B27" s="14" t="str">
        <f>IF(A27="","",VLOOKUP(A27,'ﾃﾞｰﾀ18&amp;16'!$R$262:$U$293,2,FALSE))</f>
        <v>日野</v>
      </c>
      <c r="C27" s="14" t="str">
        <f>IF(A27="","",VLOOKUP(A27,'ﾃﾞｰﾀ18&amp;16'!$R$262:$U$293,3,FALSE))</f>
        <v>梨絵子</v>
      </c>
      <c r="D27" s="14" t="str">
        <f>IF(A27="","",VLOOKUP(A27,'ﾃﾞｰﾀ18&amp;16'!$R$262:$U$293,4,FALSE))</f>
        <v>(大・別府青山高）</v>
      </c>
      <c r="E27" s="8"/>
      <c r="F27" s="213">
        <v>85</v>
      </c>
      <c r="G27" s="217"/>
      <c r="H27" s="228">
        <v>10</v>
      </c>
      <c r="I27" s="51" t="str">
        <f>IF(H27="","",VLOOKUP(H27,'ﾃﾞｰﾀ18&amp;16'!$R$262:$U$293,2,FALSE))</f>
        <v>大島</v>
      </c>
      <c r="J27" s="28"/>
      <c r="K27" s="3"/>
      <c r="L27" s="28"/>
      <c r="M27" s="28"/>
      <c r="N27" s="28"/>
      <c r="O27" s="28"/>
      <c r="P27" s="3"/>
      <c r="Q27" s="3"/>
      <c r="R27" s="228">
        <v>24</v>
      </c>
      <c r="S27" s="51" t="str">
        <f>IF(R27="","",VLOOKUP(R27,'ﾃﾞｰﾀ18&amp;16'!$R$262:$U$293,2,FALSE))</f>
        <v>酒井</v>
      </c>
      <c r="T27" s="213">
        <v>83</v>
      </c>
      <c r="U27" s="217"/>
      <c r="V27" s="9"/>
      <c r="W27" s="14" t="str">
        <f>IF(Z27="","",VLOOKUP(Z27,'ﾃﾞｰﾀ18&amp;16'!$R$262:$U$293,2,FALSE))</f>
        <v>有田</v>
      </c>
      <c r="X27" s="14" t="str">
        <f>IF(Z27="","",VLOOKUP(Z27,'ﾃﾞｰﾀ18&amp;16'!$R$262:$U$293,3,FALSE))</f>
        <v>奈央</v>
      </c>
      <c r="Y27" s="14" t="str">
        <f>IF(Z27="","",VLOOKUP(Z27,'ﾃﾞｰﾀ18&amp;16'!$R$262:$U$293,4,FALSE))</f>
        <v>(長・長崎北高)</v>
      </c>
      <c r="Z27" s="218">
        <v>23</v>
      </c>
    </row>
    <row r="28" spans="1:26" ht="17.25" customHeight="1">
      <c r="A28" s="215"/>
      <c r="B28" s="14" t="str">
        <f>IF($A27="","",VLOOKUP($A27,'ﾃﾞｰﾀ18&amp;16'!$V$262:$Y$293,2,FALSE))</f>
        <v>泥谷</v>
      </c>
      <c r="C28" s="14" t="str">
        <f>IF($A27="","",VLOOKUP($A27,'ﾃﾞｰﾀ18&amp;16'!$V$262:$Y$293,3,FALSE))</f>
        <v>由華</v>
      </c>
      <c r="D28" s="14" t="str">
        <f>IF($A27="","",VLOOKUP($A27,'ﾃﾞｰﾀ18&amp;16'!$V$262:$Y$293,4,FALSE))</f>
        <v>(大・別府青山高）</v>
      </c>
      <c r="E28" s="5"/>
      <c r="F28" s="10"/>
      <c r="G28" s="33"/>
      <c r="H28" s="240"/>
      <c r="I28" s="52" t="str">
        <f>IF(H27="","",VLOOKUP(H27,'ﾃﾞｰﾀ18&amp;16'!$V$262:$Y$293,2,FALSE))</f>
        <v>立入</v>
      </c>
      <c r="J28" s="28"/>
      <c r="K28" s="3"/>
      <c r="L28" s="28"/>
      <c r="M28" s="28"/>
      <c r="N28" s="28"/>
      <c r="O28" s="28"/>
      <c r="P28" s="3"/>
      <c r="Q28" s="3"/>
      <c r="R28" s="240"/>
      <c r="S28" s="52" t="str">
        <f>IF(R27="","",VLOOKUP(R27,'ﾃﾞｰﾀ18&amp;16'!$V$262:$Y$293,2,FALSE))</f>
        <v>末次</v>
      </c>
      <c r="T28" s="34"/>
      <c r="U28" s="28"/>
      <c r="V28" s="5"/>
      <c r="W28" s="14" t="str">
        <f>IF($Z27="","",VLOOKUP($Z27,'ﾃﾞｰﾀ18&amp;16'!$V$262:$Y$293,2,FALSE))</f>
        <v>太田</v>
      </c>
      <c r="X28" s="14" t="str">
        <f>IF($Z27="","",VLOOKUP($Z27,'ﾃﾞｰﾀ18&amp;16'!$V$262:$Y$293,3,FALSE))</f>
        <v>智子</v>
      </c>
      <c r="Y28" s="14" t="str">
        <f>IF($Z27="","",VLOOKUP($Z27,'ﾃﾞｰﾀ18&amp;16'!$V$262:$Y$293,4,FALSE))</f>
        <v>(長・長崎北高)</v>
      </c>
      <c r="Z28" s="218"/>
    </row>
    <row r="29" spans="1:26" ht="17.25" customHeight="1">
      <c r="A29" s="215">
        <v>12</v>
      </c>
      <c r="B29" s="14" t="str">
        <f>IF(A29="","",VLOOKUP(A29,'ﾃﾞｰﾀ18&amp;16'!$R$262:$U$293,2,FALSE))</f>
        <v>藤川</v>
      </c>
      <c r="C29" s="14" t="str">
        <f>IF(A29="","",VLOOKUP(A29,'ﾃﾞｰﾀ18&amp;16'!$R$262:$U$293,3,FALSE))</f>
        <v>遥</v>
      </c>
      <c r="D29" s="14" t="str">
        <f>IF(A29="","",VLOOKUP(A29,'ﾃﾞｰﾀ18&amp;16'!$R$262:$U$293,4,FALSE))</f>
        <v>(佐・致遠館高）</v>
      </c>
      <c r="E29" s="4"/>
      <c r="F29" s="4"/>
      <c r="G29" s="31"/>
      <c r="H29" s="213">
        <v>83</v>
      </c>
      <c r="I29" s="214"/>
      <c r="J29" s="28"/>
      <c r="K29" s="3"/>
      <c r="L29" s="28"/>
      <c r="M29" s="28"/>
      <c r="N29" s="28"/>
      <c r="O29" s="28"/>
      <c r="P29" s="3"/>
      <c r="Q29" s="3"/>
      <c r="R29" s="214">
        <v>82</v>
      </c>
      <c r="S29" s="217"/>
      <c r="T29" s="120"/>
      <c r="U29" s="119"/>
      <c r="V29" s="4"/>
      <c r="W29" s="14" t="str">
        <f>IF(Z29="","",VLOOKUP(Z29,'ﾃﾞｰﾀ18&amp;16'!$R$262:$U$293,2,FALSE))</f>
        <v>酒井</v>
      </c>
      <c r="X29" s="14" t="str">
        <f>IF(Z29="","",VLOOKUP(Z29,'ﾃﾞｰﾀ18&amp;16'!$R$262:$U$293,3,FALSE))</f>
        <v>優理子</v>
      </c>
      <c r="Y29" s="14" t="str">
        <f>IF(Z29="","",VLOOKUP(Z29,'ﾃﾞｰﾀ18&amp;16'!$R$262:$U$293,4,FALSE))</f>
        <v>(福・柳川高）</v>
      </c>
      <c r="Z29" s="218">
        <v>24</v>
      </c>
    </row>
    <row r="30" spans="1:26" ht="17.25" customHeight="1">
      <c r="A30" s="215"/>
      <c r="B30" s="14" t="str">
        <f>IF($A29="","",VLOOKUP($A29,'ﾃﾞｰﾀ18&amp;16'!$V$262:$Y$293,2,FALSE))</f>
        <v>徳田</v>
      </c>
      <c r="C30" s="14" t="str">
        <f>IF($A29="","",VLOOKUP($A29,'ﾃﾞｰﾀ18&amp;16'!$V$262:$Y$293,3,FALSE))</f>
        <v>亜美</v>
      </c>
      <c r="D30" s="14" t="str">
        <f>IF($A29="","",VLOOKUP($A29,'ﾃﾞｰﾀ18&amp;16'!$V$262:$Y$293,4,FALSE))</f>
        <v>(佐･致遠館高)</v>
      </c>
      <c r="E30" s="10"/>
      <c r="F30" s="10"/>
      <c r="G30" s="28"/>
      <c r="H30" s="28"/>
      <c r="I30" s="3"/>
      <c r="J30" s="28"/>
      <c r="K30" s="3"/>
      <c r="L30" s="28"/>
      <c r="M30" s="28"/>
      <c r="N30" s="28"/>
      <c r="O30" s="28"/>
      <c r="P30" s="3"/>
      <c r="Q30" s="3"/>
      <c r="R30" s="3"/>
      <c r="S30" s="28"/>
      <c r="T30" s="28"/>
      <c r="U30" s="28"/>
      <c r="V30" s="10"/>
      <c r="W30" s="14" t="str">
        <f>IF($Z29="","",VLOOKUP($Z29,'ﾃﾞｰﾀ18&amp;16'!$V$262:$Y$293,2,FALSE))</f>
        <v>末次</v>
      </c>
      <c r="X30" s="14" t="str">
        <f>IF($Z29="","",VLOOKUP($Z29,'ﾃﾞｰﾀ18&amp;16'!$V$262:$Y$293,3,FALSE))</f>
        <v>真由子</v>
      </c>
      <c r="Y30" s="14" t="str">
        <f>IF($Z29="","",VLOOKUP($Z29,'ﾃﾞｰﾀ18&amp;16'!$V$262:$Y$293,4,FALSE))</f>
        <v>(福・柳川高）</v>
      </c>
      <c r="Z30" s="218"/>
    </row>
    <row r="31" spans="1:27" ht="9.75" customHeight="1">
      <c r="A31" s="215"/>
      <c r="B31" s="219"/>
      <c r="C31" s="219"/>
      <c r="D31" s="219"/>
      <c r="E31" s="10"/>
      <c r="F31" s="10"/>
      <c r="G31" s="28"/>
      <c r="H31" s="28"/>
      <c r="I31" s="3"/>
      <c r="J31" s="28"/>
      <c r="K31" s="3"/>
      <c r="L31" s="28"/>
      <c r="M31" s="28"/>
      <c r="N31" s="28"/>
      <c r="O31" s="28"/>
      <c r="P31" s="3"/>
      <c r="Q31" s="3"/>
      <c r="R31" s="3"/>
      <c r="S31" s="28"/>
      <c r="T31" s="3"/>
      <c r="U31" s="28"/>
      <c r="V31" s="10"/>
      <c r="W31" s="224"/>
      <c r="X31" s="224"/>
      <c r="Y31" s="224"/>
      <c r="Z31" s="231"/>
      <c r="AA31" s="138"/>
    </row>
    <row r="32" spans="1:27" ht="9.75" customHeight="1">
      <c r="A32" s="215"/>
      <c r="B32" s="219"/>
      <c r="C32" s="219"/>
      <c r="D32" s="219"/>
      <c r="E32" s="10"/>
      <c r="F32" s="10"/>
      <c r="G32" s="28"/>
      <c r="H32" s="28"/>
      <c r="I32" s="3"/>
      <c r="J32" s="28"/>
      <c r="K32" s="3"/>
      <c r="L32" s="28"/>
      <c r="M32" s="28"/>
      <c r="N32" s="28"/>
      <c r="O32" s="28"/>
      <c r="P32" s="3"/>
      <c r="Q32" s="3"/>
      <c r="R32" s="3"/>
      <c r="S32" s="28"/>
      <c r="T32" s="3"/>
      <c r="U32" s="28"/>
      <c r="V32" s="10"/>
      <c r="W32" s="224"/>
      <c r="X32" s="224"/>
      <c r="Y32" s="224"/>
      <c r="Z32" s="231"/>
      <c r="AA32" s="138"/>
    </row>
    <row r="33" spans="2:26" s="2" customFormat="1" ht="14.25">
      <c r="B33" s="3"/>
      <c r="C33" s="3"/>
      <c r="D33" s="3"/>
      <c r="E33" s="5"/>
      <c r="F33" s="10"/>
      <c r="G33" s="5"/>
      <c r="H33" s="10"/>
      <c r="I33" s="40" t="s">
        <v>4</v>
      </c>
      <c r="J33" s="13"/>
      <c r="K33" s="5"/>
      <c r="L33" s="5"/>
      <c r="M33" s="10"/>
      <c r="P33" s="10"/>
      <c r="R33" s="13"/>
      <c r="S33" s="40" t="s">
        <v>9</v>
      </c>
      <c r="T33" s="5"/>
      <c r="U33" s="10"/>
      <c r="V33" s="5"/>
      <c r="W33" s="39"/>
      <c r="X33" s="39"/>
      <c r="Y33" s="3"/>
      <c r="Z33" s="3"/>
    </row>
    <row r="34" spans="1:25" ht="17.25" customHeight="1">
      <c r="A34" s="165"/>
      <c r="B34" s="166"/>
      <c r="C34" s="166"/>
      <c r="D34" s="165"/>
      <c r="G34" s="238">
        <v>1</v>
      </c>
      <c r="H34" s="46" t="s">
        <v>694</v>
      </c>
      <c r="I34" s="167"/>
      <c r="J34" s="46"/>
      <c r="K34" s="167"/>
      <c r="L34" s="239">
        <v>3</v>
      </c>
      <c r="M34" s="57" t="s">
        <v>698</v>
      </c>
      <c r="N34" s="139"/>
      <c r="O34" s="139"/>
      <c r="P34" s="46"/>
      <c r="Q34" s="167"/>
      <c r="R34" s="238">
        <v>1</v>
      </c>
      <c r="S34" s="46" t="str">
        <f>IF(R34="","",VLOOKUP(R34,'ﾃﾞｰﾀ18&amp;16'!$R$296:$U$301,2,FALSE))&amp;" "&amp;IF(R34="","",VLOOKUP(R34,'ﾃﾞｰﾀ18&amp;16'!$R$296:$U$301,3,FALSE))</f>
        <v>上村 彩</v>
      </c>
      <c r="W34" s="139"/>
      <c r="X34" s="139"/>
      <c r="Y34" s="139"/>
    </row>
    <row r="35" spans="1:25" ht="17.25" customHeight="1">
      <c r="A35" s="165"/>
      <c r="B35" s="166"/>
      <c r="C35" s="166"/>
      <c r="D35" s="165"/>
      <c r="G35" s="238"/>
      <c r="H35" s="46" t="s">
        <v>695</v>
      </c>
      <c r="I35" s="167"/>
      <c r="J35" s="46"/>
      <c r="K35" s="167"/>
      <c r="L35" s="239"/>
      <c r="M35" s="57" t="s">
        <v>699</v>
      </c>
      <c r="N35" s="139"/>
      <c r="O35" s="139"/>
      <c r="P35" s="47"/>
      <c r="Q35" s="167"/>
      <c r="R35" s="238"/>
      <c r="S35" s="46" t="str">
        <f>IF(R34="","",VLOOKUP(R34,'ﾃﾞｰﾀ18&amp;16'!$V$296:$Y$301,2,FALSE))&amp;" "&amp;IF(R34="","",VLOOKUP(R34,'ﾃﾞｰﾀ18&amp;16'!$V$296:$Y$301,3,FALSE))</f>
        <v>小林 ゆう子</v>
      </c>
      <c r="W35" s="139"/>
      <c r="X35" s="139"/>
      <c r="Y35" s="139"/>
    </row>
    <row r="36" spans="1:25" ht="17.25" customHeight="1">
      <c r="A36" s="165"/>
      <c r="B36" s="166"/>
      <c r="C36" s="166"/>
      <c r="D36" s="165"/>
      <c r="G36" s="238">
        <v>2</v>
      </c>
      <c r="H36" s="46" t="s">
        <v>696</v>
      </c>
      <c r="I36" s="167"/>
      <c r="J36" s="46"/>
      <c r="K36" s="167"/>
      <c r="L36" s="239">
        <v>4</v>
      </c>
      <c r="M36" s="57" t="s">
        <v>700</v>
      </c>
      <c r="N36" s="139"/>
      <c r="O36" s="139"/>
      <c r="P36" s="46"/>
      <c r="Q36" s="167"/>
      <c r="R36" s="238">
        <v>2</v>
      </c>
      <c r="S36" s="46" t="str">
        <f>IF(R36="","",VLOOKUP(R36,'ﾃﾞｰﾀ18&amp;16'!$R$296:$U$301,2,FALSE))&amp;" "&amp;IF(R36="","",VLOOKUP(R36,'ﾃﾞｰﾀ18&amp;16'!$R$296:$U$301,3,FALSE))</f>
        <v>東恩納 茜</v>
      </c>
      <c r="W36" s="139"/>
      <c r="X36" s="139"/>
      <c r="Y36" s="139"/>
    </row>
    <row r="37" spans="1:25" ht="17.25" customHeight="1">
      <c r="A37" s="165"/>
      <c r="B37" s="166"/>
      <c r="C37" s="166"/>
      <c r="D37" s="165"/>
      <c r="G37" s="238"/>
      <c r="H37" s="46" t="s">
        <v>697</v>
      </c>
      <c r="I37" s="167"/>
      <c r="J37" s="46"/>
      <c r="K37" s="167"/>
      <c r="L37" s="239"/>
      <c r="M37" s="57" t="s">
        <v>701</v>
      </c>
      <c r="N37" s="139"/>
      <c r="O37" s="139"/>
      <c r="P37" s="47"/>
      <c r="Q37" s="167"/>
      <c r="R37" s="238"/>
      <c r="S37" s="46" t="str">
        <f>IF(R36="","",VLOOKUP(R36,'ﾃﾞｰﾀ18&amp;16'!$V$296:$Y$301,2,FALSE))&amp;" "&amp;IF(R36="","",VLOOKUP(R36,'ﾃﾞｰﾀ18&amp;16'!$V$296:$Y$301,3,FALSE))</f>
        <v>儀間 彩</v>
      </c>
      <c r="W37" s="139"/>
      <c r="X37" s="139"/>
      <c r="Y37" s="139"/>
    </row>
    <row r="38" spans="1:25" ht="17.25" customHeight="1">
      <c r="A38" s="165"/>
      <c r="B38" s="166"/>
      <c r="C38" s="166"/>
      <c r="D38" s="165"/>
      <c r="G38" s="238"/>
      <c r="H38" s="46"/>
      <c r="I38" s="167"/>
      <c r="J38" s="46"/>
      <c r="K38" s="167"/>
      <c r="L38" s="164"/>
      <c r="M38" s="136"/>
      <c r="N38" s="139"/>
      <c r="O38" s="139"/>
      <c r="P38" s="47"/>
      <c r="Q38" s="167"/>
      <c r="R38" s="238"/>
      <c r="S38" s="167"/>
      <c r="W38" s="139"/>
      <c r="X38" s="139"/>
      <c r="Y38" s="139"/>
    </row>
    <row r="39" spans="1:25" ht="17.25" customHeight="1">
      <c r="A39" s="165"/>
      <c r="B39" s="166"/>
      <c r="C39" s="166"/>
      <c r="D39" s="165"/>
      <c r="G39" s="238"/>
      <c r="H39" s="46"/>
      <c r="I39" s="167"/>
      <c r="J39" s="46"/>
      <c r="K39" s="167"/>
      <c r="L39" s="164"/>
      <c r="M39" s="136"/>
      <c r="N39" s="139"/>
      <c r="O39" s="139"/>
      <c r="P39" s="47"/>
      <c r="Q39" s="167"/>
      <c r="R39" s="238"/>
      <c r="S39" s="167"/>
      <c r="W39" s="139"/>
      <c r="X39" s="139"/>
      <c r="Y39" s="139"/>
    </row>
    <row r="40" spans="1:25" ht="5.25" customHeight="1">
      <c r="A40" s="165"/>
      <c r="B40" s="166"/>
      <c r="C40" s="166"/>
      <c r="D40" s="165"/>
      <c r="W40" s="139"/>
      <c r="X40" s="139"/>
      <c r="Y40" s="139"/>
    </row>
    <row r="41" spans="1:25" ht="5.25" customHeight="1">
      <c r="A41" s="165"/>
      <c r="B41" s="166"/>
      <c r="C41" s="166"/>
      <c r="D41" s="165"/>
      <c r="W41" s="139"/>
      <c r="X41" s="139"/>
      <c r="Y41" s="139"/>
    </row>
    <row r="42" spans="1:25" ht="5.25" customHeight="1">
      <c r="A42" s="165"/>
      <c r="B42" s="166"/>
      <c r="C42" s="166"/>
      <c r="D42" s="165"/>
      <c r="W42" s="139"/>
      <c r="X42" s="139"/>
      <c r="Y42" s="139"/>
    </row>
    <row r="43" spans="1:25" ht="5.25" customHeight="1">
      <c r="A43" s="165"/>
      <c r="B43" s="166"/>
      <c r="C43" s="166"/>
      <c r="D43" s="165"/>
      <c r="W43" s="139"/>
      <c r="X43" s="139"/>
      <c r="Y43" s="139"/>
    </row>
    <row r="44" spans="1:25" ht="5.25" customHeight="1">
      <c r="A44" s="165"/>
      <c r="B44" s="166"/>
      <c r="C44" s="166"/>
      <c r="D44" s="165"/>
      <c r="W44" s="139"/>
      <c r="X44" s="139"/>
      <c r="Y44" s="139"/>
    </row>
    <row r="45" spans="1:26" ht="13.5" customHeight="1">
      <c r="A45" s="165"/>
      <c r="B45" s="26" t="s">
        <v>5</v>
      </c>
      <c r="C45" s="26"/>
      <c r="D45" s="165"/>
      <c r="L45" s="164"/>
      <c r="P45" s="19" t="s">
        <v>35</v>
      </c>
      <c r="Q45" s="19"/>
      <c r="R45" s="19"/>
      <c r="S45" s="19"/>
      <c r="T45" s="19"/>
      <c r="U45" s="19"/>
      <c r="V45" s="19"/>
      <c r="W45" s="139"/>
      <c r="X45" s="139"/>
      <c r="Y45" s="139"/>
      <c r="Z45" s="139"/>
    </row>
    <row r="46" spans="1:26" ht="16.5" customHeight="1">
      <c r="A46" s="215">
        <f>IF(L17="","",IF(L17=J11,J23,IF(L17=J23,J11)))</f>
        <v>10</v>
      </c>
      <c r="B46" s="14" t="str">
        <f>IF(A46="","",VLOOKUP(A46,'ﾃﾞｰﾀ18&amp;16'!$R$262:$U$293,2,FALSE))</f>
        <v>大島</v>
      </c>
      <c r="C46" s="14" t="str">
        <f>IF(A46="","",VLOOKUP(A46,'ﾃﾞｰﾀ18&amp;16'!$R$262:$U$293,3,FALSE))</f>
        <v>沙紀</v>
      </c>
      <c r="D46" s="49" t="str">
        <f>IF(A46="","",VLOOKUP(A46,'ﾃﾞｰﾀ18&amp;16'!$R$262:$U$293,4,FALSE))</f>
        <v>(福・柳川高）</v>
      </c>
      <c r="E46" s="15"/>
      <c r="F46" s="28"/>
      <c r="G46" s="10" t="s">
        <v>36</v>
      </c>
      <c r="H46" s="224">
        <v>18</v>
      </c>
      <c r="I46" s="14" t="str">
        <f>IF(H46="","",VLOOKUP(H46,'ﾃﾞｰﾀ18&amp;16'!$R$262:$U$293,2,FALSE))</f>
        <v>境</v>
      </c>
      <c r="J46" s="208"/>
      <c r="K46" s="135"/>
      <c r="L46" s="43"/>
      <c r="M46" s="43"/>
      <c r="N46" s="10" t="s">
        <v>36</v>
      </c>
      <c r="O46" s="10" t="s">
        <v>36</v>
      </c>
      <c r="P46" s="49"/>
      <c r="Q46" s="49"/>
      <c r="R46" s="224">
        <v>20</v>
      </c>
      <c r="S46" s="49" t="str">
        <f>IF(R46="","",VLOOKUP(R46,'ﾃﾞｰﾀ18&amp;16'!$R$262:$U$293,2,FALSE))</f>
        <v>荒木</v>
      </c>
      <c r="T46" s="49" t="s">
        <v>36</v>
      </c>
      <c r="U46" s="28"/>
      <c r="V46" s="28"/>
      <c r="W46" s="10" t="str">
        <f>IF(Z46="","",VLOOKUP(Z46,'ﾃﾞｰﾀ18&amp;16'!$R$262:$U$293,2,FALSE))</f>
        <v>中島</v>
      </c>
      <c r="X46" s="10" t="str">
        <f>IF(Z46="","",VLOOKUP(Z46,'ﾃﾞｰﾀ18&amp;16'!$R$262:$U$293,3,FALSE))</f>
        <v>由佳梨</v>
      </c>
      <c r="Y46" s="10" t="str">
        <f>IF(Z46="","",VLOOKUP(Z46,'ﾃﾞｰﾀ18&amp;16'!$R$262:$U$293,4,FALSE))</f>
        <v>(熊・八代白百合学園高）</v>
      </c>
      <c r="Z46" s="215">
        <v>7</v>
      </c>
    </row>
    <row r="47" spans="1:26" ht="16.5" customHeight="1">
      <c r="A47" s="215"/>
      <c r="B47" s="14" t="str">
        <f>IF($A46="","",VLOOKUP($A46,'ﾃﾞｰﾀ18&amp;16'!$V$262:$Y$293,2,FALSE))</f>
        <v>立入</v>
      </c>
      <c r="C47" s="14" t="str">
        <f>IF($A46="","",VLOOKUP($A46,'ﾃﾞｰﾀ18&amp;16'!$V$262:$Y$293,3,FALSE))</f>
        <v>彩夏</v>
      </c>
      <c r="D47" s="49" t="str">
        <f>IF($A46="","",VLOOKUP($A46,'ﾃﾞｰﾀ18&amp;16'!$V$262:$Y$293,4,FALSE))</f>
        <v>(福・柳川高）</v>
      </c>
      <c r="E47" s="172"/>
      <c r="F47" s="171"/>
      <c r="G47" s="6" t="s">
        <v>36</v>
      </c>
      <c r="H47" s="227"/>
      <c r="I47" s="50" t="str">
        <f>IF(H46="","",VLOOKUP(H46,'ﾃﾞｰﾀ18&amp;16'!$V$262:$Y$293,2,FALSE))</f>
        <v>中道</v>
      </c>
      <c r="J47" s="208"/>
      <c r="K47" s="135"/>
      <c r="L47" s="43"/>
      <c r="M47" s="43"/>
      <c r="N47" s="10" t="s">
        <v>36</v>
      </c>
      <c r="O47" s="10" t="s">
        <v>36</v>
      </c>
      <c r="P47" s="49"/>
      <c r="Q47" s="49"/>
      <c r="R47" s="227"/>
      <c r="S47" s="49" t="str">
        <f>IF(R46="","",VLOOKUP(R46,'ﾃﾞｰﾀ18&amp;16'!$V$262:$Y$293,2,FALSE))</f>
        <v>岩坂</v>
      </c>
      <c r="T47" s="173" t="s">
        <v>36</v>
      </c>
      <c r="U47" s="174"/>
      <c r="V47" s="171"/>
      <c r="W47" s="10" t="str">
        <f>IF($Z46="","",VLOOKUP($Z46,'ﾃﾞｰﾀ18&amp;16'!$V$262:$Y$293,2,FALSE))</f>
        <v>田崎</v>
      </c>
      <c r="X47" s="10" t="str">
        <f>IF($Z46="","",VLOOKUP($Z46,'ﾃﾞｰﾀ18&amp;16'!$V$262:$Y$293,3,FALSE))</f>
        <v>千茶</v>
      </c>
      <c r="Y47" s="10" t="str">
        <f>IF($Z46="","",VLOOKUP($Z46,'ﾃﾞｰﾀ18&amp;16'!$V$262:$Y$293,4,FALSE))</f>
        <v>(熊・八代白百合学園高）</v>
      </c>
      <c r="Z47" s="215"/>
    </row>
    <row r="48" spans="1:26" ht="16.5" customHeight="1">
      <c r="A48" s="215">
        <f>IF(N17="","",IF(N17=P11,P23,IF(N17=P23,P11)))</f>
        <v>18</v>
      </c>
      <c r="B48" s="14" t="str">
        <f>IF(A48="","",VLOOKUP(A48,'ﾃﾞｰﾀ18&amp;16'!$R$262:$U$293,2,FALSE))</f>
        <v>境</v>
      </c>
      <c r="C48" s="14" t="str">
        <f>IF(A48="","",VLOOKUP(A48,'ﾃﾞｰﾀ18&amp;16'!$R$262:$U$293,3,FALSE))</f>
        <v>有紀</v>
      </c>
      <c r="D48" s="49" t="str">
        <f>IF(A48="","",VLOOKUP(A48,'ﾃﾞｰﾀ18&amp;16'!$R$262:$U$293,4,FALSE))</f>
        <v>(鹿・鳳凰高）</v>
      </c>
      <c r="E48" s="36"/>
      <c r="F48" s="170"/>
      <c r="G48" s="175"/>
      <c r="H48" s="213">
        <v>85</v>
      </c>
      <c r="I48" s="214"/>
      <c r="J48" s="208"/>
      <c r="K48" s="135"/>
      <c r="L48" s="28"/>
      <c r="M48" s="28" t="s">
        <v>36</v>
      </c>
      <c r="N48" s="28"/>
      <c r="O48" s="28"/>
      <c r="P48" s="224">
        <v>20</v>
      </c>
      <c r="Q48" s="49" t="str">
        <f>IF(P48="","",VLOOKUP(P48,'ﾃﾞｰﾀ18&amp;16'!$R$262:$U$293,2,FALSE))</f>
        <v>荒木</v>
      </c>
      <c r="R48" s="213">
        <v>84</v>
      </c>
      <c r="S48" s="217"/>
      <c r="T48" s="176" t="s">
        <v>36</v>
      </c>
      <c r="U48" s="30"/>
      <c r="V48" s="30"/>
      <c r="W48" s="10" t="str">
        <f>IF(Z48="","",VLOOKUP(Z48,'ﾃﾞｰﾀ18&amp;16'!$R$262:$U$293,2,FALSE))</f>
        <v>荒木</v>
      </c>
      <c r="X48" s="10" t="str">
        <f>IF(Z48="","",VLOOKUP(Z48,'ﾃﾞｰﾀ18&amp;16'!$R$262:$U$293,3,FALSE))</f>
        <v>史織</v>
      </c>
      <c r="Y48" s="10" t="str">
        <f>IF(Z48="","",VLOOKUP(Z48,'ﾃﾞｰﾀ18&amp;16'!$R$262:$U$293,4,FALSE))</f>
        <v>(宮・宮崎商業高）</v>
      </c>
      <c r="Z48" s="215">
        <v>20</v>
      </c>
    </row>
    <row r="49" spans="1:26" ht="16.5" customHeight="1">
      <c r="A49" s="215"/>
      <c r="B49" s="14" t="str">
        <f>IF($A48="","",VLOOKUP($A48,'ﾃﾞｰﾀ18&amp;16'!$V$262:$Y$293,2,FALSE))</f>
        <v>中道</v>
      </c>
      <c r="C49" s="14" t="str">
        <f>IF($A48="","",VLOOKUP($A48,'ﾃﾞｰﾀ18&amp;16'!$V$262:$Y$293,3,FALSE))</f>
        <v>紗希</v>
      </c>
      <c r="D49" s="49" t="str">
        <f>IF($A48="","",VLOOKUP($A48,'ﾃﾞｰﾀ18&amp;16'!$V$262:$Y$293,4,FALSE))</f>
        <v>(鹿・鳳凰高）</v>
      </c>
      <c r="E49" s="15"/>
      <c r="F49" s="15"/>
      <c r="G49" s="15"/>
      <c r="H49" s="43"/>
      <c r="I49" s="39"/>
      <c r="J49" s="208"/>
      <c r="K49" s="135"/>
      <c r="L49" s="28"/>
      <c r="M49" s="28" t="s">
        <v>36</v>
      </c>
      <c r="N49" s="43"/>
      <c r="O49" s="43"/>
      <c r="P49" s="227"/>
      <c r="Q49" s="52" t="str">
        <f>IF(P48="","",VLOOKUP(P48,'ﾃﾞｰﾀ18&amp;16'!$V$262:$Y$293,2,FALSE))</f>
        <v>岩坂</v>
      </c>
      <c r="R49" s="207"/>
      <c r="S49" s="49" t="s">
        <v>36</v>
      </c>
      <c r="T49" s="49" t="s">
        <v>36</v>
      </c>
      <c r="U49" s="28"/>
      <c r="V49" s="28"/>
      <c r="W49" s="10" t="str">
        <f>IF($Z48="","",VLOOKUP($Z48,'ﾃﾞｰﾀ18&amp;16'!$V$262:$Y$293,2,FALSE))</f>
        <v>岩坂</v>
      </c>
      <c r="X49" s="10" t="str">
        <f>IF($Z48="","",VLOOKUP($Z48,'ﾃﾞｰﾀ18&amp;16'!$V$262:$Y$293,3,FALSE))</f>
        <v>美希</v>
      </c>
      <c r="Y49" s="10" t="str">
        <f>IF($Z48="","",VLOOKUP($Z48,'ﾃﾞｰﾀ18&amp;16'!$V$262:$Y$293,4,FALSE))</f>
        <v>(宮・宮崎商業高）</v>
      </c>
      <c r="Z49" s="215"/>
    </row>
    <row r="50" spans="1:26" ht="16.5" customHeight="1">
      <c r="A50" s="165"/>
      <c r="B50" s="166"/>
      <c r="C50" s="166"/>
      <c r="D50" s="165"/>
      <c r="H50" s="208"/>
      <c r="I50" s="135"/>
      <c r="J50" s="208"/>
      <c r="K50" s="135"/>
      <c r="L50" s="28"/>
      <c r="M50" s="28"/>
      <c r="N50" s="10" t="s">
        <v>36</v>
      </c>
      <c r="O50" s="10" t="s">
        <v>36</v>
      </c>
      <c r="P50" s="214">
        <v>85</v>
      </c>
      <c r="Q50" s="217"/>
      <c r="R50" s="228">
        <v>4</v>
      </c>
      <c r="S50" s="49" t="str">
        <f>IF(R50="","",VLOOKUP(R50,'ﾃﾞｰﾀ18&amp;16'!$R$262:$U$293,2,FALSE))</f>
        <v>長谷川</v>
      </c>
      <c r="T50" s="49" t="s">
        <v>36</v>
      </c>
      <c r="U50" s="28"/>
      <c r="V50" s="28"/>
      <c r="W50" s="10" t="str">
        <f>IF(Z50="","",VLOOKUP(Z50,'ﾃﾞｰﾀ18&amp;16'!$R$262:$U$293,2,FALSE))</f>
        <v>長谷川</v>
      </c>
      <c r="X50" s="10" t="str">
        <f>IF(Z50="","",VLOOKUP(Z50,'ﾃﾞｰﾀ18&amp;16'!$R$262:$U$293,3,FALSE))</f>
        <v>梨紗</v>
      </c>
      <c r="Y50" s="10" t="str">
        <f>IF(Z50="","",VLOOKUP(Z50,'ﾃﾞｰﾀ18&amp;16'!$R$262:$U$293,4,FALSE))</f>
        <v>(熊・長嶺TC)</v>
      </c>
      <c r="Z50" s="215">
        <v>4</v>
      </c>
    </row>
    <row r="51" spans="1:26" ht="16.5" customHeight="1">
      <c r="A51" s="165"/>
      <c r="B51" s="26" t="s">
        <v>37</v>
      </c>
      <c r="C51" s="26"/>
      <c r="D51" s="165"/>
      <c r="H51" s="208"/>
      <c r="I51" s="135"/>
      <c r="J51" s="208"/>
      <c r="K51" s="208"/>
      <c r="L51" s="43"/>
      <c r="M51" s="43"/>
      <c r="N51" s="10" t="s">
        <v>36</v>
      </c>
      <c r="O51" s="10" t="s">
        <v>36</v>
      </c>
      <c r="P51" s="49"/>
      <c r="Q51" s="49"/>
      <c r="R51" s="229"/>
      <c r="S51" s="50" t="str">
        <f>IF(R50="","",VLOOKUP(R50,'ﾃﾞｰﾀ18&amp;16'!$V$262:$Y$293,2,FALSE))</f>
        <v>叶</v>
      </c>
      <c r="T51" s="173" t="s">
        <v>36</v>
      </c>
      <c r="U51" s="174"/>
      <c r="V51" s="171"/>
      <c r="W51" s="10" t="str">
        <f>IF($Z50="","",VLOOKUP($Z50,'ﾃﾞｰﾀ18&amp;16'!$V$262:$Y$293,2,FALSE))</f>
        <v>叶</v>
      </c>
      <c r="X51" s="10" t="str">
        <f>IF($Z50="","",VLOOKUP($Z50,'ﾃﾞｰﾀ18&amp;16'!$V$262:$Y$293,3,FALSE))</f>
        <v>愛香</v>
      </c>
      <c r="Y51" s="10" t="str">
        <f>IF($Z50="","",VLOOKUP($Z50,'ﾃﾞｰﾀ18&amp;16'!$V$262:$Y$293,4,FALSE))</f>
        <v>(熊・ﾙﾈｻﾝｽ熊本）</v>
      </c>
      <c r="Z51" s="215"/>
    </row>
    <row r="52" spans="1:26" ht="16.5" customHeight="1">
      <c r="A52" s="215">
        <f>IF(R46="","",IF(R46=Z46,Z48,IF(R46=Z48,Z46)))</f>
        <v>7</v>
      </c>
      <c r="B52" s="14" t="str">
        <f>IF(A52="","",VLOOKUP(A52,'ﾃﾞｰﾀ18&amp;16'!$R$262:$U$293,2,FALSE))</f>
        <v>中島</v>
      </c>
      <c r="C52" s="14" t="str">
        <f>IF(A52="","",VLOOKUP(A52,'ﾃﾞｰﾀ18&amp;16'!$R$262:$U$293,3,FALSE))</f>
        <v>由佳梨</v>
      </c>
      <c r="D52" s="49" t="str">
        <f>IF(A52="","",VLOOKUP(A52,'ﾃﾞｰﾀ18&amp;16'!$R$262:$U$293,4,FALSE))</f>
        <v>(熊・八代白百合学園高）</v>
      </c>
      <c r="E52" s="15"/>
      <c r="F52" s="28"/>
      <c r="G52" s="10" t="s">
        <v>36</v>
      </c>
      <c r="H52" s="224">
        <v>7</v>
      </c>
      <c r="I52" s="14" t="str">
        <f>IF(H52="","",VLOOKUP(H52,'ﾃﾞｰﾀ18&amp;16'!$R$262:$U$293,2,FALSE))</f>
        <v>中島</v>
      </c>
      <c r="J52" s="43"/>
      <c r="K52" s="43"/>
      <c r="L52" s="43"/>
      <c r="M52" s="43"/>
      <c r="N52" s="28"/>
      <c r="O52" s="28"/>
      <c r="P52" s="49"/>
      <c r="Q52" s="49"/>
      <c r="R52" s="214">
        <v>85</v>
      </c>
      <c r="S52" s="217"/>
      <c r="T52" s="176" t="s">
        <v>36</v>
      </c>
      <c r="U52" s="30"/>
      <c r="V52" s="30"/>
      <c r="W52" s="10" t="str">
        <f>IF(Z52="","",VLOOKUP(Z52,'ﾃﾞｰﾀ18&amp;16'!$R$262:$U$293,2,FALSE))</f>
        <v>安藤</v>
      </c>
      <c r="X52" s="10" t="str">
        <f>IF(Z52="","",VLOOKUP(Z52,'ﾃﾞｰﾀ18&amp;16'!$R$262:$U$293,3,FALSE))</f>
        <v>美里</v>
      </c>
      <c r="Y52" s="10" t="str">
        <f>IF(Z52="","",VLOOKUP(Z52,'ﾃﾞｰﾀ18&amp;16'!$R$262:$U$293,4,FALSE))</f>
        <v>(鹿・純心女子高）</v>
      </c>
      <c r="Z52" s="215">
        <v>14</v>
      </c>
    </row>
    <row r="53" spans="1:26" ht="16.5" customHeight="1">
      <c r="A53" s="215"/>
      <c r="B53" s="14" t="str">
        <f>IF($A52="","",VLOOKUP($A52,'ﾃﾞｰﾀ18&amp;16'!$V$262:$Y$293,2,FALSE))</f>
        <v>田崎</v>
      </c>
      <c r="C53" s="14" t="str">
        <f>IF($A52="","",VLOOKUP($A52,'ﾃﾞｰﾀ18&amp;16'!$V$262:$Y$293,3,FALSE))</f>
        <v>千茶</v>
      </c>
      <c r="D53" s="49" t="str">
        <f>IF($A52="","",VLOOKUP($A52,'ﾃﾞｰﾀ18&amp;16'!$V$262:$Y$293,4,FALSE))</f>
        <v>(熊・八代白百合学園高）</v>
      </c>
      <c r="E53" s="172"/>
      <c r="F53" s="171"/>
      <c r="G53" s="6" t="s">
        <v>36</v>
      </c>
      <c r="H53" s="227"/>
      <c r="I53" s="50" t="str">
        <f>IF(H52="","",VLOOKUP(H52,'ﾃﾞｰﾀ18&amp;16'!$V$262:$Y$293,2,FALSE))</f>
        <v>田崎</v>
      </c>
      <c r="J53" s="43"/>
      <c r="K53" s="43"/>
      <c r="L53" s="43"/>
      <c r="M53" s="43"/>
      <c r="N53" s="208"/>
      <c r="O53" s="43"/>
      <c r="P53" s="49"/>
      <c r="Q53" s="49"/>
      <c r="R53" s="49"/>
      <c r="S53" s="49" t="s">
        <v>36</v>
      </c>
      <c r="T53" s="49" t="s">
        <v>36</v>
      </c>
      <c r="U53" s="28"/>
      <c r="V53" s="28"/>
      <c r="W53" s="10" t="str">
        <f>IF($Z52="","",VLOOKUP($Z52,'ﾃﾞｰﾀ18&amp;16'!$V$262:$Y$293,2,FALSE))</f>
        <v>安藤</v>
      </c>
      <c r="X53" s="10" t="str">
        <f>IF($Z52="","",VLOOKUP($Z52,'ﾃﾞｰﾀ18&amp;16'!$V$262:$Y$293,3,FALSE))</f>
        <v>はるな</v>
      </c>
      <c r="Y53" s="10" t="str">
        <f>IF($Z52="","",VLOOKUP($Z52,'ﾃﾞｰﾀ18&amp;16'!$V$262:$Y$293,4,FALSE))</f>
        <v>(鹿・純心女子高）</v>
      </c>
      <c r="Z53" s="215"/>
    </row>
    <row r="54" spans="1:29" ht="16.5" customHeight="1">
      <c r="A54" s="215">
        <f>IF(R50="","",IF(R50=Z50,Z52,IF(R50=Z52,Z50)))</f>
        <v>14</v>
      </c>
      <c r="B54" s="14" t="str">
        <f>IF(A54="","",VLOOKUP(A54,'ﾃﾞｰﾀ18&amp;16'!$R$262:$U$293,2,FALSE))</f>
        <v>安藤</v>
      </c>
      <c r="C54" s="14" t="str">
        <f>IF(A54="","",VLOOKUP(A54,'ﾃﾞｰﾀ18&amp;16'!$R$262:$U$293,3,FALSE))</f>
        <v>美里</v>
      </c>
      <c r="D54" s="49" t="str">
        <f>IF(A54="","",VLOOKUP(A54,'ﾃﾞｰﾀ18&amp;16'!$R$262:$U$293,4,FALSE))</f>
        <v>(鹿・純心女子高）</v>
      </c>
      <c r="E54" s="36"/>
      <c r="F54" s="170"/>
      <c r="G54" s="175"/>
      <c r="H54" s="213">
        <v>84</v>
      </c>
      <c r="I54" s="214"/>
      <c r="J54" s="43"/>
      <c r="K54" s="43"/>
      <c r="L54" s="39"/>
      <c r="M54" s="39"/>
      <c r="N54" s="135"/>
      <c r="O54" s="135"/>
      <c r="P54" s="135"/>
      <c r="Q54" s="208"/>
      <c r="R54" s="135"/>
      <c r="S54" s="135"/>
      <c r="W54" s="136"/>
      <c r="Y54" s="3"/>
      <c r="Z54" s="28"/>
      <c r="AA54" s="3"/>
      <c r="AB54" s="2"/>
      <c r="AC54" s="2"/>
    </row>
    <row r="55" spans="1:29" ht="16.5" customHeight="1">
      <c r="A55" s="215"/>
      <c r="B55" s="14" t="str">
        <f>IF($A54="","",VLOOKUP($A54,'ﾃﾞｰﾀ18&amp;16'!$V$262:$Y$293,2,FALSE))</f>
        <v>安藤</v>
      </c>
      <c r="C55" s="14" t="str">
        <f>IF($A54="","",VLOOKUP($A54,'ﾃﾞｰﾀ18&amp;16'!$V$262:$Y$293,3,FALSE))</f>
        <v>はるな</v>
      </c>
      <c r="D55" s="49" t="str">
        <f>IF($A54="","",VLOOKUP($A54,'ﾃﾞｰﾀ18&amp;16'!$V$262:$Y$293,4,FALSE))</f>
        <v>(鹿・純心女子高）</v>
      </c>
      <c r="E55" s="15"/>
      <c r="F55" s="15"/>
      <c r="G55" s="15"/>
      <c r="H55" s="43"/>
      <c r="I55" s="39"/>
      <c r="J55" s="43"/>
      <c r="K55" s="43"/>
      <c r="L55" s="39"/>
      <c r="M55" s="39"/>
      <c r="N55" s="135"/>
      <c r="O55" s="135"/>
      <c r="P55" s="208"/>
      <c r="Q55" s="208"/>
      <c r="R55" s="209"/>
      <c r="S55" s="209"/>
      <c r="T55" s="23"/>
      <c r="U55" s="23"/>
      <c r="V55" s="23"/>
      <c r="W55" s="23"/>
      <c r="X55" s="136"/>
      <c r="Y55" s="3"/>
      <c r="Z55" s="28"/>
      <c r="AA55" s="3"/>
      <c r="AB55" s="2"/>
      <c r="AC55" s="2"/>
    </row>
    <row r="56" spans="1:29" ht="13.5" customHeight="1">
      <c r="A56" s="12"/>
      <c r="B56" s="49"/>
      <c r="C56" s="49"/>
      <c r="D56" s="49"/>
      <c r="E56" s="15"/>
      <c r="F56" s="15"/>
      <c r="G56" s="15"/>
      <c r="H56" s="15"/>
      <c r="I56" s="43"/>
      <c r="J56" s="15"/>
      <c r="K56" s="15"/>
      <c r="L56" s="1"/>
      <c r="M56" s="1"/>
      <c r="O56" s="164"/>
      <c r="Q56" s="136"/>
      <c r="S56" s="164"/>
      <c r="W56" s="136"/>
      <c r="Y56" s="3"/>
      <c r="Z56" s="28"/>
      <c r="AA56" s="3"/>
      <c r="AB56" s="2"/>
      <c r="AC56" s="2"/>
    </row>
    <row r="57" spans="1:29" ht="13.5" customHeight="1">
      <c r="A57" s="12"/>
      <c r="B57" s="49"/>
      <c r="C57" s="49"/>
      <c r="D57" s="49"/>
      <c r="E57" s="15"/>
      <c r="F57" s="15"/>
      <c r="G57" s="15"/>
      <c r="H57" s="168"/>
      <c r="I57" s="169"/>
      <c r="J57" s="15"/>
      <c r="K57" s="15"/>
      <c r="L57" s="1"/>
      <c r="M57" s="1"/>
      <c r="O57" s="164"/>
      <c r="P57" s="136"/>
      <c r="Q57" s="136"/>
      <c r="R57" s="23"/>
      <c r="S57" s="23"/>
      <c r="T57" s="23"/>
      <c r="U57" s="23"/>
      <c r="V57" s="23"/>
      <c r="W57" s="23"/>
      <c r="X57" s="136"/>
      <c r="Y57" s="3"/>
      <c r="Z57" s="28"/>
      <c r="AA57" s="3"/>
      <c r="AB57" s="2"/>
      <c r="AC57" s="2"/>
    </row>
    <row r="58" spans="6:21" ht="13.5">
      <c r="F58" s="164"/>
      <c r="J58" s="169"/>
      <c r="Q58" s="136"/>
      <c r="U58" s="164"/>
    </row>
  </sheetData>
  <mergeCells count="108">
    <mergeCell ref="P13:Q13"/>
    <mergeCell ref="T13:T14"/>
    <mergeCell ref="T15:U15"/>
    <mergeCell ref="R17:S17"/>
    <mergeCell ref="R15:R16"/>
    <mergeCell ref="Y31:Y32"/>
    <mergeCell ref="R27:R28"/>
    <mergeCell ref="F27:G27"/>
    <mergeCell ref="G38:G39"/>
    <mergeCell ref="R38:R39"/>
    <mergeCell ref="R34:R35"/>
    <mergeCell ref="R36:R37"/>
    <mergeCell ref="R29:S29"/>
    <mergeCell ref="T27:U27"/>
    <mergeCell ref="G36:G37"/>
    <mergeCell ref="H9:I9"/>
    <mergeCell ref="A31:A32"/>
    <mergeCell ref="B31:B32"/>
    <mergeCell ref="C31:C32"/>
    <mergeCell ref="D31:D32"/>
    <mergeCell ref="A21:A22"/>
    <mergeCell ref="F15:G15"/>
    <mergeCell ref="H17:I17"/>
    <mergeCell ref="A13:A14"/>
    <mergeCell ref="F21:F22"/>
    <mergeCell ref="Z11:Z12"/>
    <mergeCell ref="T11:U11"/>
    <mergeCell ref="A7:A8"/>
    <mergeCell ref="A9:A10"/>
    <mergeCell ref="A11:A12"/>
    <mergeCell ref="P11:P12"/>
    <mergeCell ref="J11:J12"/>
    <mergeCell ref="F11:G11"/>
    <mergeCell ref="M8:M9"/>
    <mergeCell ref="N8:O8"/>
    <mergeCell ref="A1:Z1"/>
    <mergeCell ref="Z7:Z8"/>
    <mergeCell ref="Z9:Z10"/>
    <mergeCell ref="F9:F10"/>
    <mergeCell ref="H7:H8"/>
    <mergeCell ref="R7:R8"/>
    <mergeCell ref="T9:T10"/>
    <mergeCell ref="R9:S9"/>
    <mergeCell ref="N9:O9"/>
    <mergeCell ref="N10:O10"/>
    <mergeCell ref="Z21:Z22"/>
    <mergeCell ref="T23:U23"/>
    <mergeCell ref="R21:S21"/>
    <mergeCell ref="T21:T22"/>
    <mergeCell ref="Z23:Z24"/>
    <mergeCell ref="Z13:Z14"/>
    <mergeCell ref="Z15:Z16"/>
    <mergeCell ref="Z17:Z18"/>
    <mergeCell ref="Z19:Z20"/>
    <mergeCell ref="R19:R20"/>
    <mergeCell ref="A2:Z2"/>
    <mergeCell ref="A25:A26"/>
    <mergeCell ref="A27:A28"/>
    <mergeCell ref="T25:T26"/>
    <mergeCell ref="P23:P24"/>
    <mergeCell ref="F13:F14"/>
    <mergeCell ref="A15:A16"/>
    <mergeCell ref="A17:A18"/>
    <mergeCell ref="A19:A20"/>
    <mergeCell ref="W31:W32"/>
    <mergeCell ref="X31:X32"/>
    <mergeCell ref="A23:A24"/>
    <mergeCell ref="F25:F26"/>
    <mergeCell ref="F23:G23"/>
    <mergeCell ref="Z29:Z30"/>
    <mergeCell ref="Z27:Z28"/>
    <mergeCell ref="A29:A30"/>
    <mergeCell ref="Z25:Z26"/>
    <mergeCell ref="G34:G35"/>
    <mergeCell ref="H29:I29"/>
    <mergeCell ref="H27:H28"/>
    <mergeCell ref="J13:K13"/>
    <mergeCell ref="J25:K25"/>
    <mergeCell ref="H15:H16"/>
    <mergeCell ref="H21:I21"/>
    <mergeCell ref="R46:R47"/>
    <mergeCell ref="Z46:Z47"/>
    <mergeCell ref="L17:L18"/>
    <mergeCell ref="H19:H20"/>
    <mergeCell ref="P25:Q25"/>
    <mergeCell ref="N17:N18"/>
    <mergeCell ref="J23:J24"/>
    <mergeCell ref="L19:M19"/>
    <mergeCell ref="N19:O19"/>
    <mergeCell ref="Z31:Z32"/>
    <mergeCell ref="R52:S52"/>
    <mergeCell ref="Z52:Z53"/>
    <mergeCell ref="Z48:Z49"/>
    <mergeCell ref="P50:Q50"/>
    <mergeCell ref="R50:R51"/>
    <mergeCell ref="Z50:Z51"/>
    <mergeCell ref="P48:P49"/>
    <mergeCell ref="R48:S48"/>
    <mergeCell ref="L34:L35"/>
    <mergeCell ref="L36:L37"/>
    <mergeCell ref="A54:A55"/>
    <mergeCell ref="H54:I54"/>
    <mergeCell ref="A52:A53"/>
    <mergeCell ref="H52:H53"/>
    <mergeCell ref="A48:A49"/>
    <mergeCell ref="H48:I48"/>
    <mergeCell ref="A46:A47"/>
    <mergeCell ref="H46:H47"/>
  </mergeCells>
  <printOptions horizontalCentered="1"/>
  <pageMargins left="0.31496062992125984" right="0.31496062992125984" top="0.7874015748031497" bottom="0.7874015748031497" header="0.5118110236220472" footer="0.5118110236220472"/>
  <pageSetup horizontalDpi="300" verticalDpi="3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yoshida</dc:creator>
  <cp:keywords/>
  <dc:description/>
  <cp:lastModifiedBy>Group3</cp:lastModifiedBy>
  <cp:lastPrinted>2007-10-05T03:23:44Z</cp:lastPrinted>
  <dcterms:created xsi:type="dcterms:W3CDTF">2000-07-20T23:32:01Z</dcterms:created>
  <dcterms:modified xsi:type="dcterms:W3CDTF">2007-10-05T04:21:07Z</dcterms:modified>
  <cp:category/>
  <cp:version/>
  <cp:contentType/>
  <cp:contentStatus/>
</cp:coreProperties>
</file>