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0" yWindow="65521" windowWidth="6375" windowHeight="11640" tabRatio="751" firstSheet="3" activeTab="10"/>
  </bookViews>
  <sheets>
    <sheet name="000000" sheetId="1" state="veryHidden" r:id="rId1"/>
    <sheet name="XXXXXX" sheetId="2" state="veryHidden" r:id="rId2"/>
    <sheet name="XXXXX0" sheetId="3" state="veryHidden" r:id="rId3"/>
    <sheet name="14BS" sheetId="4" r:id="rId4"/>
    <sheet name="14BD " sheetId="5" r:id="rId5"/>
    <sheet name="12BS" sheetId="6" r:id="rId6"/>
    <sheet name="12BD" sheetId="7" r:id="rId7"/>
    <sheet name="14GS" sheetId="8" r:id="rId8"/>
    <sheet name="14GD" sheetId="9" r:id="rId9"/>
    <sheet name="12GS" sheetId="10" r:id="rId10"/>
    <sheet name="12GD" sheetId="11" r:id="rId11"/>
    <sheet name="ﾃﾞｰﾀ14&amp;12" sheetId="12" r:id="rId12"/>
    <sheet name="ｼﾝｸﾞﾙｽ順位表" sheetId="13" r:id="rId13"/>
    <sheet name="ﾀﾞﾌﾞﾙｽ順位表" sheetId="14" r:id="rId14"/>
  </sheets>
  <definedNames>
    <definedName name="_xlnm.Print_Area" localSheetId="5">'12BS'!$A$1:$Z$62</definedName>
    <definedName name="_xlnm.Print_Area" localSheetId="3">'14BS'!$A$1:$Z$63</definedName>
    <definedName name="_xlnm.Print_Area" localSheetId="7">'14GS'!$A$1:$Z$62</definedName>
    <definedName name="_xlnm.Print_Area" localSheetId="12">'ｼﾝｸﾞﾙｽ順位表'!$A$1:$G$46</definedName>
    <definedName name="_xlnm.Print_Area" localSheetId="11">'ﾃﾞｰﾀ14&amp;12'!$O$1:$R$50</definedName>
  </definedNames>
  <calcPr fullCalcOnLoad="1"/>
</workbook>
</file>

<file path=xl/comments12.xml><?xml version="1.0" encoding="utf-8"?>
<comments xmlns="http://schemas.openxmlformats.org/spreadsheetml/2006/main">
  <authors>
    <author>九州テニス協会</author>
  </authors>
  <commentList>
    <comment ref="AV275" authorId="0">
      <text>
        <r>
          <rPr>
            <b/>
            <sz val="9"/>
            <rFont val="ＭＳ Ｐゴシック"/>
            <family val="3"/>
          </rPr>
          <t xml:space="preserve">旧：鹿児島　ﾀﾞﾝﾛｯﾌﾟJr　九州Jr県予選より変更
</t>
        </r>
      </text>
    </comment>
    <comment ref="BZ275" authorId="0">
      <text>
        <r>
          <rPr>
            <b/>
            <sz val="9"/>
            <rFont val="ＭＳ Ｐゴシック"/>
            <family val="3"/>
          </rPr>
          <t xml:space="preserve">旧：鹿児島　ﾀﾞﾝﾛｯﾌﾟJr　九州Jr県予選より変更
</t>
        </r>
      </text>
    </comment>
  </commentList>
</comments>
</file>

<file path=xl/sharedStrings.xml><?xml version="1.0" encoding="utf-8"?>
<sst xmlns="http://schemas.openxmlformats.org/spreadsheetml/2006/main" count="2682" uniqueCount="1262">
  <si>
    <t>侑子</t>
  </si>
  <si>
    <t>小松</t>
  </si>
  <si>
    <t>莉奈</t>
  </si>
  <si>
    <t>金子</t>
  </si>
  <si>
    <t>萌</t>
  </si>
  <si>
    <t>薫保</t>
  </si>
  <si>
    <t>美紅</t>
  </si>
  <si>
    <t>中山</t>
  </si>
  <si>
    <t>瑛夢</t>
  </si>
  <si>
    <t>(長・ﾏﾙﾖｼ商会)</t>
  </si>
  <si>
    <t>ﾀｸﾞﾁ ｷｮｳｺ</t>
  </si>
  <si>
    <t>ﾔﾏﾀﾞ ｱｲ</t>
  </si>
  <si>
    <t>ﾆｼｻﾞﾄ ｷｺ</t>
  </si>
  <si>
    <t>(大･ORION.TS)</t>
  </si>
  <si>
    <t>ｱﾍﾞ ｱﾘｻ</t>
  </si>
  <si>
    <t>(福・春日西TC）</t>
  </si>
  <si>
    <t>ｶｼﾞﾀﾆ ｱﾐ</t>
  </si>
  <si>
    <t>(福･海の中道M&amp;T)</t>
  </si>
  <si>
    <t>ﾏﾂﾅｶﾞ ﾅﾂﾎ</t>
  </si>
  <si>
    <t>ﾌｸﾀﾞ ｱﾔｶ</t>
  </si>
  <si>
    <t>(佐・JOYPARK TC)</t>
  </si>
  <si>
    <t>ｲﾏﾑﾗ ﾅｷﾞｻ</t>
  </si>
  <si>
    <t>ｺﾞﾄｳ ﾐｻｷ</t>
  </si>
  <si>
    <t>ｻｶﾓﾄ ﾊﾅ</t>
  </si>
  <si>
    <t>ﾉﾀﾞ ﾓﾓｴ</t>
  </si>
  <si>
    <t>ﾂﾂﾐ ﾋﾅ</t>
  </si>
  <si>
    <t>ﾀｹﾉｳﾁ ｻｷ</t>
  </si>
  <si>
    <t>ｳｴﾊﾗ ｻｷ</t>
  </si>
  <si>
    <t>(福･北九州ｳｴｽﾄ)</t>
  </si>
  <si>
    <t>ｺﾏﾂ ﾘﾅ</t>
  </si>
  <si>
    <t>(熊･熊本県立大H&amp;S)</t>
  </si>
  <si>
    <t>ｶﾈｺ ﾓｴ</t>
  </si>
  <si>
    <t>ﾄｸﾅｶﾞ ﾕｷﾎ</t>
  </si>
  <si>
    <t>ｽｷﾞﾓﾄ ﾐｸ</t>
  </si>
  <si>
    <t>(宮･延岡ﾛｲﾔﾙTC)</t>
  </si>
  <si>
    <t>ﾅｶﾔﾏ ｴﾑ</t>
  </si>
  <si>
    <t>岸川</t>
  </si>
  <si>
    <t>れいら</t>
  </si>
  <si>
    <t>鈴</t>
  </si>
  <si>
    <t>益見</t>
  </si>
  <si>
    <t>今別府</t>
  </si>
  <si>
    <t>(福･ｸﾞﾝﾃﾞｨｰﾙTC)</t>
  </si>
  <si>
    <t>ｷｼｶﾜ ﾚｲﾗ</t>
  </si>
  <si>
    <t>(長･高田小)</t>
  </si>
  <si>
    <t>ﾑﾗｶﾐ ﾘﾝ</t>
  </si>
  <si>
    <t>ﾋｶﾞ ﾏｽﾐ</t>
  </si>
  <si>
    <t>ｲﾏﾍﾞｯﾌﾟ ﾌｳｶ</t>
  </si>
  <si>
    <t>(鹿・ﾌｼﾞｼﾞｭﾆｱ)</t>
  </si>
  <si>
    <t>永友</t>
  </si>
  <si>
    <t>淳</t>
  </si>
  <si>
    <t>ﾅｶﾞﾄﾓ ｼﾞｭﾝ</t>
  </si>
  <si>
    <t>弘陽</t>
  </si>
  <si>
    <t>ﾅｶｼﾏ ｺｳﾖｳ</t>
  </si>
  <si>
    <t>(熊・KSPA）</t>
  </si>
  <si>
    <t>(宮･ﾗｲｼﾞﾝｸﾞｻﾝ）</t>
  </si>
  <si>
    <t>宮本</t>
  </si>
  <si>
    <t>航輔</t>
  </si>
  <si>
    <t>ﾐﾔﾓﾄ ｺｳｽｹ</t>
  </si>
  <si>
    <t>大久保</t>
  </si>
  <si>
    <t>輝</t>
  </si>
  <si>
    <t>(長・長崎大附中）</t>
  </si>
  <si>
    <t>ｵｵｸﾎﾞ ﾋｶﾙ</t>
  </si>
  <si>
    <t>中野</t>
  </si>
  <si>
    <t>ﾅｶﾉ ﾀｸ</t>
  </si>
  <si>
    <t>安里</t>
  </si>
  <si>
    <t>雅樹</t>
  </si>
  <si>
    <t>ｱｻﾄ ﾏｻｷ</t>
  </si>
  <si>
    <t>上野</t>
  </si>
  <si>
    <t>健吾</t>
  </si>
  <si>
    <t>(沖･Rise TC)</t>
  </si>
  <si>
    <t>ｳｴﾉ ｹﾝｺﾞ</t>
  </si>
  <si>
    <t>田村</t>
  </si>
  <si>
    <t>佳大</t>
  </si>
  <si>
    <t>ﾀﾑﾗ ｹｲﾀ</t>
  </si>
  <si>
    <t>二子石</t>
  </si>
  <si>
    <t>哲也</t>
  </si>
  <si>
    <t>ﾌﾀｺﾞｲｼ ﾃﾂﾔ</t>
  </si>
  <si>
    <t>光佑</t>
  </si>
  <si>
    <t>理津也</t>
  </si>
  <si>
    <t>ﾌｴｷ ﾘﾂﾔ</t>
  </si>
  <si>
    <t>寺川</t>
  </si>
  <si>
    <t>海里</t>
  </si>
  <si>
    <t>ﾃﾗｶﾜ ｶｲﾘ</t>
  </si>
  <si>
    <t>(福･ｸﾞﾗﾝﾃﾞｨｰﾙ)</t>
  </si>
  <si>
    <t>慎ﾉ介</t>
  </si>
  <si>
    <t>勇作</t>
  </si>
  <si>
    <t>(長・長与第二中）</t>
  </si>
  <si>
    <t>ﾌｼﾞｲ ﾕｳｻｸ</t>
  </si>
  <si>
    <t>北川</t>
  </si>
  <si>
    <t>竜一</t>
  </si>
  <si>
    <t>ｷﾀｶﾞﾜ ﾘｭｳｲﾁ</t>
  </si>
  <si>
    <t>呉屋</t>
  </si>
  <si>
    <t>山王</t>
  </si>
  <si>
    <t>太壱</t>
  </si>
  <si>
    <t>ｻﾝｵｳ ﾀｲﾁ</t>
  </si>
  <si>
    <t>亀井</t>
  </si>
  <si>
    <t>貴之</t>
  </si>
  <si>
    <t>(福･春日西TC)</t>
  </si>
  <si>
    <t>ｶﾒｲ ﾀｶﾕｷ</t>
  </si>
  <si>
    <t>武士</t>
  </si>
  <si>
    <t>(福・春日西TC）</t>
  </si>
  <si>
    <t>ﾅｶﾑﾗ ﾀｹｼ</t>
  </si>
  <si>
    <t>大村</t>
  </si>
  <si>
    <t>将</t>
  </si>
  <si>
    <t>直毅</t>
  </si>
  <si>
    <t>新里</t>
  </si>
  <si>
    <t>真生</t>
  </si>
  <si>
    <t>悠利</t>
  </si>
  <si>
    <t>堀口</t>
  </si>
  <si>
    <t>来夢</t>
  </si>
  <si>
    <t>阿部</t>
  </si>
  <si>
    <t>直人</t>
  </si>
  <si>
    <t>聡一郎</t>
  </si>
  <si>
    <t>秀島</t>
  </si>
  <si>
    <t>伸太郎</t>
  </si>
  <si>
    <t>嘉数</t>
  </si>
  <si>
    <t>賢汰</t>
  </si>
  <si>
    <t>圭佑</t>
  </si>
  <si>
    <t>陽介</t>
  </si>
  <si>
    <t>藤永</t>
  </si>
  <si>
    <t>大真</t>
  </si>
  <si>
    <t>出来</t>
  </si>
  <si>
    <t>浩晃</t>
  </si>
  <si>
    <t>ｵｵﾑﾗ ｼｮｳ</t>
  </si>
  <si>
    <t>(佐・ITS九州)</t>
  </si>
  <si>
    <t>(沖･小禄ｽﾎﾟｰﾂ少年団)</t>
  </si>
  <si>
    <t>ｵｵﾑﾗ ﾅｵｷ</t>
  </si>
  <si>
    <t>ｼﾝｻﾞﾄ ﾏｷ</t>
  </si>
  <si>
    <t>ﾅｶｼﾏ ﾕｳﾘ</t>
  </si>
  <si>
    <t>ﾎﾘｸﾞﾁ ﾗｲﾑ</t>
  </si>
  <si>
    <t>ｱﾍﾞ ﾅｵﾄ</t>
  </si>
  <si>
    <t>(長･城山小)</t>
  </si>
  <si>
    <t>ｼﾗﾐｽﾞ ｿｳｲﾁﾛｳ</t>
  </si>
  <si>
    <t>(長･西浦上小)</t>
  </si>
  <si>
    <t>ﾋﾃﾞｼﾏ ｼﾝﾀﾛｳ</t>
  </si>
  <si>
    <t>(沖･鏡原中)</t>
  </si>
  <si>
    <t>ｶｶｽﾞ ｹﾝﾀ</t>
  </si>
  <si>
    <t>(長・時津東小）</t>
  </si>
  <si>
    <t>(長・長与南小）</t>
  </si>
  <si>
    <t>ｸｼﾏ ｹｲｽｹ</t>
  </si>
  <si>
    <t>ｲﾅﾐ ﾖｳｽｹ</t>
  </si>
  <si>
    <t>(熊・ing TC）</t>
  </si>
  <si>
    <t>(長･長崎大附中)</t>
  </si>
  <si>
    <t>(長･長崎ｾﾞﾛｯｸｽTC)</t>
  </si>
  <si>
    <t>ﾌｼﾞﾅｶﾞ ﾀﾞｲｼﾝ</t>
  </si>
  <si>
    <t>(鹿･ATA)</t>
  </si>
  <si>
    <t>ﾃﾞｷ ﾋﾛｱｷ</t>
  </si>
  <si>
    <t>鶴園</t>
  </si>
  <si>
    <t>賢太</t>
  </si>
  <si>
    <t>川島</t>
  </si>
  <si>
    <t>元貴</t>
  </si>
  <si>
    <t>浩太</t>
  </si>
  <si>
    <t>ﾂﾙｿﾞﾉ ｹﾝﾀ</t>
  </si>
  <si>
    <t>ｶﾜｼﾏ ｹﾞﾝｷ</t>
  </si>
  <si>
    <t>(鹿・徳之島)</t>
  </si>
  <si>
    <t>ｵｶﾑﾗ ｺｳﾀ</t>
  </si>
  <si>
    <t>財前</t>
  </si>
  <si>
    <t>達坦</t>
  </si>
  <si>
    <t>小野</t>
  </si>
  <si>
    <t>宗一郎</t>
  </si>
  <si>
    <t>ｻﾞｲｾﾞﾝ ﾀﾂﾋﾛ</t>
  </si>
  <si>
    <t>ｵﾉ ｿｳｲﾁﾛｳ</t>
  </si>
  <si>
    <t>千明</t>
  </si>
  <si>
    <t>ｳｴﾊﾗ ﾁｱｷ</t>
  </si>
  <si>
    <t>葵</t>
  </si>
  <si>
    <t>(沖･TTS Ｊｒ)</t>
  </si>
  <si>
    <t>ｺﾞﾔ ｱｵｲ</t>
  </si>
  <si>
    <t>五反田</t>
  </si>
  <si>
    <t>萌里</t>
  </si>
  <si>
    <t>(鹿･T-HOPS)</t>
  </si>
  <si>
    <t>ｺﾞﾀﾝﾀﾞ ﾓｴﾘ</t>
  </si>
  <si>
    <t>高山</t>
  </si>
  <si>
    <t>奈津実</t>
  </si>
  <si>
    <t>ﾀｶﾔﾏ ﾅﾂﾐ</t>
  </si>
  <si>
    <t>恒吉</t>
  </si>
  <si>
    <t>春花</t>
  </si>
  <si>
    <t>ﾂﾈﾖｼ ﾊﾙｶ</t>
  </si>
  <si>
    <t>河野</t>
  </si>
  <si>
    <t>侑佳</t>
  </si>
  <si>
    <t>ｶﾜﾉ ﾕｳｶ</t>
  </si>
  <si>
    <t>飯干</t>
  </si>
  <si>
    <t>愛梨</t>
  </si>
  <si>
    <t>ｲｲﾎｼ ｱｲｶ</t>
  </si>
  <si>
    <t>矢吹</t>
  </si>
  <si>
    <t>恵梨</t>
  </si>
  <si>
    <t>ﾔﾌﾞｷ ｴﾘ</t>
  </si>
  <si>
    <t>塚本</t>
  </si>
  <si>
    <t>紗知</t>
  </si>
  <si>
    <t>ﾂｶﾓﾄ ｻﾁ</t>
  </si>
  <si>
    <t>(長・長崎大附中)</t>
  </si>
  <si>
    <t>谷口</t>
  </si>
  <si>
    <t>爽</t>
  </si>
  <si>
    <t>ﾀﾆｸﾞﾁ ｻﾔｶ</t>
  </si>
  <si>
    <t>長嵜</t>
  </si>
  <si>
    <t>晴香</t>
  </si>
  <si>
    <t>ﾅｶﾞｻｷ ﾊﾙｶ</t>
  </si>
  <si>
    <t>(鹿･喜入中)</t>
  </si>
  <si>
    <t>(福・ﾐｯｷｰｽﾞTC）</t>
  </si>
  <si>
    <t>華梨</t>
  </si>
  <si>
    <t>早瑛</t>
  </si>
  <si>
    <t>ﾌｸｼﾏ ｻｴ</t>
  </si>
  <si>
    <t>千佳</t>
  </si>
  <si>
    <t>(佐･致遠館中)</t>
  </si>
  <si>
    <t>ﾎﾝﾀﾞ ﾁｶ</t>
  </si>
  <si>
    <t>城島</t>
  </si>
  <si>
    <t>朱里</t>
  </si>
  <si>
    <t>ｼﾞｮｳｼﾞﾏ ｱｶﾘ</t>
  </si>
  <si>
    <t>小川</t>
  </si>
  <si>
    <t>春那</t>
  </si>
  <si>
    <t>ｵｶﾞﾜ ﾅﾂ</t>
  </si>
  <si>
    <t>神﨑</t>
  </si>
  <si>
    <t>夏</t>
  </si>
  <si>
    <t>ｺｳｻﾞｷ ﾅﾂ</t>
  </si>
  <si>
    <t>大野</t>
  </si>
  <si>
    <t>月七</t>
  </si>
  <si>
    <t>(宮･宮崎西ﾃﾆｽ)</t>
  </si>
  <si>
    <t>ｵｵﾉ ﾂｷﾅ</t>
  </si>
  <si>
    <t>宮田</t>
  </si>
  <si>
    <t>佳奈</t>
  </si>
  <si>
    <t>(宮･ﾍﾞｱｰｽﾞJr)</t>
  </si>
  <si>
    <t>ﾐﾔﾀ ｶﾅ</t>
  </si>
  <si>
    <t>衛藤</t>
  </si>
  <si>
    <t>咲彩</t>
  </si>
  <si>
    <t>瑛夢</t>
  </si>
  <si>
    <t>藤本</t>
  </si>
  <si>
    <t>海月</t>
  </si>
  <si>
    <t>麻奈美</t>
  </si>
  <si>
    <t>美紅</t>
  </si>
  <si>
    <t>前原</t>
  </si>
  <si>
    <t>茉彩</t>
  </si>
  <si>
    <t xml:space="preserve">咲紀 </t>
  </si>
  <si>
    <t>萌加</t>
  </si>
  <si>
    <t>柳本</t>
  </si>
  <si>
    <t>佳苗</t>
  </si>
  <si>
    <t>伽帆</t>
  </si>
  <si>
    <t>里杏</t>
  </si>
  <si>
    <t>高祖</t>
  </si>
  <si>
    <t>真美華</t>
  </si>
  <si>
    <t>千紘</t>
  </si>
  <si>
    <t>奈緒</t>
  </si>
  <si>
    <t>恭伽</t>
  </si>
  <si>
    <t>品川</t>
  </si>
  <si>
    <t>世凪</t>
  </si>
  <si>
    <t>帆乃佳</t>
  </si>
  <si>
    <t>香音</t>
  </si>
  <si>
    <t>亜未</t>
  </si>
  <si>
    <t>ｴﾄｳ ｶﾅ</t>
  </si>
  <si>
    <t>ｱﾍﾞ ｻｱﾔ</t>
  </si>
  <si>
    <t>ﾌｼﾞﾓﾄ ﾐﾂﾞｷ</t>
  </si>
  <si>
    <t>(長･SNTC)</t>
  </si>
  <si>
    <t>ﾆｼﾉ ﾏﾅﾐ</t>
  </si>
  <si>
    <t>(宮・ｼｰｶﾞｲｱJr)</t>
  </si>
  <si>
    <t>ﾏｴﾊﾗ ﾏｱﾔ</t>
  </si>
  <si>
    <t>ﾆｼｸﾞﾁ ﾏｲ</t>
  </si>
  <si>
    <t>(長･三城小)</t>
  </si>
  <si>
    <t>ｻﾄ ﾓｴｶ</t>
  </si>
  <si>
    <t>(熊･ｸﾗｰｼﾞｭTS)</t>
  </si>
  <si>
    <t>ﾔﾅｷﾞﾓﾄ ｶﾅｴ</t>
  </si>
  <si>
    <t>ﾖｼﾀﾞ ｶﾎ</t>
  </si>
  <si>
    <t>ｼﾛﾏ ﾘｱﾝ</t>
  </si>
  <si>
    <t>(佐･ｻﾀﾃﾞｰJr)</t>
  </si>
  <si>
    <t>ｺｳｿ ﾏﾐｶ</t>
  </si>
  <si>
    <t>ｷﾀﾑﾗ ﾁﾋﾛ</t>
  </si>
  <si>
    <t>ｸﾄﾞｳ ﾘｻ</t>
  </si>
  <si>
    <t>ｼﾓｼﾞ ﾅｵ</t>
  </si>
  <si>
    <t>ﾋｶﾞ ｷｮｳｶ</t>
  </si>
  <si>
    <t>ｼﾅｶﾞﾜ ｾﾅ</t>
  </si>
  <si>
    <t>ﾉﾀﾞ ﾎﾉｶ</t>
  </si>
  <si>
    <t>ﾏﾂｵ ｶﾉﾝ</t>
  </si>
  <si>
    <t>永井</t>
  </si>
  <si>
    <t>千波</t>
  </si>
  <si>
    <t>瑠華</t>
  </si>
  <si>
    <t>(鹿・KAZE)</t>
  </si>
  <si>
    <t>ﾅｶﾞｲ ﾕｳｶ</t>
  </si>
  <si>
    <t>ﾊﾏﾀﾞ ﾁﾅﾐ</t>
  </si>
  <si>
    <t>ﾌｼﾞｼﾏ ﾙｶ</t>
  </si>
  <si>
    <t>(大・油山ＴＣ）</t>
  </si>
  <si>
    <t>大誠</t>
  </si>
  <si>
    <t>侑紀</t>
  </si>
  <si>
    <t>村中</t>
  </si>
  <si>
    <t>瑞旗</t>
  </si>
  <si>
    <t>藤島</t>
  </si>
  <si>
    <t>川路</t>
  </si>
  <si>
    <t>廉</t>
  </si>
  <si>
    <t>友枝</t>
  </si>
  <si>
    <t>健</t>
  </si>
  <si>
    <t>栗田</t>
  </si>
  <si>
    <t>御山</t>
  </si>
  <si>
    <t>ｼｭﾄｳ ｼﾝﾔ</t>
  </si>
  <si>
    <t>ｳﾉ ｱﾂﾔ</t>
  </si>
  <si>
    <t>ｵｶｻﾞｷ ﾊﾔﾄ</t>
  </si>
  <si>
    <t>ﾆｼﾑﾗ ﾀﾞｲｾｲ</t>
  </si>
  <si>
    <t>ﾃﾞﾝ ﾏｻｷ</t>
  </si>
  <si>
    <t>ﾏﾂﾓﾄ ﾕｳｷ</t>
  </si>
  <si>
    <t>ﾑﾗﾅｶ ﾐｽﾞｷ</t>
  </si>
  <si>
    <t>ｵｵﾂｶ ｱﾂｼ</t>
  </si>
  <si>
    <t>(大･ﾍﾞﾙﾃｯｸｽ)</t>
  </si>
  <si>
    <t>ｶﾜｼﾞ ﾚﾝ</t>
  </si>
  <si>
    <t>ﾄﾓｴﾀﾞ ｹﾝ</t>
  </si>
  <si>
    <t>(福･ITS九州)</t>
  </si>
  <si>
    <t>ｸﾘﾀ ｹﾝﾀ</t>
  </si>
  <si>
    <t>伊南</t>
  </si>
  <si>
    <t>孝輝</t>
  </si>
  <si>
    <t>(長･鹿町SKHTC)</t>
  </si>
  <si>
    <t>山村</t>
  </si>
  <si>
    <t>寿莉</t>
  </si>
  <si>
    <t>占部</t>
  </si>
  <si>
    <t>ほのか</t>
  </si>
  <si>
    <t>大瀬良</t>
  </si>
  <si>
    <t>百華</t>
  </si>
  <si>
    <t>永野</t>
  </si>
  <si>
    <t>明希</t>
  </si>
  <si>
    <t>下地</t>
  </si>
  <si>
    <t>奈奈</t>
  </si>
  <si>
    <t>脇</t>
  </si>
  <si>
    <t>香菜子</t>
  </si>
  <si>
    <t>矢﨑</t>
  </si>
  <si>
    <t>真衣</t>
  </si>
  <si>
    <t>理沙ﾏﾘｰ</t>
  </si>
  <si>
    <t>芦浦</t>
  </si>
  <si>
    <t>古川</t>
  </si>
  <si>
    <t>莉子</t>
  </si>
  <si>
    <t>理沙</t>
  </si>
  <si>
    <t>深水</t>
  </si>
  <si>
    <t>愛彩美</t>
  </si>
  <si>
    <t>西原</t>
  </si>
  <si>
    <t>梨沙</t>
  </si>
  <si>
    <t>ﾔﾏﾑﾗ ｼﾞｭﾘ</t>
  </si>
  <si>
    <t>ｳﾗﾍﾞ ﾎﾉｶ</t>
  </si>
  <si>
    <t>ｵｵｾﾗ ﾓﾓｶ</t>
  </si>
  <si>
    <t>ｸﾘﾔﾏ ﾕｳｺ</t>
  </si>
  <si>
    <t>ﾅｶﾞﾉ ｱｷ</t>
  </si>
  <si>
    <t>ｼﾓｼﾞ ﾅﾅ</t>
  </si>
  <si>
    <t>ﾜｷ ｶﾅｺ</t>
  </si>
  <si>
    <t>ﾔｻﾞｷ　ﾏｲ</t>
  </si>
  <si>
    <t>ﾘｭｰ ﾘｻﾏﾘｰ</t>
  </si>
  <si>
    <t>ﾌﾙｶﾜ ﾘｺ</t>
  </si>
  <si>
    <t>(熊･深水倶楽部)</t>
  </si>
  <si>
    <t>ﾌｴｷ ｱｻﾐ</t>
  </si>
  <si>
    <t>(長･Nagasaki TLD)</t>
  </si>
  <si>
    <t>ﾆｼﾊﾗ ﾘｻ</t>
  </si>
  <si>
    <t>(沖･沖縄尚学高附属中)</t>
  </si>
  <si>
    <t>(佐・ｸﾞﾗｽｺｰﾄ佐賀TC)</t>
  </si>
  <si>
    <t>尚志</t>
  </si>
  <si>
    <t>岡本</t>
  </si>
  <si>
    <t>遼介</t>
  </si>
  <si>
    <t>ｵｶﾓﾄ ﾘｮｳｽｹ</t>
  </si>
  <si>
    <t>( １４才以下女子ダブルス　)</t>
  </si>
  <si>
    <t>( １２才以下女子ダブルス　)</t>
  </si>
  <si>
    <t>2R</t>
  </si>
  <si>
    <t>シード順位</t>
  </si>
  <si>
    <t>３・４位決定戦</t>
  </si>
  <si>
    <t>姓</t>
  </si>
  <si>
    <t>名</t>
  </si>
  <si>
    <t xml:space="preserve">末永  </t>
  </si>
  <si>
    <t>友里香</t>
  </si>
  <si>
    <t>(福・春日西TC）</t>
  </si>
  <si>
    <t xml:space="preserve">渡辺 </t>
  </si>
  <si>
    <t>亜理沙</t>
  </si>
  <si>
    <t>足立</t>
  </si>
  <si>
    <t>希</t>
  </si>
  <si>
    <t>山下</t>
  </si>
  <si>
    <t>佳奈美</t>
  </si>
  <si>
    <t>石田　</t>
  </si>
  <si>
    <t>美帆</t>
  </si>
  <si>
    <t>(福・北九州ｳｴｽﾄ)</t>
  </si>
  <si>
    <t>古賀　</t>
  </si>
  <si>
    <t>愛美</t>
  </si>
  <si>
    <t>(福・柳川高C)</t>
  </si>
  <si>
    <t xml:space="preserve">今村  </t>
  </si>
  <si>
    <t>麻希子</t>
  </si>
  <si>
    <t>(福・ｸﾘ-ﾝﾋﾞﾚｯｼﾞ)</t>
  </si>
  <si>
    <t xml:space="preserve">石浦  </t>
  </si>
  <si>
    <t>めぐみ</t>
  </si>
  <si>
    <t>優里</t>
  </si>
  <si>
    <t>(福・筑紫女学園高)</t>
  </si>
  <si>
    <t>宮田</t>
  </si>
  <si>
    <t>奈月</t>
  </si>
  <si>
    <t>千恵</t>
  </si>
  <si>
    <t>治絵</t>
  </si>
  <si>
    <t>柿原</t>
  </si>
  <si>
    <t>裕美</t>
  </si>
  <si>
    <t>(福・吉田TS)</t>
  </si>
  <si>
    <t>平川</t>
  </si>
  <si>
    <t>睦</t>
  </si>
  <si>
    <t>(福・ﾃﾞｨﾉTC)</t>
  </si>
  <si>
    <t>夕佳</t>
  </si>
  <si>
    <t>(福・柳川高)</t>
  </si>
  <si>
    <t>葉山</t>
  </si>
  <si>
    <t>由貴</t>
  </si>
  <si>
    <t>(福・柳川高)</t>
  </si>
  <si>
    <t>永田</t>
  </si>
  <si>
    <t>敦美</t>
  </si>
  <si>
    <t>八木</t>
  </si>
  <si>
    <t>梓</t>
  </si>
  <si>
    <t>中村</t>
  </si>
  <si>
    <t>吉田</t>
  </si>
  <si>
    <t>裕美</t>
  </si>
  <si>
    <t>彩</t>
  </si>
  <si>
    <t>井上</t>
  </si>
  <si>
    <t>(福・糸島高）</t>
  </si>
  <si>
    <t>篠田</t>
  </si>
  <si>
    <t>麻里子</t>
  </si>
  <si>
    <t>相浦</t>
  </si>
  <si>
    <t>山田</t>
  </si>
  <si>
    <t>(福・九州女子高）</t>
  </si>
  <si>
    <t>大曲</t>
  </si>
  <si>
    <t>桑山</t>
  </si>
  <si>
    <t>勝本</t>
  </si>
  <si>
    <t>絵美</t>
  </si>
  <si>
    <t>(福・小倉高）</t>
  </si>
  <si>
    <t>真辺</t>
  </si>
  <si>
    <t>加奈絵</t>
  </si>
  <si>
    <t>上田</t>
  </si>
  <si>
    <t>沙矢香</t>
  </si>
  <si>
    <t>藤本</t>
  </si>
  <si>
    <t>朝美</t>
  </si>
  <si>
    <t>石松</t>
  </si>
  <si>
    <t>（福・西南学院高）</t>
  </si>
  <si>
    <t>右近</t>
  </si>
  <si>
    <t>岩田</t>
  </si>
  <si>
    <t>西島</t>
  </si>
  <si>
    <t>麻衣子</t>
  </si>
  <si>
    <t>樋口</t>
  </si>
  <si>
    <t>宮本</t>
  </si>
  <si>
    <t>藤</t>
  </si>
  <si>
    <t>希望</t>
  </si>
  <si>
    <t>吉村</t>
  </si>
  <si>
    <t>直子</t>
  </si>
  <si>
    <t>江頭</t>
  </si>
  <si>
    <t>佐和子</t>
  </si>
  <si>
    <t>原田</t>
  </si>
  <si>
    <t>保坂</t>
  </si>
  <si>
    <t>絵里</t>
  </si>
  <si>
    <t>山口</t>
  </si>
  <si>
    <t>陽子</t>
  </si>
  <si>
    <t>野田</t>
  </si>
  <si>
    <t>中園</t>
  </si>
  <si>
    <t>明子</t>
  </si>
  <si>
    <t>(福・筑紫丘高）</t>
  </si>
  <si>
    <t>森田</t>
  </si>
  <si>
    <t>智暁</t>
  </si>
  <si>
    <t>美穂</t>
  </si>
  <si>
    <t>安河内</t>
  </si>
  <si>
    <t>智子</t>
  </si>
  <si>
    <t>三井島</t>
  </si>
  <si>
    <t>美咲</t>
  </si>
  <si>
    <t>諸隈</t>
  </si>
  <si>
    <t>美波</t>
  </si>
  <si>
    <t>有田</t>
  </si>
  <si>
    <t>松添</t>
  </si>
  <si>
    <t>愛子</t>
  </si>
  <si>
    <t>碇</t>
  </si>
  <si>
    <t>由利絵</t>
  </si>
  <si>
    <t>林</t>
  </si>
  <si>
    <t>珠希</t>
  </si>
  <si>
    <t>川添</t>
  </si>
  <si>
    <t>静香</t>
  </si>
  <si>
    <t>(福・筑紫女学園高)</t>
  </si>
  <si>
    <t>里崎</t>
  </si>
  <si>
    <t>麻美</t>
  </si>
  <si>
    <t>平木</t>
  </si>
  <si>
    <t>朝子</t>
  </si>
  <si>
    <t>三好</t>
  </si>
  <si>
    <t>智絵</t>
  </si>
  <si>
    <t>美紗</t>
  </si>
  <si>
    <t>小山田</t>
  </si>
  <si>
    <t>結子</t>
  </si>
  <si>
    <t>愛</t>
  </si>
  <si>
    <t>北村</t>
  </si>
  <si>
    <t>亮子</t>
  </si>
  <si>
    <t>船越</t>
  </si>
  <si>
    <t>(福・福岡女学院高）</t>
  </si>
  <si>
    <t>山元</t>
  </si>
  <si>
    <t>優果里</t>
  </si>
  <si>
    <t>大森</t>
  </si>
  <si>
    <t>奈央</t>
  </si>
  <si>
    <t>望美</t>
  </si>
  <si>
    <t>梶原</t>
  </si>
  <si>
    <t>由美</t>
  </si>
  <si>
    <t>宮野</t>
  </si>
  <si>
    <t>歩美</t>
  </si>
  <si>
    <t>矢崎</t>
  </si>
  <si>
    <t>朋美</t>
  </si>
  <si>
    <t>(福・柳川高)</t>
  </si>
  <si>
    <t>柚木崎</t>
  </si>
  <si>
    <t>みなみ</t>
  </si>
  <si>
    <t>淳美</t>
  </si>
  <si>
    <t>遼</t>
  </si>
  <si>
    <t>進士</t>
  </si>
  <si>
    <t>香織</t>
  </si>
  <si>
    <t>末次</t>
  </si>
  <si>
    <t>晃子</t>
  </si>
  <si>
    <t>森</t>
  </si>
  <si>
    <t>千亜紀</t>
  </si>
  <si>
    <t>日隈</t>
  </si>
  <si>
    <t>古川</t>
  </si>
  <si>
    <t>(福・西南学院高）</t>
  </si>
  <si>
    <t>(福・ｴｽﾀ諏訪野）</t>
  </si>
  <si>
    <t>補欠順位</t>
  </si>
  <si>
    <t>( １４才以下男子シングルス )</t>
  </si>
  <si>
    <t>( １２才以下男子シングルス )</t>
  </si>
  <si>
    <t>( １４才以下女子シングルス )</t>
  </si>
  <si>
    <t>( １２才以下女子シングルス )</t>
  </si>
  <si>
    <t>清家</t>
  </si>
  <si>
    <t>(福・北九州ｳｴｽﾄ）</t>
  </si>
  <si>
    <t>片山</t>
  </si>
  <si>
    <t>(福・大川ﾃﾆｽ協会）</t>
  </si>
  <si>
    <t>我喜屋</t>
  </si>
  <si>
    <t>司</t>
  </si>
  <si>
    <t>(沖・T C μ)</t>
  </si>
  <si>
    <t>当真</t>
  </si>
  <si>
    <t>昌樹</t>
  </si>
  <si>
    <t>(沖・美東中）</t>
  </si>
  <si>
    <t>鬼塚</t>
  </si>
  <si>
    <t>八谷</t>
  </si>
  <si>
    <t>大田尾</t>
  </si>
  <si>
    <t>(佐・佐賀GTC)</t>
  </si>
  <si>
    <t>内門</t>
  </si>
  <si>
    <t>(鹿・松野ｸﾗﾌﾞ)</t>
  </si>
  <si>
    <t>勇</t>
  </si>
  <si>
    <t>大輔</t>
  </si>
  <si>
    <t>(福・油山TC）</t>
  </si>
  <si>
    <t>藤代</t>
  </si>
  <si>
    <t>優</t>
  </si>
  <si>
    <t>(福・TTA TS）</t>
  </si>
  <si>
    <t>斎藤</t>
  </si>
  <si>
    <t>隆明</t>
  </si>
  <si>
    <t>(大・安岐広域C）</t>
  </si>
  <si>
    <t>栗山</t>
  </si>
  <si>
    <t>拓也</t>
  </si>
  <si>
    <t>泉</t>
  </si>
  <si>
    <t>秋博</t>
  </si>
  <si>
    <t>(福・門司LTC）</t>
  </si>
  <si>
    <t>濱野</t>
  </si>
  <si>
    <t>(福・中央ｲﾝﾄﾞｱ)</t>
  </si>
  <si>
    <t>中島</t>
  </si>
  <si>
    <t>（福・ﾃﾞｨﾉTC）</t>
  </si>
  <si>
    <t>(福・ｴｽﾀ諏訪野）</t>
  </si>
  <si>
    <t>保原</t>
  </si>
  <si>
    <t>充一</t>
  </si>
  <si>
    <t>(鹿・ｴｱﾎﾟｰﾄTC）</t>
  </si>
  <si>
    <t>片谷</t>
  </si>
  <si>
    <t>敬太</t>
  </si>
  <si>
    <t>(鹿・ﾁｬｯﾄTC）</t>
  </si>
  <si>
    <t>杉山</t>
  </si>
  <si>
    <t>美厚</t>
  </si>
  <si>
    <t>徳重</t>
  </si>
  <si>
    <t>(鹿・ｾｲｶ大原）</t>
  </si>
  <si>
    <t>杉野</t>
  </si>
  <si>
    <t>三浦</t>
  </si>
  <si>
    <t>(福・北九州ｳｴｽﾄ)</t>
  </si>
  <si>
    <t>毎熊</t>
  </si>
  <si>
    <t>(大・大分市Jr)</t>
  </si>
  <si>
    <t>結城</t>
  </si>
  <si>
    <t>(福・吉田TS)</t>
  </si>
  <si>
    <t>池田</t>
  </si>
  <si>
    <t>(福・春日西TC)</t>
  </si>
  <si>
    <t>福本</t>
  </si>
  <si>
    <t>(福・大牟田Jr TC）</t>
  </si>
  <si>
    <t>亮</t>
  </si>
  <si>
    <t>(福・中央ｲﾝﾄﾞｱ）</t>
  </si>
  <si>
    <t>(大・ﾃﾆｽｶﾚｯｼﾞ ﾗﾌ)</t>
  </si>
  <si>
    <t>佐藤</t>
  </si>
  <si>
    <t>國盛</t>
  </si>
  <si>
    <t>井手</t>
  </si>
  <si>
    <t>熊谷</t>
  </si>
  <si>
    <t>宗敏</t>
  </si>
  <si>
    <t>(宮・ﾗｲｼﾞﾝｸﾞｻﾝ）</t>
  </si>
  <si>
    <t>(宮・ﾗｲｼﾞﾝｸﾞｻﾝ)</t>
  </si>
  <si>
    <t>稲富</t>
  </si>
  <si>
    <t>(佐･太閤TC)</t>
  </si>
  <si>
    <t>富崎</t>
  </si>
  <si>
    <t>伊藤</t>
  </si>
  <si>
    <t>潤</t>
  </si>
  <si>
    <t>(佐・佐賀GTC）</t>
  </si>
  <si>
    <t>兼子</t>
  </si>
  <si>
    <t>(福・吉田TS）</t>
  </si>
  <si>
    <t>比嘉</t>
  </si>
  <si>
    <t>将太</t>
  </si>
  <si>
    <t>三上</t>
  </si>
  <si>
    <t>古賀</t>
  </si>
  <si>
    <t>堂下</t>
  </si>
  <si>
    <t>田中</t>
  </si>
  <si>
    <t>(鹿・鳳凰ｸﾗﾌﾞ)</t>
  </si>
  <si>
    <t>大原</t>
  </si>
  <si>
    <t>小村</t>
  </si>
  <si>
    <t>(宮･延岡ﾛｲﾔﾙ)</t>
  </si>
  <si>
    <t>峯</t>
  </si>
  <si>
    <t>塗木</t>
  </si>
  <si>
    <t>裕也</t>
  </si>
  <si>
    <t>金城</t>
  </si>
  <si>
    <t>(沖・仲井間中)</t>
  </si>
  <si>
    <t>歩</t>
  </si>
  <si>
    <t>1R</t>
  </si>
  <si>
    <t>QF</t>
  </si>
  <si>
    <t>SF</t>
  </si>
  <si>
    <t>2R</t>
  </si>
  <si>
    <t>14GD</t>
  </si>
  <si>
    <t>U14（GS)</t>
  </si>
  <si>
    <t>U12（GS)</t>
  </si>
  <si>
    <t>ドNo</t>
  </si>
  <si>
    <t>所属</t>
  </si>
  <si>
    <t>ドNo</t>
  </si>
  <si>
    <t>知博</t>
  </si>
  <si>
    <t>文平</t>
  </si>
  <si>
    <t>陽平</t>
  </si>
  <si>
    <t>BYE</t>
  </si>
  <si>
    <t>修造</t>
  </si>
  <si>
    <t>剛一</t>
  </si>
  <si>
    <t>将樹</t>
  </si>
  <si>
    <t>BYE</t>
  </si>
  <si>
    <t>光</t>
  </si>
  <si>
    <t>翔</t>
  </si>
  <si>
    <t>　</t>
  </si>
  <si>
    <t>佳宏</t>
  </si>
  <si>
    <t>悠生</t>
  </si>
  <si>
    <t>拓実</t>
  </si>
  <si>
    <t>拓也</t>
  </si>
  <si>
    <t>翔</t>
  </si>
  <si>
    <t>孝典</t>
  </si>
  <si>
    <t>裕記</t>
  </si>
  <si>
    <t>智己</t>
  </si>
  <si>
    <t>彰博</t>
  </si>
  <si>
    <t>健太</t>
  </si>
  <si>
    <t>BYE</t>
  </si>
  <si>
    <t>　</t>
  </si>
  <si>
    <t>将太</t>
  </si>
  <si>
    <t>龍馬</t>
  </si>
  <si>
    <t>寛樹</t>
  </si>
  <si>
    <t>充知人</t>
  </si>
  <si>
    <t>悠太</t>
  </si>
  <si>
    <t>貴博</t>
  </si>
  <si>
    <t>泰一</t>
  </si>
  <si>
    <t>　</t>
  </si>
  <si>
    <t>優也</t>
  </si>
  <si>
    <t>周大</t>
  </si>
  <si>
    <t>BYE</t>
  </si>
  <si>
    <t>　</t>
  </si>
  <si>
    <t>裕輝</t>
  </si>
  <si>
    <t>圭輔</t>
  </si>
  <si>
    <t>航</t>
  </si>
  <si>
    <t>秀和</t>
  </si>
  <si>
    <t>匠生</t>
  </si>
  <si>
    <t>(福・北九州ﾌﾟﾘﾝｽ)</t>
  </si>
  <si>
    <t>BYE</t>
  </si>
  <si>
    <t>　</t>
  </si>
  <si>
    <t>光</t>
  </si>
  <si>
    <t>U14（GD)</t>
  </si>
  <si>
    <t>BYE</t>
  </si>
  <si>
    <t xml:space="preserve"> </t>
  </si>
  <si>
    <t>さやか</t>
  </si>
  <si>
    <t>鶴川</t>
  </si>
  <si>
    <t>菜保</t>
  </si>
  <si>
    <t>大島</t>
  </si>
  <si>
    <t>佳乃</t>
  </si>
  <si>
    <t>さやか</t>
  </si>
  <si>
    <t>沙織</t>
  </si>
  <si>
    <t>優子</t>
  </si>
  <si>
    <t>楠田</t>
  </si>
  <si>
    <t>白石</t>
  </si>
  <si>
    <t>結衣子</t>
  </si>
  <si>
    <t>かよ</t>
  </si>
  <si>
    <t>絵梨佳</t>
  </si>
  <si>
    <t>智子</t>
  </si>
  <si>
    <t>真実</t>
  </si>
  <si>
    <t>絵理子</t>
  </si>
  <si>
    <t>古賀</t>
  </si>
  <si>
    <t>U14（BS)</t>
  </si>
  <si>
    <t>U12（BS)</t>
  </si>
  <si>
    <t>U14（BD)</t>
  </si>
  <si>
    <t>U14（BD)横並び</t>
  </si>
  <si>
    <t>U12（BD)</t>
  </si>
  <si>
    <t>U12（BD)横並び</t>
  </si>
  <si>
    <t>14GD（横並び）</t>
  </si>
  <si>
    <t>12GD</t>
  </si>
  <si>
    <t>12GD（横並び）</t>
  </si>
  <si>
    <t>薬師寺</t>
  </si>
  <si>
    <t>弘毅</t>
  </si>
  <si>
    <t>U14（GD)横並び</t>
  </si>
  <si>
    <t>U18（GD)横並び</t>
  </si>
  <si>
    <t>U14（GD)</t>
  </si>
  <si>
    <t>ﾌﾘｶﾞﾅ</t>
  </si>
  <si>
    <t>生年月日</t>
  </si>
  <si>
    <t/>
  </si>
  <si>
    <t>５・６位決定戦</t>
  </si>
  <si>
    <t>７・８位決定戦</t>
  </si>
  <si>
    <t>補欠</t>
  </si>
  <si>
    <t>( １４才以下男子ダブルス　)</t>
  </si>
  <si>
    <t>( １２才以下男子ダブルス　)</t>
  </si>
  <si>
    <t>1R</t>
  </si>
  <si>
    <t>QF</t>
  </si>
  <si>
    <t>SF</t>
  </si>
  <si>
    <t>2R</t>
  </si>
  <si>
    <t>補1</t>
  </si>
  <si>
    <t>補2</t>
  </si>
  <si>
    <t>F</t>
  </si>
  <si>
    <t>白水</t>
  </si>
  <si>
    <t>真澄</t>
  </si>
  <si>
    <t>ｼﾛｳｽﾞ ﾏｽﾐ</t>
  </si>
  <si>
    <t>西川</t>
  </si>
  <si>
    <t>俊洋</t>
  </si>
  <si>
    <t>(佐･IDS)</t>
  </si>
  <si>
    <t>ﾆｼｶﾜ ﾄｼﾋﾛ</t>
  </si>
  <si>
    <t>上杉</t>
  </si>
  <si>
    <t>旬生</t>
  </si>
  <si>
    <t>(福･油山TC)</t>
  </si>
  <si>
    <t>ｳｴｽｷﾞ ﾄｷｵ</t>
  </si>
  <si>
    <t>坂本</t>
  </si>
  <si>
    <t>ｻｶﾓﾄ ﾖｳｲﾁﾛｳ</t>
  </si>
  <si>
    <t>真﨑</t>
  </si>
  <si>
    <t>一溪</t>
  </si>
  <si>
    <t>ﾏｻｷ ｲｯｹｲ</t>
  </si>
  <si>
    <t>(大･ﾌｧｰｽﾄTC)</t>
  </si>
  <si>
    <t>荒巻</t>
  </si>
  <si>
    <t>央</t>
  </si>
  <si>
    <t>(熊･RKKﾙｰﾃﾞﾝｽTC)</t>
  </si>
  <si>
    <t>ｱﾗﾏｷ ﾋﾛ</t>
  </si>
  <si>
    <t>近藤</t>
  </si>
  <si>
    <t>雄亮</t>
  </si>
  <si>
    <t>(宮･ﾗｲｼﾞﾝｸﾞｻﾝ)</t>
  </si>
  <si>
    <t>ｺﾝﾄﾞｳ ﾕｳｽｹ</t>
  </si>
  <si>
    <t>西上</t>
  </si>
  <si>
    <t>尚志</t>
  </si>
  <si>
    <t>ﾆｼｶﾞﾐ ﾅｵﾕｷ</t>
  </si>
  <si>
    <t>上甲</t>
  </si>
  <si>
    <t>耀大</t>
  </si>
  <si>
    <t>ｼﾞｮｳｺｳ ｱｷﾋﾛ</t>
  </si>
  <si>
    <t>(福･吉田TS)</t>
  </si>
  <si>
    <t>里</t>
  </si>
  <si>
    <t>一希</t>
  </si>
  <si>
    <t>ｻﾄ ｶｽﾞｷ</t>
  </si>
  <si>
    <t>東</t>
  </si>
  <si>
    <t>萬福</t>
  </si>
  <si>
    <t>健太郎</t>
  </si>
  <si>
    <t>ﾏﾝﾌﾟｸ ｹﾝﾀﾛｳ</t>
  </si>
  <si>
    <t>侑磨</t>
  </si>
  <si>
    <t>(鹿・STA)</t>
  </si>
  <si>
    <t>ﾋｶﾞｼ ﾕｳﾏ</t>
  </si>
  <si>
    <t>拓也</t>
  </si>
  <si>
    <t>(熊・熊本庭球塾）</t>
  </si>
  <si>
    <t>(福･筑紫野LTC)</t>
  </si>
  <si>
    <t>吉村</t>
  </si>
  <si>
    <t>玉城</t>
  </si>
  <si>
    <t>翔平</t>
  </si>
  <si>
    <t>(沖･ＪＩＮ　Ｊｒ)</t>
  </si>
  <si>
    <t>ﾀﾏｷ ｼｮｳﾍｲ</t>
  </si>
  <si>
    <t>田中</t>
  </si>
  <si>
    <t>江代</t>
  </si>
  <si>
    <t>(長･佐世保LTC)</t>
  </si>
  <si>
    <t>(大･BEKITT)</t>
  </si>
  <si>
    <t>栗山</t>
  </si>
  <si>
    <t>(佐･太閤TC)</t>
  </si>
  <si>
    <t>ｸﾘﾔﾏ ﾀｸﾔ</t>
  </si>
  <si>
    <t>西野</t>
  </si>
  <si>
    <t>拓郎</t>
  </si>
  <si>
    <t>ﾆｼﾉ ﾀｸﾛｳ</t>
  </si>
  <si>
    <t>矢野</t>
  </si>
  <si>
    <t>雅己</t>
  </si>
  <si>
    <t>(宮・ｲﾜｷﾘＪｒ)</t>
  </si>
  <si>
    <t>ﾔﾉ ﾏｻｷ</t>
  </si>
  <si>
    <t>中川</t>
  </si>
  <si>
    <t>直樹</t>
  </si>
  <si>
    <t>(福・福岡ﾊﾟｼﾌｨｯｸ）</t>
  </si>
  <si>
    <t>ﾅｶｶﾞﾜ ﾅｵｷ</t>
  </si>
  <si>
    <t>西村</t>
  </si>
  <si>
    <t>山田</t>
  </si>
  <si>
    <t>佐藤</t>
  </si>
  <si>
    <t>一輝</t>
  </si>
  <si>
    <t>村上</t>
  </si>
  <si>
    <t>(宮･ｼｰｶﾞｲｱTC)</t>
  </si>
  <si>
    <t>ｻﾄｳ ｶｽﾞｷ</t>
  </si>
  <si>
    <t>川口</t>
  </si>
  <si>
    <t>桃佳</t>
  </si>
  <si>
    <t>橋川</t>
  </si>
  <si>
    <t>紗也子</t>
  </si>
  <si>
    <t>岡村</t>
  </si>
  <si>
    <t>円本</t>
  </si>
  <si>
    <t>岩下</t>
  </si>
  <si>
    <t>美穂</t>
  </si>
  <si>
    <t>真子</t>
  </si>
  <si>
    <t>伊藤</t>
  </si>
  <si>
    <t>中村</t>
  </si>
  <si>
    <t>優里</t>
  </si>
  <si>
    <t>大嶺</t>
  </si>
  <si>
    <t>真緒</t>
  </si>
  <si>
    <t>野田</t>
  </si>
  <si>
    <t>桃子</t>
  </si>
  <si>
    <t>佐伯</t>
  </si>
  <si>
    <t>園田</t>
  </si>
  <si>
    <t>ｴｼﾛ ｽﾐﾅ</t>
  </si>
  <si>
    <t>ｶﾜｸﾞﾁ ﾓﾓｶ</t>
  </si>
  <si>
    <t>ﾊｼｶﾜ ｻﾔｺ</t>
  </si>
  <si>
    <t>(鹿･ﾌｼﾞJr)</t>
  </si>
  <si>
    <t>ｲﾜｼﾀ ﾐﾎ</t>
  </si>
  <si>
    <t>ﾅｶﾐﾁ ﾏｺ</t>
  </si>
  <si>
    <t>(佐・IDS）</t>
  </si>
  <si>
    <t>(大･OTC TC)</t>
  </si>
  <si>
    <t>(福･九州国際TC)</t>
  </si>
  <si>
    <t>ﾅｶﾑﾗ ﾕﾘ</t>
  </si>
  <si>
    <t>(沖･JIN Jr)</t>
  </si>
  <si>
    <t>ｵｵﾐﾈ ﾏｵ</t>
  </si>
  <si>
    <t>ｶﾈﾀﾞ ｱｶﾘ</t>
  </si>
  <si>
    <t>(熊･熊本庭球塾)</t>
  </si>
  <si>
    <t>城間</t>
  </si>
  <si>
    <t>安実</t>
  </si>
  <si>
    <t>ﾀｼﾛ ﾕｳ</t>
  </si>
  <si>
    <t>ｼﾛﾏ ｱﾐ</t>
  </si>
  <si>
    <t>(鹿･ｴｱﾎﾟｰﾄTC)</t>
  </si>
  <si>
    <t>(福･福岡ﾊﾟｼﾌｨｯｸ)</t>
  </si>
  <si>
    <t>小林</t>
  </si>
  <si>
    <t>大石</t>
  </si>
  <si>
    <t>杉本</t>
  </si>
  <si>
    <t>松尾</t>
  </si>
  <si>
    <t>(熊・RKKﾙｰﾃﾞﾝｽTC）</t>
  </si>
  <si>
    <t>首藤</t>
  </si>
  <si>
    <t>由佳</t>
  </si>
  <si>
    <t>甲斐</t>
  </si>
  <si>
    <t>井上　</t>
  </si>
  <si>
    <t>健太</t>
  </si>
  <si>
    <t>山口</t>
  </si>
  <si>
    <t>吉田</t>
  </si>
  <si>
    <t>野口</t>
  </si>
  <si>
    <t>(佐･ﾌｧｲﾝﾋﾙｽﾞJr)</t>
  </si>
  <si>
    <t>徳永</t>
  </si>
  <si>
    <t>松本</t>
  </si>
  <si>
    <t>(宮･ﾁｰﾑﾐﾘｵﾝ)</t>
  </si>
  <si>
    <t>永田</t>
  </si>
  <si>
    <t>栗原</t>
  </si>
  <si>
    <t>侑也</t>
  </si>
  <si>
    <t>掛林</t>
  </si>
  <si>
    <t>達樹</t>
  </si>
  <si>
    <t>笛木</t>
  </si>
  <si>
    <t>材木</t>
  </si>
  <si>
    <t>力</t>
  </si>
  <si>
    <t>藤井</t>
  </si>
  <si>
    <t>俊吾</t>
  </si>
  <si>
    <t>泰典</t>
  </si>
  <si>
    <t>福島</t>
  </si>
  <si>
    <t>拓</t>
  </si>
  <si>
    <t>遥一郎</t>
  </si>
  <si>
    <t>ｸﾘﾊﾗ ﾕｳﾔ</t>
  </si>
  <si>
    <t>(大･大分Jr)</t>
  </si>
  <si>
    <t>ｶｹﾊﾞﾔｼ ﾀﾂｷ</t>
  </si>
  <si>
    <t>(沖･沖縄TE)</t>
  </si>
  <si>
    <t>(鹿･STA)</t>
  </si>
  <si>
    <t>ｻﾞｲﾓｸ ﾘｷ</t>
  </si>
  <si>
    <t>ﾌｼﾞｲ ｼｭﾝｺﾞ</t>
  </si>
  <si>
    <t>ﾊｼｶﾜ ﾔｽﾉﾘ</t>
  </si>
  <si>
    <t>森脇</t>
  </si>
  <si>
    <t>亮太</t>
  </si>
  <si>
    <t>ﾓﾘﾜｷ ﾘｮｳﾀ</t>
  </si>
  <si>
    <t>中井</t>
  </si>
  <si>
    <t>歩美</t>
  </si>
  <si>
    <t>暉</t>
  </si>
  <si>
    <t>有希</t>
  </si>
  <si>
    <t>楚南</t>
  </si>
  <si>
    <t>美波</t>
  </si>
  <si>
    <t>有馬</t>
  </si>
  <si>
    <t>真琴</t>
  </si>
  <si>
    <t>ｵｵｲｼ ｱﾕﾐ</t>
  </si>
  <si>
    <t>ﾖｼﾑﾗ ﾋｶﾙ</t>
  </si>
  <si>
    <t>ｲﾄｳ ﾕｷ</t>
  </si>
  <si>
    <t>ｿﾅﾝ ﾐﾅﾐ</t>
  </si>
  <si>
    <t>ｱﾘﾏ ﾅﾅﾐ</t>
  </si>
  <si>
    <t>ﾉﾀﾞ ﾌｳｶ</t>
  </si>
  <si>
    <t>ﾔﾏｸﾞﾁ ﾏｺﾄ</t>
  </si>
  <si>
    <t>(福･北九州ｳｴｽﾄTC)</t>
  </si>
  <si>
    <t>(宮・清武JrTC)</t>
  </si>
  <si>
    <t>川口　桃佳</t>
  </si>
  <si>
    <t>宮崎県総合運動公園</t>
  </si>
  <si>
    <t>祥次</t>
  </si>
  <si>
    <t>直登</t>
  </si>
  <si>
    <t>御山</t>
  </si>
  <si>
    <t>颯郎</t>
  </si>
  <si>
    <t>杉谷</t>
  </si>
  <si>
    <t>和馬</t>
  </si>
  <si>
    <t>安上</t>
  </si>
  <si>
    <t>昂志</t>
  </si>
  <si>
    <t>長尾</t>
  </si>
  <si>
    <t>成彰</t>
  </si>
  <si>
    <t>拓斗</t>
  </si>
  <si>
    <t>木村</t>
  </si>
  <si>
    <t>孝輝</t>
  </si>
  <si>
    <t>本田</t>
  </si>
  <si>
    <t>貴大</t>
  </si>
  <si>
    <t>古賀</t>
  </si>
  <si>
    <t>大貴</t>
  </si>
  <si>
    <t>合戸</t>
  </si>
  <si>
    <t>廉太朗</t>
  </si>
  <si>
    <t>龍之輔</t>
  </si>
  <si>
    <t>和田</t>
  </si>
  <si>
    <t>晃紀</t>
  </si>
  <si>
    <t>(鹿･Rinda.Jr)</t>
  </si>
  <si>
    <t>ｻﾄｳ ｼｮｳｼﾞ</t>
  </si>
  <si>
    <t>ｶｲ ﾅｵﾄ</t>
  </si>
  <si>
    <t>ﾐﾔﾏ ｻﾂﾛｳ</t>
  </si>
  <si>
    <t>ｽｷﾞﾀﾆ ｶｽﾞﾏ</t>
  </si>
  <si>
    <t>ﾔｽｶﾞﾐ ﾀｶｼ</t>
  </si>
  <si>
    <t>(大・ORIONTS）</t>
  </si>
  <si>
    <t>ﾅｶﾞｵ ﾅﾘｱｷ</t>
  </si>
  <si>
    <t>ﾖｼﾀﾞ ﾀｸﾄ</t>
  </si>
  <si>
    <t>ｷﾑﾗ ｺｳｷ</t>
  </si>
  <si>
    <t>ﾎﾝﾀﾞ ﾀｶﾋﾛ</t>
  </si>
  <si>
    <t>(佐・佐賀ＧＴＣ)</t>
  </si>
  <si>
    <t>ｺｶﾞ　ﾀﾞｲｷ</t>
  </si>
  <si>
    <t>ｺﾞｳﾄ ﾚﾝﾀﾛｳ</t>
  </si>
  <si>
    <t>ｺﾊﾞﾔｼ ﾘｭｳﾉｽｹ</t>
  </si>
  <si>
    <t>ﾜﾀﾞ ｱｷﾉﾘ</t>
  </si>
  <si>
    <t>大塚</t>
  </si>
  <si>
    <t>敦</t>
  </si>
  <si>
    <t>里奈</t>
  </si>
  <si>
    <t>西口</t>
  </si>
  <si>
    <t>川副</t>
  </si>
  <si>
    <t>優花</t>
  </si>
  <si>
    <t>福永</t>
  </si>
  <si>
    <t>雛乃</t>
  </si>
  <si>
    <t>山上</t>
  </si>
  <si>
    <t>舞</t>
  </si>
  <si>
    <t>松田</t>
  </si>
  <si>
    <t>薫乃</t>
  </si>
  <si>
    <t>楓佳</t>
  </si>
  <si>
    <t>芦浦</t>
  </si>
  <si>
    <t>南々海</t>
  </si>
  <si>
    <t>鶴田</t>
  </si>
  <si>
    <t>陽菜</t>
  </si>
  <si>
    <t>(福・ＩTS九州）</t>
  </si>
  <si>
    <t>ｶﾜｿﾞｴ ﾕｳｶ</t>
  </si>
  <si>
    <t>(大･大分ｽﾎﾟｰﾂ公園TS)</t>
  </si>
  <si>
    <t>ﾌｸﾅｶﾞ ﾋﾅﾉ</t>
  </si>
  <si>
    <t>ﾔﾏｶﾞﾐ ﾏｲ</t>
  </si>
  <si>
    <t>(大･ORION TS)</t>
  </si>
  <si>
    <t>ﾏﾂﾀﾞ ﾕｷﾉ</t>
  </si>
  <si>
    <t>ﾖｼｳﾗ ﾘﾅ</t>
  </si>
  <si>
    <t>(福･TF TC)</t>
  </si>
  <si>
    <t>ﾂﾙﾀ ﾊﾙﾅ</t>
  </si>
  <si>
    <t>長澤</t>
  </si>
  <si>
    <t>風香</t>
  </si>
  <si>
    <t>ﾅｶﾞｻﾜ ﾕｶ</t>
  </si>
  <si>
    <t>ﾏﾂｵ ﾌｳｶ</t>
  </si>
  <si>
    <t>(長・対馬市ＬＴＣ）</t>
  </si>
  <si>
    <t>誠</t>
  </si>
  <si>
    <t>(福・ITS九州）</t>
  </si>
  <si>
    <t>ﾑﾗｶﾐ ﾏｺﾄ</t>
  </si>
  <si>
    <t>雄亮</t>
  </si>
  <si>
    <t>(長・SNTC)</t>
  </si>
  <si>
    <t>(沖･TTS Jr)</t>
  </si>
  <si>
    <t>伸弥</t>
  </si>
  <si>
    <t>宇野</t>
  </si>
  <si>
    <t>敦也</t>
  </si>
  <si>
    <t>岡﨑</t>
  </si>
  <si>
    <t>勇都</t>
  </si>
  <si>
    <t>(佐･ｸﾞﾗｽｺｰﾄ佐賀TC)</t>
  </si>
  <si>
    <t>ﾉﾀﾞ ﾓﾓｺ</t>
  </si>
  <si>
    <t>（大・ORIONTS）</t>
  </si>
  <si>
    <t>彩央里</t>
  </si>
  <si>
    <t>ｴﾝﾓﾄ ｻｵﾘ</t>
  </si>
  <si>
    <t>吉永</t>
  </si>
  <si>
    <t>汐里</t>
  </si>
  <si>
    <t>ﾖｼﾅｶﾞ ｼｵﾘ</t>
  </si>
  <si>
    <t>本多</t>
  </si>
  <si>
    <t>由芽</t>
  </si>
  <si>
    <t>ﾎﾝﾀﾞ ﾕﾒ</t>
  </si>
  <si>
    <t>中道</t>
  </si>
  <si>
    <t>金田</t>
  </si>
  <si>
    <t>朱莉</t>
  </si>
  <si>
    <t>(鹿･ｶﾐｼﾞｭﾆｱTC)</t>
  </si>
  <si>
    <t>実美</t>
  </si>
  <si>
    <t>ｻｲｷ ﾐﾐ</t>
  </si>
  <si>
    <t>菅原</t>
  </si>
  <si>
    <t>理紗子</t>
  </si>
  <si>
    <t>（大・LOB TA）</t>
  </si>
  <si>
    <t>ｽｶﾞﾊﾗ ﾘｻｺ</t>
  </si>
  <si>
    <t>當真</t>
  </si>
  <si>
    <t>ふじの</t>
  </si>
  <si>
    <t>ﾄｳﾏ ﾌｼﾞﾉ</t>
  </si>
  <si>
    <t>友寄</t>
  </si>
  <si>
    <t>恵理佳</t>
  </si>
  <si>
    <t>(沖･石垣第二中)</t>
  </si>
  <si>
    <t>ﾄﾓﾖｾ ｴﾘｶ</t>
  </si>
  <si>
    <t>彩乃</t>
  </si>
  <si>
    <t>ｿﾉﾀﾞ ｱﾔﾉ</t>
  </si>
  <si>
    <t>中嶌</t>
  </si>
  <si>
    <t>瑞希</t>
  </si>
  <si>
    <t>ﾅｶｼﾏ ﾐｽﾞｷ</t>
  </si>
  <si>
    <t>宮原</t>
  </si>
  <si>
    <t>未穂希</t>
  </si>
  <si>
    <t>ﾐﾔﾊﾗ ﾐﾎｷ</t>
  </si>
  <si>
    <t>田代</t>
  </si>
  <si>
    <t>悠</t>
  </si>
  <si>
    <t>(鹿･ｱﾘﾑﾗTA)</t>
  </si>
  <si>
    <t>河原</t>
  </si>
  <si>
    <t>未佳</t>
  </si>
  <si>
    <t>ｶﾜﾊﾗ ﾐｶ</t>
  </si>
  <si>
    <t>純菜</t>
  </si>
  <si>
    <t>濵田</t>
  </si>
  <si>
    <t>(福･ｽﾌﾟﾗｰｼﾞ)</t>
  </si>
  <si>
    <t>第３６回九州ジュニアテニス選手権大会</t>
  </si>
  <si>
    <r>
      <t>200</t>
    </r>
    <r>
      <rPr>
        <sz val="11"/>
        <rFont val="ＭＳ ゴシック"/>
        <family val="3"/>
      </rPr>
      <t>9</t>
    </r>
    <r>
      <rPr>
        <sz val="11"/>
        <rFont val="ＭＳ ゴシック"/>
        <family val="3"/>
      </rPr>
      <t>/7/21～7/24</t>
    </r>
  </si>
  <si>
    <t>2009/7/21～7/24</t>
  </si>
  <si>
    <r>
      <t>200</t>
    </r>
    <r>
      <rPr>
        <sz val="11"/>
        <rFont val="ＭＳ ゴシック"/>
        <family val="3"/>
      </rPr>
      <t>9</t>
    </r>
    <r>
      <rPr>
        <sz val="11"/>
        <rFont val="ＭＳ ゴシック"/>
        <family val="3"/>
      </rPr>
      <t>/7/21～7/24</t>
    </r>
  </si>
  <si>
    <t>村上　誠</t>
  </si>
  <si>
    <t>白水　真澄</t>
  </si>
  <si>
    <t>西上　尚志</t>
  </si>
  <si>
    <t>賀川　拓也</t>
  </si>
  <si>
    <t>坂本　遥一郎</t>
  </si>
  <si>
    <t>永田　悠希</t>
  </si>
  <si>
    <t>林田　誠</t>
  </si>
  <si>
    <t>西野　拓郎</t>
  </si>
  <si>
    <t>中川　直樹</t>
  </si>
  <si>
    <t>栗山　拓也</t>
  </si>
  <si>
    <t>上杉　旬生</t>
  </si>
  <si>
    <t>安増　篤史</t>
  </si>
  <si>
    <t>掛林　達樹</t>
  </si>
  <si>
    <t>安上　昂志</t>
  </si>
  <si>
    <t>甲斐　直登</t>
  </si>
  <si>
    <t>御山　颯郎</t>
  </si>
  <si>
    <t>藤井　俊吾</t>
  </si>
  <si>
    <t>橋川　泰典</t>
  </si>
  <si>
    <t>江代　純菜</t>
  </si>
  <si>
    <t>園田　彩乃</t>
  </si>
  <si>
    <t>円本　彩央里</t>
  </si>
  <si>
    <t>宮原　未穂希</t>
  </si>
  <si>
    <t>中嶌　瑞希</t>
  </si>
  <si>
    <t>岩下　美穂</t>
  </si>
  <si>
    <t>山上　舞</t>
  </si>
  <si>
    <t>山口　真琴</t>
  </si>
  <si>
    <t>城間　安実</t>
  </si>
  <si>
    <t>リユー理沙マリー</t>
  </si>
  <si>
    <t>小松　莉奈</t>
  </si>
  <si>
    <t>鶴田　陽菜</t>
  </si>
  <si>
    <t>下地　奈奈</t>
  </si>
  <si>
    <t>野田　百恵</t>
  </si>
  <si>
    <t>西里　夏子</t>
  </si>
  <si>
    <t>城間　安実</t>
  </si>
  <si>
    <t>山田　あい</t>
  </si>
  <si>
    <t>坂本　はな</t>
  </si>
  <si>
    <t>(福・ﾄﾞﾘｰﾑTS）</t>
  </si>
  <si>
    <t>北村</t>
  </si>
  <si>
    <t>翔平</t>
  </si>
  <si>
    <t>ｷﾀﾑﾗ ｼｮｳﾍｲ</t>
  </si>
  <si>
    <t>九島</t>
  </si>
  <si>
    <t>光佑</t>
  </si>
  <si>
    <t>ｸｼﾏ ｺｳｽｹ</t>
  </si>
  <si>
    <t xml:space="preserve">ｾﾊﾞｳﾝ </t>
  </si>
  <si>
    <t>ｼﾞｭﾘｱﾝ</t>
  </si>
  <si>
    <t>(福・海の中道M&amp;T）</t>
  </si>
  <si>
    <t>ｾﾊﾞｳﾝ ｼﾞｭﾘｱﾝ</t>
  </si>
  <si>
    <t>宮城</t>
  </si>
  <si>
    <t>陵太</t>
  </si>
  <si>
    <t>(沖･ﾁｰﾑSTEP)</t>
  </si>
  <si>
    <t>ﾐﾔｷﾞ ﾘｮｳﾀ</t>
  </si>
  <si>
    <t>林田</t>
  </si>
  <si>
    <t>(鹿･ｱﾘﾑﾗ TA)</t>
  </si>
  <si>
    <t>ﾊﾔｼﾀﾞ ﾏｺﾄ</t>
  </si>
  <si>
    <t>(宮・ｼｰｶﾞｲｱＪｒ)</t>
  </si>
  <si>
    <t>祐次郎</t>
  </si>
  <si>
    <t>ﾅｶﾑﾗ ﾕｳｼﾞﾛｳ</t>
  </si>
  <si>
    <t>康</t>
  </si>
  <si>
    <t>(佐・佐賀GTC)</t>
  </si>
  <si>
    <t>ﾆｼｶﾜ ﾔｽﾄ</t>
  </si>
  <si>
    <t>悠希</t>
  </si>
  <si>
    <t>ﾅｶﾞﾀ ﾕｳｷ</t>
  </si>
  <si>
    <t>福田</t>
  </si>
  <si>
    <t>泰樹</t>
  </si>
  <si>
    <t>ﾌｸﾀﾞ ﾀｲｷ</t>
  </si>
  <si>
    <t>國定</t>
  </si>
  <si>
    <t>慶太郎</t>
  </si>
  <si>
    <t>(福･筑陽学園中)</t>
  </si>
  <si>
    <t>ｸﾆｻﾀﾞ ｹｲﾀﾛｳ</t>
  </si>
  <si>
    <t>雄也</t>
  </si>
  <si>
    <t>(大･宇佐ｸﾗﾌﾞ)</t>
  </si>
  <si>
    <t>ﾅｶｲ ﾕｳﾔ</t>
  </si>
  <si>
    <t>慎ノ介</t>
  </si>
  <si>
    <t>(大・大分Jr）</t>
  </si>
  <si>
    <t>ｼｭﾄｳ ｼﾝﾉｽｹ</t>
  </si>
  <si>
    <t>亮大</t>
  </si>
  <si>
    <t>(鹿・WATC)</t>
  </si>
  <si>
    <t>ﾀﾅｶ ﾘｮｳﾀﾞｲ</t>
  </si>
  <si>
    <t>賀川</t>
  </si>
  <si>
    <t>ｶｶﾞﾜ ﾀｸﾔ</t>
  </si>
  <si>
    <t>鎌田</t>
  </si>
  <si>
    <t>健史</t>
  </si>
  <si>
    <t>（熊・長嶺TC)</t>
  </si>
  <si>
    <t>ｶﾏﾀﾞ ｹﾝｼ</t>
  </si>
  <si>
    <t>花田</t>
  </si>
  <si>
    <t>暁</t>
  </si>
  <si>
    <t>(福･ｸﾞﾗﾝﾃﾞｨｰﾙTC)</t>
  </si>
  <si>
    <t>ﾊﾅﾀﾞ ｱｷﾗ</t>
  </si>
  <si>
    <t>尚征</t>
  </si>
  <si>
    <t>ﾔﾏﾀﾞ ﾅｵﾏｻ</t>
  </si>
  <si>
    <t>千綿</t>
  </si>
  <si>
    <t>蒔</t>
  </si>
  <si>
    <t>(宮・ｻﾝﾀﾊｳｽ）</t>
  </si>
  <si>
    <t>ﾁﾜﾀ ﾏｷ</t>
  </si>
  <si>
    <t>廣岡</t>
  </si>
  <si>
    <t>亮輝</t>
  </si>
  <si>
    <t>ﾋﾛｵｶ ﾘｮｳｷ</t>
  </si>
  <si>
    <t>祐紀</t>
  </si>
  <si>
    <t>優之介</t>
  </si>
  <si>
    <t>比嘉</t>
  </si>
  <si>
    <t>真吾</t>
  </si>
  <si>
    <t>工藤</t>
  </si>
  <si>
    <t>弘基</t>
  </si>
  <si>
    <t>一成</t>
  </si>
  <si>
    <t>莉央</t>
  </si>
  <si>
    <t>江頭</t>
  </si>
  <si>
    <t>奏匠</t>
  </si>
  <si>
    <t>小峰</t>
  </si>
  <si>
    <t>良太</t>
  </si>
  <si>
    <t>岡﨑</t>
  </si>
  <si>
    <t>勇都</t>
  </si>
  <si>
    <t>大誠</t>
  </si>
  <si>
    <t>安増</t>
  </si>
  <si>
    <t>篤史</t>
  </si>
  <si>
    <t>黒木</t>
  </si>
  <si>
    <t>千里</t>
  </si>
  <si>
    <t>諒風</t>
  </si>
  <si>
    <t>ｺﾝﾄﾞｳ ﾕｳｷ</t>
  </si>
  <si>
    <t>ﾀﾅｶ ﾕｳﾉｽｹ</t>
  </si>
  <si>
    <t>(鹿・Grail-Quest)</t>
  </si>
  <si>
    <t>(沖･宣野湾ｽﾎﾟｰﾂ少年団)</t>
  </si>
  <si>
    <t>ﾋｶﾞ ｼﾝｺﾞ</t>
  </si>
  <si>
    <t>ｸﾄﾞｳ ﾋﾛｷ</t>
  </si>
  <si>
    <t>(沖･Gen TS)</t>
  </si>
  <si>
    <t>ﾀﾅｶ ｲｯｾｲ</t>
  </si>
  <si>
    <t>(福･ｸﾞﾘｰﾝヒルズITC）</t>
  </si>
  <si>
    <t>ﾉｸﾞﾁ ﾘｵ</t>
  </si>
  <si>
    <t>(佐・福岡ﾊﾟｼﾌｨｯｸ）</t>
  </si>
  <si>
    <t>ｴｶﾞｼﾗ ｿｳﾀ</t>
  </si>
  <si>
    <t>(佐・ITS九州Jr)</t>
  </si>
  <si>
    <t>ｺﾐﾈ ﾘｮｳﾀ</t>
  </si>
  <si>
    <t>(福･ﾄﾞﾘｰﾑ TS)</t>
  </si>
  <si>
    <t>ﾆｼﾑﾗ ﾀｲｾｲ</t>
  </si>
  <si>
    <t>(長･長崎大附中)</t>
  </si>
  <si>
    <t>(福･ｸﾞﾛｰﾊﾞﾙｱﾘｰﾅ)</t>
  </si>
  <si>
    <t>ﾔｽﾏｽ ｱﾂｼ</t>
  </si>
  <si>
    <t>(長･長与南小)</t>
  </si>
  <si>
    <t>ｸﾛｷ ｾﾝﾘ</t>
  </si>
  <si>
    <t>ｲﾉｳｴ ﾘｮｳｶ</t>
  </si>
  <si>
    <t>ﾃﾞﾝ</t>
  </si>
  <si>
    <t>正希</t>
  </si>
  <si>
    <t>森部</t>
  </si>
  <si>
    <t>惟一朗</t>
  </si>
  <si>
    <t>今村</t>
  </si>
  <si>
    <t>優悟</t>
  </si>
  <si>
    <t>米田</t>
  </si>
  <si>
    <t>伊織</t>
  </si>
  <si>
    <t>ﾓﾘﾍﾞ ｲｲﾁﾛｳ</t>
  </si>
  <si>
    <t>ｲﾏﾑﾗ ﾕｳｺﾞ</t>
  </si>
  <si>
    <t>(鹿･ＡTA)</t>
  </si>
  <si>
    <t>ﾖﾈﾀﾞ ｲｵﾘ</t>
  </si>
  <si>
    <t>(熊・ﾌｧｰﾚTC)</t>
  </si>
  <si>
    <t>ﾏﾂｵ ﾘﾅ</t>
  </si>
  <si>
    <t>沙織</t>
  </si>
  <si>
    <t>(宮･ｼｰｶﾞｲｱJr)</t>
  </si>
  <si>
    <t>ｸﾛｷ ｻｵﾘ</t>
  </si>
  <si>
    <t>(佐・武雄青陵中）</t>
  </si>
  <si>
    <t>畑瀬</t>
  </si>
  <si>
    <t>文慧</t>
  </si>
  <si>
    <t>ﾊﾀｾ ﾕｷｴ</t>
  </si>
  <si>
    <t>(沖・琉球大附中）</t>
  </si>
  <si>
    <t>川本</t>
  </si>
  <si>
    <t>ｶﾜﾓﾄ ﾓﾓｺ</t>
  </si>
  <si>
    <t>中島</t>
  </si>
  <si>
    <t>ありす</t>
  </si>
  <si>
    <t>ﾅｶｼﾏ ｱﾘｽ</t>
  </si>
  <si>
    <t>桑原</t>
  </si>
  <si>
    <t>由香梨</t>
  </si>
  <si>
    <t>ｸﾜﾊﾞﾗ ﾕｶﾘ</t>
  </si>
  <si>
    <t>華梨</t>
  </si>
  <si>
    <t>ﾌｶﾐ ｶﾘﾝ</t>
  </si>
  <si>
    <t>上吹越</t>
  </si>
  <si>
    <t>有希</t>
  </si>
  <si>
    <t>ｶﾐﾋｺﾞｼ ﾕｷ</t>
  </si>
  <si>
    <t>(福･三菱化学TC)</t>
  </si>
  <si>
    <t>川畑</t>
  </si>
  <si>
    <t>蛍</t>
  </si>
  <si>
    <t>ｶﾜﾊﾞﾀ ﾎﾀﾙ</t>
  </si>
  <si>
    <t>すみれ</t>
  </si>
  <si>
    <t>(鹿･e friends)</t>
  </si>
  <si>
    <t>ｵｶﾑﾗ ｽﾐﾚ</t>
  </si>
  <si>
    <t>(長・長崎大附中)</t>
  </si>
  <si>
    <t>杉山</t>
  </si>
  <si>
    <t>円香</t>
  </si>
  <si>
    <t>ｽｷﾞﾔﾏ ﾏﾄﾞｶ</t>
  </si>
  <si>
    <t>(大･LOB TA)</t>
  </si>
  <si>
    <t>橋本</t>
  </si>
  <si>
    <t>幸香</t>
  </si>
  <si>
    <t>(熊･有明ｸﾞﾘｰﾝTC)</t>
  </si>
  <si>
    <t>ﾊｼﾓﾄ ﾕｷｶ</t>
  </si>
  <si>
    <t>(福･海ノ中道Ｍ&amp;Ｔ)</t>
  </si>
  <si>
    <t>(福・ミッキーズＴＣ）</t>
  </si>
  <si>
    <t>(熊･熊本信愛女学院中)</t>
  </si>
  <si>
    <t>田口</t>
  </si>
  <si>
    <t>響子</t>
  </si>
  <si>
    <t>あい</t>
  </si>
  <si>
    <t>西里</t>
  </si>
  <si>
    <t>夏子</t>
  </si>
  <si>
    <t>安部</t>
  </si>
  <si>
    <t>有紗</t>
  </si>
  <si>
    <t>梶谷</t>
  </si>
  <si>
    <t>亜未</t>
  </si>
  <si>
    <t>ﾘユｰ</t>
  </si>
  <si>
    <t>松永</t>
  </si>
  <si>
    <t>夏帆</t>
  </si>
  <si>
    <t>彩香</t>
  </si>
  <si>
    <t>凪沙</t>
  </si>
  <si>
    <t>後藤</t>
  </si>
  <si>
    <t>岬</t>
  </si>
  <si>
    <t>はな</t>
  </si>
  <si>
    <t>百恵</t>
  </si>
  <si>
    <t>堤</t>
  </si>
  <si>
    <t>陽菜</t>
  </si>
  <si>
    <t>竹之内</t>
  </si>
  <si>
    <t>咲紀</t>
  </si>
  <si>
    <t>上原</t>
  </si>
  <si>
    <t>早貴</t>
  </si>
  <si>
    <t>岡本　遼介</t>
  </si>
  <si>
    <t>拓磨</t>
  </si>
  <si>
    <t>ｺﾞﾔ ﾀｸﾏ</t>
  </si>
  <si>
    <t>(佐･武雄青陵中)</t>
  </si>
  <si>
    <t>順位表</t>
  </si>
  <si>
    <t>14BS</t>
  </si>
  <si>
    <t>No</t>
  </si>
  <si>
    <t>氏名</t>
  </si>
  <si>
    <t>生年月日</t>
  </si>
  <si>
    <t>所属</t>
  </si>
  <si>
    <t>優勝</t>
  </si>
  <si>
    <t>準優勝</t>
  </si>
  <si>
    <t>3位</t>
  </si>
  <si>
    <t>4位</t>
  </si>
  <si>
    <t>5位</t>
  </si>
  <si>
    <t>6位</t>
  </si>
  <si>
    <t>7位</t>
  </si>
  <si>
    <t>8位</t>
  </si>
  <si>
    <t>14GS</t>
  </si>
  <si>
    <t>12BS</t>
  </si>
  <si>
    <t>12GS</t>
  </si>
  <si>
    <t>14BD</t>
  </si>
  <si>
    <t>14GD</t>
  </si>
  <si>
    <t>12BD</t>
  </si>
  <si>
    <t>12GD</t>
  </si>
  <si>
    <t>第３６回九州ジュニアテニス選手権大会</t>
  </si>
  <si>
    <t>第３６回九州ジュニアテニス選手権大会</t>
  </si>
  <si>
    <t>近藤</t>
  </si>
  <si>
    <t>祐紀</t>
  </si>
  <si>
    <t>(福・福岡ﾊﾟｼﾌｨｯｸ）</t>
  </si>
  <si>
    <t>98(2)</t>
  </si>
  <si>
    <t>98(4)</t>
  </si>
  <si>
    <t>98(5)</t>
  </si>
  <si>
    <t>98(7)</t>
  </si>
  <si>
    <t>98(6)</t>
  </si>
  <si>
    <t>98(0)</t>
  </si>
  <si>
    <t>98(4)</t>
  </si>
  <si>
    <t>掛林</t>
  </si>
  <si>
    <t>山口</t>
  </si>
  <si>
    <t>98(3)</t>
  </si>
  <si>
    <r>
      <t>W</t>
    </r>
    <r>
      <rPr>
        <sz val="11"/>
        <rFont val="ＭＳ ゴシック"/>
        <family val="3"/>
      </rPr>
      <t>.O</t>
    </r>
  </si>
  <si>
    <t>W.O</t>
  </si>
  <si>
    <t>98(5)</t>
  </si>
  <si>
    <t>98(5)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</si>
</sst>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[Red]\(0\)"/>
    <numFmt numFmtId="178" formatCode="&quot;\&quot;#,##0_);[Red]\(&quot;\&quot;#,##0\)"/>
    <numFmt numFmtId="179" formatCode="0.0"/>
  </numFmts>
  <fonts count="57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4"/>
      <name val="ＭＳ ゴシック"/>
      <family val="3"/>
    </font>
    <font>
      <u val="single"/>
      <sz val="11"/>
      <name val="ＭＳ ゴシック"/>
      <family val="3"/>
    </font>
    <font>
      <sz val="16"/>
      <name val="HGS創英角ﾎﾟｯﾌﾟ体"/>
      <family val="3"/>
    </font>
    <font>
      <b/>
      <u val="single"/>
      <sz val="12"/>
      <name val="ＭＳ ゴシック"/>
      <family val="3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1"/>
      <name val="ＭＳ Ｐ明朝"/>
      <family val="1"/>
    </font>
    <font>
      <u val="single"/>
      <sz val="10"/>
      <name val="ＭＳ ゴシック"/>
      <family val="3"/>
    </font>
    <font>
      <sz val="11"/>
      <name val="ＭＳ Ｐ明朝"/>
      <family val="1"/>
    </font>
    <font>
      <sz val="10"/>
      <name val="ＭＳ ＰＲゴシック"/>
      <family val="3"/>
    </font>
    <font>
      <sz val="10"/>
      <name val="ＭＳ Ｐゴシック"/>
      <family val="3"/>
    </font>
    <font>
      <sz val="10"/>
      <color indexed="10"/>
      <name val="ＭＳ Ｐ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11"/>
      <color indexed="9"/>
      <name val="ＭＳ ゴシック"/>
      <family val="3"/>
    </font>
    <font>
      <sz val="11"/>
      <name val="ＭＳ ＰＲ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b/>
      <sz val="8"/>
      <name val="ＭＳ 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176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46" fillId="20" borderId="3" applyNumberFormat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45" fillId="0" borderId="5" applyNumberFormat="0" applyFill="0" applyAlignment="0" applyProtection="0"/>
    <xf numFmtId="0" fontId="40" fillId="3" borderId="0" applyNumberFormat="0" applyBorder="0" applyAlignment="0" applyProtection="0"/>
    <xf numFmtId="0" fontId="44" fillId="23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43" fillId="23" borderId="11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7" borderId="6" applyNumberFormat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10" fillId="0" borderId="0">
      <alignment/>
      <protection/>
    </xf>
    <xf numFmtId="0" fontId="14" fillId="0" borderId="0" applyNumberFormat="0" applyFill="0" applyBorder="0" applyAlignment="0" applyProtection="0"/>
    <xf numFmtId="0" fontId="11" fillId="0" borderId="0">
      <alignment/>
      <protection/>
    </xf>
    <xf numFmtId="0" fontId="39" fillId="4" borderId="0" applyNumberFormat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17" xfId="0" applyFont="1" applyBorder="1" applyAlignment="1">
      <alignment shrinkToFit="1"/>
    </xf>
    <xf numFmtId="0" fontId="16" fillId="0" borderId="17" xfId="0" applyFont="1" applyBorder="1" applyAlignment="1">
      <alignment shrinkToFit="1"/>
    </xf>
    <xf numFmtId="0" fontId="15" fillId="0" borderId="18" xfId="0" applyFont="1" applyBorder="1" applyAlignment="1">
      <alignment shrinkToFit="1"/>
    </xf>
    <xf numFmtId="0" fontId="15" fillId="0" borderId="18" xfId="0" applyFont="1" applyFill="1" applyBorder="1" applyAlignment="1">
      <alignment shrinkToFit="1"/>
    </xf>
    <xf numFmtId="0" fontId="15" fillId="0" borderId="17" xfId="0" applyFont="1" applyFill="1" applyBorder="1" applyAlignment="1">
      <alignment shrinkToFit="1"/>
    </xf>
    <xf numFmtId="0" fontId="15" fillId="0" borderId="18" xfId="0" applyFont="1" applyBorder="1" applyAlignment="1">
      <alignment/>
    </xf>
    <xf numFmtId="0" fontId="15" fillId="0" borderId="17" xfId="0" applyFont="1" applyBorder="1" applyAlignment="1">
      <alignment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 shrinkToFit="1"/>
    </xf>
    <xf numFmtId="0" fontId="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 shrinkToFit="1"/>
    </xf>
    <xf numFmtId="0" fontId="0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shrinkToFit="1"/>
    </xf>
    <xf numFmtId="0" fontId="2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 shrinkToFit="1"/>
    </xf>
    <xf numFmtId="0" fontId="0" fillId="0" borderId="0" xfId="0" applyFont="1" applyAlignment="1">
      <alignment horizontal="distributed" vertical="center" shrinkToFit="1"/>
    </xf>
    <xf numFmtId="0" fontId="15" fillId="0" borderId="0" xfId="0" applyFont="1" applyFill="1" applyBorder="1" applyAlignment="1">
      <alignment shrinkToFit="1"/>
    </xf>
    <xf numFmtId="0" fontId="15" fillId="0" borderId="21" xfId="0" applyFont="1" applyFill="1" applyBorder="1" applyAlignment="1">
      <alignment shrinkToFit="1"/>
    </xf>
    <xf numFmtId="0" fontId="15" fillId="0" borderId="21" xfId="0" applyFont="1" applyBorder="1" applyAlignment="1">
      <alignment shrinkToFit="1"/>
    </xf>
    <xf numFmtId="0" fontId="15" fillId="0" borderId="22" xfId="0" applyFont="1" applyFill="1" applyBorder="1" applyAlignment="1">
      <alignment shrinkToFit="1"/>
    </xf>
    <xf numFmtId="0" fontId="15" fillId="0" borderId="22" xfId="0" applyFont="1" applyBorder="1" applyAlignment="1">
      <alignment shrinkToFit="1"/>
    </xf>
    <xf numFmtId="0" fontId="16" fillId="0" borderId="17" xfId="0" applyFont="1" applyBorder="1" applyAlignment="1">
      <alignment horizontal="left" shrinkToFit="1"/>
    </xf>
    <xf numFmtId="0" fontId="16" fillId="0" borderId="22" xfId="0" applyFont="1" applyBorder="1" applyAlignment="1">
      <alignment shrinkToFit="1"/>
    </xf>
    <xf numFmtId="0" fontId="15" fillId="0" borderId="0" xfId="0" applyFont="1" applyAlignment="1">
      <alignment/>
    </xf>
    <xf numFmtId="0" fontId="15" fillId="0" borderId="0" xfId="0" applyFont="1" applyAlignment="1">
      <alignment shrinkToFit="1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Fill="1" applyAlignment="1">
      <alignment shrinkToFit="1"/>
    </xf>
    <xf numFmtId="0" fontId="2" fillId="0" borderId="0" xfId="0" applyFont="1" applyBorder="1" applyAlignment="1">
      <alignment horizontal="left" vertical="center"/>
    </xf>
    <xf numFmtId="0" fontId="17" fillId="0" borderId="18" xfId="0" applyFont="1" applyFill="1" applyBorder="1" applyAlignment="1">
      <alignment horizontal="right" shrinkToFit="1"/>
    </xf>
    <xf numFmtId="0" fontId="17" fillId="0" borderId="18" xfId="0" applyFont="1" applyBorder="1" applyAlignment="1">
      <alignment horizontal="right" shrinkToFit="1"/>
    </xf>
    <xf numFmtId="0" fontId="23" fillId="0" borderId="18" xfId="0" applyFont="1" applyFill="1" applyBorder="1" applyAlignment="1">
      <alignment horizontal="right" shrinkToFit="1"/>
    </xf>
    <xf numFmtId="0" fontId="24" fillId="0" borderId="0" xfId="0" applyFont="1" applyAlignment="1">
      <alignment horizontal="right" shrinkToFit="1"/>
    </xf>
    <xf numFmtId="0" fontId="17" fillId="0" borderId="0" xfId="0" applyFont="1" applyFill="1" applyAlignment="1">
      <alignment horizontal="right" shrinkToFit="1"/>
    </xf>
    <xf numFmtId="0" fontId="24" fillId="0" borderId="18" xfId="0" applyFont="1" applyBorder="1" applyAlignment="1">
      <alignment horizontal="right" shrinkToFit="1"/>
    </xf>
    <xf numFmtId="0" fontId="17" fillId="0" borderId="0" xfId="0" applyFont="1" applyAlignment="1">
      <alignment horizontal="right" shrinkToFit="1"/>
    </xf>
    <xf numFmtId="0" fontId="16" fillId="0" borderId="0" xfId="0" applyFont="1" applyAlignment="1">
      <alignment shrinkToFit="1"/>
    </xf>
    <xf numFmtId="0" fontId="15" fillId="0" borderId="23" xfId="0" applyFont="1" applyFill="1" applyBorder="1" applyAlignment="1">
      <alignment shrinkToFit="1"/>
    </xf>
    <xf numFmtId="0" fontId="15" fillId="0" borderId="23" xfId="0" applyFont="1" applyBorder="1" applyAlignment="1">
      <alignment shrinkToFit="1"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0" fontId="15" fillId="0" borderId="18" xfId="0" applyFont="1" applyFill="1" applyBorder="1" applyAlignment="1">
      <alignment/>
    </xf>
    <xf numFmtId="0" fontId="16" fillId="0" borderId="18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Alignment="1">
      <alignment horizontal="left" shrinkToFit="1"/>
    </xf>
    <xf numFmtId="0" fontId="15" fillId="0" borderId="18" xfId="0" applyNumberFormat="1" applyFont="1" applyBorder="1" applyAlignment="1">
      <alignment shrinkToFit="1"/>
    </xf>
    <xf numFmtId="0" fontId="15" fillId="0" borderId="22" xfId="0" applyNumberFormat="1" applyFont="1" applyBorder="1" applyAlignment="1">
      <alignment shrinkToFit="1"/>
    </xf>
    <xf numFmtId="0" fontId="15" fillId="0" borderId="21" xfId="0" applyNumberFormat="1" applyFont="1" applyBorder="1" applyAlignment="1">
      <alignment shrinkToFit="1"/>
    </xf>
    <xf numFmtId="0" fontId="16" fillId="0" borderId="17" xfId="0" applyFont="1" applyBorder="1" applyAlignment="1">
      <alignment horizontal="left"/>
    </xf>
    <xf numFmtId="0" fontId="15" fillId="0" borderId="0" xfId="0" applyNumberFormat="1" applyFont="1" applyAlignment="1">
      <alignment shrinkToFit="1"/>
    </xf>
    <xf numFmtId="0" fontId="15" fillId="0" borderId="23" xfId="0" applyNumberFormat="1" applyFont="1" applyBorder="1" applyAlignment="1">
      <alignment shrinkToFit="1"/>
    </xf>
    <xf numFmtId="0" fontId="16" fillId="0" borderId="17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23" fillId="0" borderId="24" xfId="0" applyNumberFormat="1" applyFont="1" applyBorder="1" applyAlignment="1">
      <alignment/>
    </xf>
    <xf numFmtId="0" fontId="26" fillId="0" borderId="18" xfId="0" applyNumberFormat="1" applyFont="1" applyFill="1" applyBorder="1" applyAlignment="1">
      <alignment horizontal="right" shrinkToFit="1"/>
    </xf>
    <xf numFmtId="0" fontId="23" fillId="0" borderId="18" xfId="0" applyNumberFormat="1" applyFont="1" applyBorder="1" applyAlignment="1">
      <alignment/>
    </xf>
    <xf numFmtId="0" fontId="26" fillId="0" borderId="0" xfId="0" applyNumberFormat="1" applyFont="1" applyFill="1" applyAlignment="1">
      <alignment horizontal="right" shrinkToFit="1"/>
    </xf>
    <xf numFmtId="0" fontId="15" fillId="0" borderId="24" xfId="0" applyFont="1" applyFill="1" applyBorder="1" applyAlignment="1">
      <alignment shrinkToFit="1"/>
    </xf>
    <xf numFmtId="0" fontId="15" fillId="0" borderId="25" xfId="0" applyFont="1" applyFill="1" applyBorder="1" applyAlignment="1">
      <alignment shrinkToFit="1"/>
    </xf>
    <xf numFmtId="0" fontId="16" fillId="0" borderId="26" xfId="0" applyFont="1" applyFill="1" applyBorder="1" applyAlignment="1">
      <alignment horizontal="left" shrinkToFit="1"/>
    </xf>
    <xf numFmtId="0" fontId="16" fillId="0" borderId="17" xfId="0" applyFont="1" applyFill="1" applyBorder="1" applyAlignment="1">
      <alignment horizontal="left" shrinkToFit="1"/>
    </xf>
    <xf numFmtId="0" fontId="16" fillId="0" borderId="17" xfId="0" applyFont="1" applyFill="1" applyBorder="1" applyAlignment="1">
      <alignment shrinkToFit="1"/>
    </xf>
    <xf numFmtId="0" fontId="15" fillId="0" borderId="18" xfId="0" applyFont="1" applyBorder="1" applyAlignment="1">
      <alignment horizontal="left" shrinkToFit="1"/>
    </xf>
    <xf numFmtId="0" fontId="15" fillId="0" borderId="22" xfId="0" applyFont="1" applyBorder="1" applyAlignment="1">
      <alignment horizontal="left" shrinkToFit="1"/>
    </xf>
    <xf numFmtId="0" fontId="15" fillId="0" borderId="21" xfId="0" applyFont="1" applyBorder="1" applyAlignment="1">
      <alignment horizontal="left" shrinkToFit="1"/>
    </xf>
    <xf numFmtId="0" fontId="16" fillId="0" borderId="27" xfId="0" applyFont="1" applyBorder="1" applyAlignment="1">
      <alignment shrinkToFit="1"/>
    </xf>
    <xf numFmtId="0" fontId="16" fillId="0" borderId="27" xfId="0" applyFont="1" applyFill="1" applyBorder="1" applyAlignment="1">
      <alignment shrinkToFit="1"/>
    </xf>
    <xf numFmtId="0" fontId="26" fillId="3" borderId="0" xfId="72" applyFont="1" applyFill="1">
      <alignment/>
      <protection/>
    </xf>
    <xf numFmtId="0" fontId="26" fillId="21" borderId="0" xfId="72" applyFont="1" applyFill="1">
      <alignment/>
      <protection/>
    </xf>
    <xf numFmtId="0" fontId="26" fillId="0" borderId="0" xfId="72" applyFont="1" applyAlignment="1">
      <alignment horizontal="center"/>
      <protection/>
    </xf>
    <xf numFmtId="0" fontId="26" fillId="0" borderId="0" xfId="72" applyFont="1" applyAlignment="1">
      <alignment horizontal="center" shrinkToFit="1"/>
      <protection/>
    </xf>
    <xf numFmtId="0" fontId="24" fillId="0" borderId="18" xfId="0" applyNumberFormat="1" applyFont="1" applyFill="1" applyBorder="1" applyAlignment="1">
      <alignment horizontal="right" shrinkToFit="1"/>
    </xf>
    <xf numFmtId="0" fontId="26" fillId="0" borderId="24" xfId="0" applyNumberFormat="1" applyFont="1" applyBorder="1" applyAlignment="1">
      <alignment horizontal="right" shrinkToFit="1"/>
    </xf>
    <xf numFmtId="0" fontId="24" fillId="0" borderId="24" xfId="0" applyNumberFormat="1" applyFont="1" applyFill="1" applyBorder="1" applyAlignment="1">
      <alignment horizontal="right" shrinkToFit="1"/>
    </xf>
    <xf numFmtId="0" fontId="24" fillId="8" borderId="0" xfId="72" applyFont="1" applyFill="1">
      <alignment/>
      <protection/>
    </xf>
    <xf numFmtId="0" fontId="26" fillId="8" borderId="0" xfId="72" applyFont="1" applyFill="1">
      <alignment/>
      <protection/>
    </xf>
    <xf numFmtId="0" fontId="26" fillId="0" borderId="0" xfId="72" applyFont="1">
      <alignment/>
      <protection/>
    </xf>
    <xf numFmtId="0" fontId="24" fillId="21" borderId="0" xfId="72" applyFont="1" applyFill="1">
      <alignment/>
      <protection/>
    </xf>
    <xf numFmtId="0" fontId="26" fillId="21" borderId="0" xfId="72" applyFont="1" applyFill="1" applyAlignment="1">
      <alignment shrinkToFit="1"/>
      <protection/>
    </xf>
    <xf numFmtId="0" fontId="26" fillId="0" borderId="0" xfId="72" applyFont="1" applyAlignment="1">
      <alignment shrinkToFit="1"/>
      <protection/>
    </xf>
    <xf numFmtId="0" fontId="24" fillId="3" borderId="0" xfId="72" applyFont="1" applyFill="1">
      <alignment/>
      <protection/>
    </xf>
    <xf numFmtId="0" fontId="23" fillId="0" borderId="0" xfId="0" applyNumberFormat="1" applyFont="1" applyAlignment="1">
      <alignment/>
    </xf>
    <xf numFmtId="0" fontId="24" fillId="0" borderId="24" xfId="0" applyNumberFormat="1" applyFont="1" applyBorder="1" applyAlignment="1">
      <alignment horizontal="right" shrinkToFit="1"/>
    </xf>
    <xf numFmtId="0" fontId="24" fillId="0" borderId="18" xfId="0" applyNumberFormat="1" applyFont="1" applyBorder="1" applyAlignment="1">
      <alignment horizontal="right" shrinkToFit="1"/>
    </xf>
    <xf numFmtId="0" fontId="24" fillId="0" borderId="0" xfId="0" applyNumberFormat="1" applyFont="1" applyAlignment="1">
      <alignment horizontal="right" shrinkToFit="1"/>
    </xf>
    <xf numFmtId="0" fontId="26" fillId="0" borderId="0" xfId="0" applyNumberFormat="1" applyFont="1" applyAlignment="1">
      <alignment horizontal="right" shrinkToFit="1"/>
    </xf>
    <xf numFmtId="0" fontId="26" fillId="0" borderId="0" xfId="72" applyFont="1" applyFill="1">
      <alignment/>
      <protection/>
    </xf>
    <xf numFmtId="0" fontId="24" fillId="0" borderId="0" xfId="72" applyFont="1" applyFill="1">
      <alignment/>
      <protection/>
    </xf>
    <xf numFmtId="0" fontId="24" fillId="0" borderId="26" xfId="0" applyNumberFormat="1" applyFont="1" applyFill="1" applyBorder="1" applyAlignment="1">
      <alignment horizontal="right" shrinkToFit="1"/>
    </xf>
    <xf numFmtId="0" fontId="17" fillId="0" borderId="26" xfId="0" applyFont="1" applyFill="1" applyBorder="1" applyAlignment="1">
      <alignment/>
    </xf>
    <xf numFmtId="0" fontId="24" fillId="0" borderId="17" xfId="0" applyNumberFormat="1" applyFont="1" applyFill="1" applyBorder="1" applyAlignment="1">
      <alignment horizontal="right" shrinkToFit="1"/>
    </xf>
    <xf numFmtId="0" fontId="24" fillId="0" borderId="0" xfId="0" applyNumberFormat="1" applyFont="1" applyFill="1" applyAlignment="1">
      <alignment horizontal="right" shrinkToFit="1"/>
    </xf>
    <xf numFmtId="0" fontId="17" fillId="0" borderId="0" xfId="0" applyFont="1" applyFill="1" applyAlignment="1">
      <alignment/>
    </xf>
    <xf numFmtId="0" fontId="26" fillId="0" borderId="0" xfId="72" applyFont="1" applyFill="1" applyAlignment="1">
      <alignment shrinkToFit="1"/>
      <protection/>
    </xf>
    <xf numFmtId="0" fontId="26" fillId="0" borderId="0" xfId="72" applyFont="1" applyFill="1" applyAlignment="1">
      <alignment horizontal="center" shrinkToFit="1"/>
      <protection/>
    </xf>
    <xf numFmtId="0" fontId="26" fillId="0" borderId="0" xfId="72" applyFont="1" applyFill="1" applyAlignment="1">
      <alignment horizontal="center"/>
      <protection/>
    </xf>
    <xf numFmtId="0" fontId="26" fillId="8" borderId="0" xfId="72" applyNumberFormat="1" applyFont="1" applyFill="1">
      <alignment/>
      <protection/>
    </xf>
    <xf numFmtId="0" fontId="26" fillId="0" borderId="0" xfId="72" applyNumberFormat="1" applyFont="1">
      <alignment/>
      <protection/>
    </xf>
    <xf numFmtId="0" fontId="26" fillId="0" borderId="0" xfId="72" applyNumberFormat="1" applyFont="1" applyAlignment="1">
      <alignment horizontal="center"/>
      <protection/>
    </xf>
    <xf numFmtId="0" fontId="15" fillId="0" borderId="17" xfId="0" applyNumberFormat="1" applyFont="1" applyBorder="1" applyAlignment="1">
      <alignment shrinkToFit="1"/>
    </xf>
    <xf numFmtId="0" fontId="15" fillId="0" borderId="22" xfId="0" applyNumberFormat="1" applyFont="1" applyBorder="1" applyAlignment="1">
      <alignment/>
    </xf>
    <xf numFmtId="0" fontId="16" fillId="0" borderId="17" xfId="0" applyNumberFormat="1" applyFont="1" applyBorder="1" applyAlignment="1">
      <alignment/>
    </xf>
    <xf numFmtId="0" fontId="16" fillId="0" borderId="17" xfId="0" applyNumberFormat="1" applyFont="1" applyBorder="1" applyAlignment="1">
      <alignment horizontal="left"/>
    </xf>
    <xf numFmtId="0" fontId="15" fillId="0" borderId="17" xfId="0" applyNumberFormat="1" applyFont="1" applyFill="1" applyBorder="1" applyAlignment="1">
      <alignment shrinkToFit="1"/>
    </xf>
    <xf numFmtId="0" fontId="15" fillId="0" borderId="21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5" fillId="0" borderId="22" xfId="0" applyNumberFormat="1" applyFont="1" applyFill="1" applyBorder="1" applyAlignment="1">
      <alignment shrinkToFit="1"/>
    </xf>
    <xf numFmtId="0" fontId="15" fillId="0" borderId="27" xfId="0" applyFont="1" applyBorder="1" applyAlignment="1">
      <alignment shrinkToFit="1"/>
    </xf>
    <xf numFmtId="0" fontId="26" fillId="3" borderId="0" xfId="72" applyNumberFormat="1" applyFont="1" applyFill="1">
      <alignment/>
      <protection/>
    </xf>
    <xf numFmtId="0" fontId="16" fillId="0" borderId="22" xfId="0" applyNumberFormat="1" applyFont="1" applyBorder="1" applyAlignment="1">
      <alignment shrinkToFit="1"/>
    </xf>
    <xf numFmtId="0" fontId="15" fillId="0" borderId="0" xfId="0" applyNumberFormat="1" applyFont="1" applyFill="1" applyAlignment="1">
      <alignment shrinkToFit="1"/>
    </xf>
    <xf numFmtId="0" fontId="15" fillId="0" borderId="27" xfId="0" applyFont="1" applyFill="1" applyBorder="1" applyAlignment="1">
      <alignment shrinkToFit="1"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 shrinkToFit="1"/>
    </xf>
    <xf numFmtId="0" fontId="15" fillId="0" borderId="29" xfId="0" applyFont="1" applyBorder="1" applyAlignment="1">
      <alignment shrinkToFit="1"/>
    </xf>
    <xf numFmtId="0" fontId="16" fillId="0" borderId="30" xfId="0" applyFont="1" applyFill="1" applyBorder="1" applyAlignment="1">
      <alignment shrinkToFit="1"/>
    </xf>
    <xf numFmtId="0" fontId="15" fillId="0" borderId="30" xfId="0" applyFont="1" applyBorder="1" applyAlignment="1">
      <alignment horizontal="left" shrinkToFit="1"/>
    </xf>
    <xf numFmtId="0" fontId="15" fillId="0" borderId="28" xfId="0" applyFont="1" applyBorder="1" applyAlignment="1">
      <alignment horizontal="left" shrinkToFit="1"/>
    </xf>
    <xf numFmtId="0" fontId="15" fillId="0" borderId="23" xfId="0" applyFont="1" applyBorder="1" applyAlignment="1">
      <alignment/>
    </xf>
    <xf numFmtId="0" fontId="15" fillId="0" borderId="0" xfId="0" applyFont="1" applyBorder="1" applyAlignment="1">
      <alignment horizontal="left" shrinkToFit="1"/>
    </xf>
    <xf numFmtId="0" fontId="16" fillId="0" borderId="0" xfId="0" applyFont="1" applyBorder="1" applyAlignment="1">
      <alignment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0" xfId="0" applyFont="1" applyFill="1" applyBorder="1" applyAlignment="1">
      <alignment shrinkToFi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 shrinkToFit="1"/>
    </xf>
    <xf numFmtId="0" fontId="16" fillId="0" borderId="0" xfId="0" applyFont="1" applyFill="1" applyBorder="1" applyAlignment="1">
      <alignment horizontal="left" shrinkToFit="1"/>
    </xf>
    <xf numFmtId="0" fontId="15" fillId="0" borderId="0" xfId="0" applyNumberFormat="1" applyFont="1" applyBorder="1" applyAlignment="1">
      <alignment shrinkToFit="1"/>
    </xf>
    <xf numFmtId="0" fontId="16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 shrinkToFit="1"/>
    </xf>
    <xf numFmtId="0" fontId="16" fillId="0" borderId="0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shrinkToFit="1"/>
    </xf>
    <xf numFmtId="0" fontId="16" fillId="0" borderId="0" xfId="0" applyNumberFormat="1" applyFont="1" applyFill="1" applyBorder="1" applyAlignment="1">
      <alignment horizontal="left" shrinkToFit="1"/>
    </xf>
    <xf numFmtId="0" fontId="15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 horizontal="left" shrinkToFit="1"/>
    </xf>
    <xf numFmtId="0" fontId="16" fillId="0" borderId="0" xfId="0" applyNumberFormat="1" applyFont="1" applyFill="1" applyBorder="1" applyAlignment="1">
      <alignment shrinkToFit="1"/>
    </xf>
    <xf numFmtId="0" fontId="26" fillId="3" borderId="0" xfId="72" applyFont="1" applyFill="1" applyAlignment="1">
      <alignment shrinkToFit="1"/>
      <protection/>
    </xf>
    <xf numFmtId="0" fontId="2" fillId="0" borderId="14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/>
    </xf>
    <xf numFmtId="0" fontId="2" fillId="0" borderId="31" xfId="0" applyFont="1" applyBorder="1" applyAlignment="1">
      <alignment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15" fillId="0" borderId="27" xfId="0" applyFont="1" applyFill="1" applyBorder="1" applyAlignment="1">
      <alignment horizontal="right" shrinkToFit="1"/>
    </xf>
    <xf numFmtId="0" fontId="15" fillId="0" borderId="32" xfId="0" applyFont="1" applyFill="1" applyBorder="1" applyAlignment="1">
      <alignment horizontal="right" shrinkToFit="1"/>
    </xf>
    <xf numFmtId="0" fontId="2" fillId="0" borderId="15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right" shrinkToFit="1"/>
    </xf>
    <xf numFmtId="0" fontId="23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24" fillId="0" borderId="0" xfId="0" applyNumberFormat="1" applyFont="1" applyFill="1" applyBorder="1" applyAlignment="1">
      <alignment horizontal="right" shrinkToFit="1"/>
    </xf>
    <xf numFmtId="0" fontId="15" fillId="0" borderId="0" xfId="0" applyNumberFormat="1" applyFont="1" applyBorder="1" applyAlignment="1">
      <alignment horizontal="left" shrinkToFit="1"/>
    </xf>
    <xf numFmtId="0" fontId="26" fillId="0" borderId="0" xfId="0" applyNumberFormat="1" applyFont="1" applyBorder="1" applyAlignment="1">
      <alignment horizontal="right" shrinkToFit="1"/>
    </xf>
    <xf numFmtId="14" fontId="15" fillId="0" borderId="27" xfId="0" applyNumberFormat="1" applyFont="1" applyBorder="1" applyAlignment="1">
      <alignment horizontal="right" shrinkToFit="1"/>
    </xf>
    <xf numFmtId="0" fontId="15" fillId="0" borderId="27" xfId="0" applyFont="1" applyBorder="1" applyAlignment="1">
      <alignment horizontal="left" shrinkToFit="1"/>
    </xf>
    <xf numFmtId="14" fontId="16" fillId="0" borderId="27" xfId="0" applyNumberFormat="1" applyFont="1" applyBorder="1" applyAlignment="1">
      <alignment shrinkToFit="1"/>
    </xf>
    <xf numFmtId="0" fontId="16" fillId="0" borderId="33" xfId="0" applyFont="1" applyBorder="1" applyAlignment="1">
      <alignment shrinkToFit="1"/>
    </xf>
    <xf numFmtId="0" fontId="15" fillId="0" borderId="30" xfId="0" applyFont="1" applyBorder="1" applyAlignment="1">
      <alignment shrinkToFit="1"/>
    </xf>
    <xf numFmtId="14" fontId="15" fillId="0" borderId="30" xfId="0" applyNumberFormat="1" applyFont="1" applyBorder="1" applyAlignment="1">
      <alignment shrinkToFit="1"/>
    </xf>
    <xf numFmtId="0" fontId="15" fillId="0" borderId="34" xfId="0" applyFont="1" applyBorder="1" applyAlignment="1">
      <alignment horizontal="left" shrinkToFit="1"/>
    </xf>
    <xf numFmtId="0" fontId="15" fillId="0" borderId="23" xfId="0" applyFont="1" applyBorder="1" applyAlignment="1">
      <alignment horizontal="left" shrinkToFit="1"/>
    </xf>
    <xf numFmtId="0" fontId="16" fillId="0" borderId="34" xfId="0" applyFont="1" applyFill="1" applyBorder="1" applyAlignment="1">
      <alignment shrinkToFit="1"/>
    </xf>
    <xf numFmtId="0" fontId="15" fillId="0" borderId="34" xfId="0" applyFont="1" applyBorder="1" applyAlignment="1">
      <alignment shrinkToFit="1"/>
    </xf>
    <xf numFmtId="0" fontId="15" fillId="0" borderId="33" xfId="0" applyFont="1" applyBorder="1" applyAlignment="1">
      <alignment shrinkToFit="1"/>
    </xf>
    <xf numFmtId="14" fontId="16" fillId="0" borderId="30" xfId="0" applyNumberFormat="1" applyFont="1" applyBorder="1" applyAlignment="1">
      <alignment shrinkToFit="1"/>
    </xf>
    <xf numFmtId="14" fontId="15" fillId="0" borderId="30" xfId="0" applyNumberFormat="1" applyFont="1" applyBorder="1" applyAlignment="1">
      <alignment horizontal="right" shrinkToFit="1"/>
    </xf>
    <xf numFmtId="0" fontId="16" fillId="0" borderId="34" xfId="0" applyFont="1" applyBorder="1" applyAlignment="1">
      <alignment shrinkToFit="1"/>
    </xf>
    <xf numFmtId="0" fontId="16" fillId="0" borderId="33" xfId="0" applyFont="1" applyFill="1" applyBorder="1" applyAlignment="1">
      <alignment shrinkToFit="1"/>
    </xf>
    <xf numFmtId="14" fontId="16" fillId="0" borderId="27" xfId="0" applyNumberFormat="1" applyFont="1" applyFill="1" applyBorder="1" applyAlignment="1">
      <alignment shrinkToFit="1"/>
    </xf>
    <xf numFmtId="14" fontId="15" fillId="0" borderId="27" xfId="0" applyNumberFormat="1" applyFont="1" applyBorder="1" applyAlignment="1">
      <alignment shrinkToFit="1"/>
    </xf>
    <xf numFmtId="0" fontId="16" fillId="0" borderId="34" xfId="0" applyFont="1" applyBorder="1" applyAlignment="1">
      <alignment/>
    </xf>
    <xf numFmtId="14" fontId="16" fillId="0" borderId="35" xfId="0" applyNumberFormat="1" applyFont="1" applyBorder="1" applyAlignment="1">
      <alignment shrinkToFit="1"/>
    </xf>
    <xf numFmtId="14" fontId="15" fillId="0" borderId="27" xfId="0" applyNumberFormat="1" applyFont="1" applyFill="1" applyBorder="1" applyAlignment="1">
      <alignment shrinkToFit="1"/>
    </xf>
    <xf numFmtId="0" fontId="15" fillId="0" borderId="29" xfId="0" applyFont="1" applyFill="1" applyBorder="1" applyAlignment="1">
      <alignment horizontal="right" shrinkToFit="1"/>
    </xf>
    <xf numFmtId="0" fontId="15" fillId="0" borderId="23" xfId="0" applyFont="1" applyFill="1" applyBorder="1" applyAlignment="1">
      <alignment horizontal="right" shrinkToFit="1"/>
    </xf>
    <xf numFmtId="0" fontId="15" fillId="0" borderId="23" xfId="0" applyNumberFormat="1" applyFont="1" applyFill="1" applyBorder="1" applyAlignment="1">
      <alignment horizontal="right" shrinkToFit="1"/>
    </xf>
    <xf numFmtId="0" fontId="15" fillId="0" borderId="29" xfId="0" applyNumberFormat="1" applyFont="1" applyFill="1" applyBorder="1" applyAlignment="1">
      <alignment horizontal="right" shrinkToFit="1"/>
    </xf>
    <xf numFmtId="0" fontId="15" fillId="0" borderId="29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15" fillId="0" borderId="30" xfId="0" applyNumberFormat="1" applyFont="1" applyBorder="1" applyAlignment="1">
      <alignment horizontal="right" shrinkToFit="1"/>
    </xf>
    <xf numFmtId="0" fontId="15" fillId="0" borderId="27" xfId="0" applyNumberFormat="1" applyFont="1" applyFill="1" applyBorder="1" applyAlignment="1">
      <alignment horizontal="right" shrinkToFit="1"/>
    </xf>
    <xf numFmtId="0" fontId="15" fillId="0" borderId="27" xfId="0" applyFont="1" applyFill="1" applyBorder="1" applyAlignment="1">
      <alignment/>
    </xf>
    <xf numFmtId="0" fontId="27" fillId="0" borderId="27" xfId="0" applyNumberFormat="1" applyFont="1" applyFill="1" applyBorder="1" applyAlignment="1">
      <alignment horizontal="right" shrinkToFit="1"/>
    </xf>
    <xf numFmtId="0" fontId="27" fillId="0" borderId="27" xfId="0" applyNumberFormat="1" applyFont="1" applyBorder="1" applyAlignment="1">
      <alignment horizontal="right" shrinkToFit="1"/>
    </xf>
    <xf numFmtId="0" fontId="28" fillId="0" borderId="27" xfId="0" applyNumberFormat="1" applyFont="1" applyFill="1" applyBorder="1" applyAlignment="1">
      <alignment horizontal="right" shrinkToFit="1"/>
    </xf>
    <xf numFmtId="0" fontId="27" fillId="0" borderId="30" xfId="0" applyNumberFormat="1" applyFont="1" applyFill="1" applyBorder="1" applyAlignment="1">
      <alignment horizontal="right" shrinkToFit="1"/>
    </xf>
    <xf numFmtId="0" fontId="28" fillId="0" borderId="27" xfId="0" applyNumberFormat="1" applyFont="1" applyBorder="1" applyAlignment="1">
      <alignment horizontal="right" shrinkToFit="1"/>
    </xf>
    <xf numFmtId="0" fontId="15" fillId="0" borderId="27" xfId="0" applyFont="1" applyBorder="1" applyAlignment="1">
      <alignment horizontal="right" shrinkToFit="1"/>
    </xf>
    <xf numFmtId="0" fontId="15" fillId="0" borderId="27" xfId="0" applyFont="1" applyBorder="1" applyAlignment="1">
      <alignment horizontal="right"/>
    </xf>
    <xf numFmtId="0" fontId="29" fillId="0" borderId="27" xfId="0" applyFont="1" applyBorder="1" applyAlignment="1">
      <alignment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left" vertical="center"/>
    </xf>
    <xf numFmtId="0" fontId="0" fillId="0" borderId="31" xfId="0" applyFont="1" applyBorder="1" applyAlignment="1">
      <alignment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/>
    </xf>
    <xf numFmtId="0" fontId="2" fillId="0" borderId="31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Continuous" vertical="center" shrinkToFit="1"/>
    </xf>
    <xf numFmtId="0" fontId="0" fillId="0" borderId="14" xfId="0" applyFont="1" applyBorder="1" applyAlignment="1">
      <alignment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15" fillId="4" borderId="18" xfId="0" applyNumberFormat="1" applyFont="1" applyFill="1" applyBorder="1" applyAlignment="1">
      <alignment shrinkToFit="1"/>
    </xf>
    <xf numFmtId="0" fontId="15" fillId="4" borderId="0" xfId="0" applyNumberFormat="1" applyFont="1" applyFill="1" applyBorder="1" applyAlignment="1">
      <alignment shrinkToFit="1"/>
    </xf>
    <xf numFmtId="0" fontId="15" fillId="4" borderId="18" xfId="0" applyFont="1" applyFill="1" applyBorder="1" applyAlignment="1">
      <alignment shrinkToFit="1"/>
    </xf>
    <xf numFmtId="0" fontId="15" fillId="0" borderId="17" xfId="0" applyFont="1" applyBorder="1" applyAlignment="1">
      <alignment horizontal="right" shrinkToFit="1"/>
    </xf>
    <xf numFmtId="0" fontId="15" fillId="0" borderId="17" xfId="0" applyFont="1" applyBorder="1" applyAlignment="1">
      <alignment horizontal="right"/>
    </xf>
    <xf numFmtId="0" fontId="15" fillId="4" borderId="0" xfId="0" applyFont="1" applyFill="1" applyBorder="1" applyAlignment="1">
      <alignment shrinkToFit="1"/>
    </xf>
    <xf numFmtId="0" fontId="26" fillId="7" borderId="0" xfId="72" applyFont="1" applyFill="1">
      <alignment/>
      <protection/>
    </xf>
    <xf numFmtId="0" fontId="15" fillId="7" borderId="0" xfId="0" applyFont="1" applyFill="1" applyBorder="1" applyAlignment="1">
      <alignment shrinkToFit="1"/>
    </xf>
    <xf numFmtId="0" fontId="2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6" fillId="0" borderId="28" xfId="0" applyNumberFormat="1" applyFont="1" applyBorder="1" applyAlignment="1">
      <alignment horizontal="right" shrinkToFit="1"/>
    </xf>
    <xf numFmtId="0" fontId="15" fillId="7" borderId="21" xfId="0" applyFont="1" applyFill="1" applyBorder="1" applyAlignment="1">
      <alignment shrinkToFit="1"/>
    </xf>
    <xf numFmtId="0" fontId="23" fillId="0" borderId="28" xfId="0" applyNumberFormat="1" applyFont="1" applyBorder="1" applyAlignment="1">
      <alignment/>
    </xf>
    <xf numFmtId="0" fontId="15" fillId="0" borderId="27" xfId="0" applyFont="1" applyFill="1" applyBorder="1" applyAlignment="1">
      <alignment horizontal="right"/>
    </xf>
    <xf numFmtId="0" fontId="33" fillId="0" borderId="27" xfId="0" applyNumberFormat="1" applyFont="1" applyBorder="1" applyAlignment="1">
      <alignment horizontal="right" shrinkToFit="1"/>
    </xf>
    <xf numFmtId="0" fontId="2" fillId="0" borderId="0" xfId="0" applyFont="1" applyAlignment="1">
      <alignment horizontal="right" vertical="center" shrinkToFit="1"/>
    </xf>
    <xf numFmtId="0" fontId="0" fillId="0" borderId="20" xfId="0" applyFont="1" applyBorder="1" applyAlignment="1">
      <alignment horizontal="center" vertical="center"/>
    </xf>
    <xf numFmtId="0" fontId="2" fillId="0" borderId="0" xfId="71" applyFont="1">
      <alignment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5" fillId="0" borderId="36" xfId="0" applyNumberFormat="1" applyFont="1" applyBorder="1" applyAlignment="1">
      <alignment horizontal="right" shrinkToFit="1"/>
    </xf>
    <xf numFmtId="0" fontId="15" fillId="0" borderId="27" xfId="0" applyNumberFormat="1" applyFont="1" applyBorder="1" applyAlignment="1">
      <alignment horizontal="right" shrinkToFi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Continuous" vertical="center" shrinkToFit="1"/>
    </xf>
    <xf numFmtId="0" fontId="26" fillId="0" borderId="33" xfId="0" applyNumberFormat="1" applyFont="1" applyBorder="1" applyAlignment="1">
      <alignment horizontal="right" shrinkToFit="1"/>
    </xf>
    <xf numFmtId="0" fontId="23" fillId="0" borderId="33" xfId="0" applyNumberFormat="1" applyFont="1" applyBorder="1" applyAlignment="1">
      <alignment/>
    </xf>
    <xf numFmtId="0" fontId="26" fillId="0" borderId="37" xfId="72" applyFont="1" applyBorder="1">
      <alignment/>
      <protection/>
    </xf>
    <xf numFmtId="0" fontId="26" fillId="0" borderId="0" xfId="72" applyFont="1" applyBorder="1">
      <alignment/>
      <protection/>
    </xf>
    <xf numFmtId="0" fontId="26" fillId="0" borderId="38" xfId="72" applyFont="1" applyBorder="1">
      <alignment/>
      <protection/>
    </xf>
    <xf numFmtId="0" fontId="16" fillId="0" borderId="23" xfId="0" applyFont="1" applyBorder="1" applyAlignment="1">
      <alignment/>
    </xf>
    <xf numFmtId="0" fontId="15" fillId="7" borderId="34" xfId="0" applyFont="1" applyFill="1" applyBorder="1" applyAlignment="1">
      <alignment shrinkToFit="1"/>
    </xf>
    <xf numFmtId="0" fontId="15" fillId="0" borderId="34" xfId="0" applyFont="1" applyBorder="1" applyAlignment="1">
      <alignment/>
    </xf>
    <xf numFmtId="0" fontId="15" fillId="0" borderId="34" xfId="0" applyNumberFormat="1" applyFont="1" applyBorder="1" applyAlignment="1">
      <alignment shrinkToFit="1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distributed" vertical="center"/>
    </xf>
    <xf numFmtId="0" fontId="32" fillId="0" borderId="0" xfId="0" applyFont="1" applyBorder="1" applyAlignment="1">
      <alignment horizontal="distributed" vertical="center"/>
    </xf>
    <xf numFmtId="0" fontId="15" fillId="0" borderId="33" xfId="0" applyFont="1" applyFill="1" applyBorder="1" applyAlignment="1">
      <alignment shrinkToFit="1"/>
    </xf>
    <xf numFmtId="0" fontId="16" fillId="0" borderId="28" xfId="0" applyFont="1" applyBorder="1" applyAlignment="1">
      <alignment/>
    </xf>
    <xf numFmtId="0" fontId="16" fillId="0" borderId="33" xfId="0" applyNumberFormat="1" applyFont="1" applyBorder="1" applyAlignment="1">
      <alignment/>
    </xf>
    <xf numFmtId="0" fontId="16" fillId="0" borderId="30" xfId="0" applyFont="1" applyBorder="1" applyAlignment="1">
      <alignment shrinkToFit="1"/>
    </xf>
    <xf numFmtId="14" fontId="16" fillId="0" borderId="30" xfId="0" applyNumberFormat="1" applyFont="1" applyBorder="1" applyAlignment="1">
      <alignment horizontal="right" shrinkToFit="1"/>
    </xf>
    <xf numFmtId="0" fontId="16" fillId="0" borderId="27" xfId="0" applyNumberFormat="1" applyFont="1" applyBorder="1" applyAlignment="1">
      <alignment/>
    </xf>
    <xf numFmtId="14" fontId="16" fillId="0" borderId="27" xfId="0" applyNumberFormat="1" applyFont="1" applyBorder="1" applyAlignment="1">
      <alignment horizontal="right" shrinkToFit="1"/>
    </xf>
    <xf numFmtId="0" fontId="0" fillId="0" borderId="0" xfId="70">
      <alignment vertical="center"/>
      <protection/>
    </xf>
    <xf numFmtId="0" fontId="53" fillId="0" borderId="0" xfId="70">
      <alignment horizontal="center"/>
      <protection/>
    </xf>
    <xf numFmtId="0" fontId="0" fillId="0" borderId="39" xfId="70" applyBorder="1">
      <alignment horizontal="center"/>
      <protection/>
    </xf>
    <xf numFmtId="0" fontId="0" fillId="0" borderId="0" xfId="70" applyAlignment="1">
      <alignment horizontal="center" shrinkToFit="1"/>
      <protection/>
    </xf>
    <xf numFmtId="0" fontId="0" fillId="0" borderId="39" xfId="70" applyBorder="1" applyAlignment="1">
      <alignment horizontal="center" shrinkToFit="1"/>
      <protection/>
    </xf>
    <xf numFmtId="0" fontId="0" fillId="0" borderId="0" xfId="70">
      <alignment horizontal="center"/>
      <protection/>
    </xf>
    <xf numFmtId="0" fontId="0" fillId="0" borderId="39" xfId="70" applyBorder="1">
      <alignment/>
      <protection/>
    </xf>
    <xf numFmtId="0" fontId="0" fillId="0" borderId="40" xfId="70" applyBorder="1">
      <alignment/>
      <protection/>
    </xf>
    <xf numFmtId="0" fontId="0" fillId="0" borderId="41" xfId="70" applyBorder="1">
      <alignment/>
      <protection/>
    </xf>
    <xf numFmtId="14" fontId="0" fillId="0" borderId="41" xfId="70" applyBorder="1" applyAlignment="1">
      <alignment horizontal="center" shrinkToFit="1"/>
      <protection/>
    </xf>
    <xf numFmtId="0" fontId="0" fillId="0" borderId="0" xfId="70">
      <alignment/>
      <protection/>
    </xf>
    <xf numFmtId="0" fontId="0" fillId="0" borderId="0" xfId="70" applyAlignment="1">
      <alignment vertical="center" shrinkToFit="1"/>
      <protection/>
    </xf>
    <xf numFmtId="14" fontId="0" fillId="0" borderId="41" xfId="70" applyBorder="1">
      <alignment/>
      <protection/>
    </xf>
    <xf numFmtId="14" fontId="0" fillId="0" borderId="41" xfId="70" applyBorder="1" applyAlignment="1">
      <alignment shrinkToFit="1"/>
      <protection/>
    </xf>
    <xf numFmtId="0" fontId="0" fillId="0" borderId="0" xfId="70">
      <alignment horizontal="center" vertical="center"/>
      <protection/>
    </xf>
    <xf numFmtId="0" fontId="0" fillId="0" borderId="0" xfId="70" applyAlignment="1">
      <alignment shrinkToFit="1"/>
      <protection/>
    </xf>
    <xf numFmtId="0" fontId="0" fillId="0" borderId="39" xfId="70" applyBorder="1" applyAlignment="1">
      <alignment shrinkToFit="1"/>
      <protection/>
    </xf>
    <xf numFmtId="0" fontId="55" fillId="0" borderId="0" xfId="0" applyFont="1" applyAlignment="1">
      <alignment horizontal="left" vertical="center" shrinkToFit="1"/>
    </xf>
    <xf numFmtId="14" fontId="0" fillId="0" borderId="41" xfId="70" applyBorder="1" applyAlignment="1">
      <alignment horizontal="center"/>
      <protection/>
    </xf>
    <xf numFmtId="14" fontId="0" fillId="0" borderId="0" xfId="70" applyNumberFormat="1">
      <alignment horizontal="right"/>
      <protection/>
    </xf>
    <xf numFmtId="0" fontId="0" fillId="0" borderId="39" xfId="70" applyBorder="1" applyAlignment="1">
      <alignment horizontal="center"/>
      <protection/>
    </xf>
    <xf numFmtId="0" fontId="0" fillId="0" borderId="39" xfId="70" applyBorder="1">
      <alignment horizontal="center"/>
      <protection/>
    </xf>
    <xf numFmtId="0" fontId="54" fillId="0" borderId="0" xfId="70">
      <alignment horizontal="center"/>
      <protection/>
    </xf>
    <xf numFmtId="0" fontId="0" fillId="0" borderId="42" xfId="70" applyBorder="1">
      <alignment horizontal="center" vertical="center"/>
      <protection/>
    </xf>
    <xf numFmtId="0" fontId="0" fillId="0" borderId="43" xfId="70" applyBorder="1">
      <alignment horizontal="center" vertical="center"/>
      <protection/>
    </xf>
    <xf numFmtId="0" fontId="0" fillId="0" borderId="39" xfId="70" applyBorder="1">
      <alignment horizontal="center" vertical="center"/>
      <protection/>
    </xf>
    <xf numFmtId="0" fontId="0" fillId="0" borderId="31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1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0" fontId="2" fillId="0" borderId="31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52" fillId="0" borderId="0" xfId="70" applyFont="1">
      <alignment horizontal="center"/>
      <protection/>
    </xf>
    <xf numFmtId="0" fontId="52" fillId="0" borderId="0" xfId="70">
      <alignment horizontal="center"/>
      <protection/>
    </xf>
    <xf numFmtId="0" fontId="53" fillId="0" borderId="0" xfId="70">
      <alignment horizontal="center"/>
      <protection/>
    </xf>
    <xf numFmtId="14" fontId="0" fillId="0" borderId="39" xfId="70" applyNumberFormat="1" applyBorder="1">
      <alignment horizontal="center"/>
      <protection/>
    </xf>
    <xf numFmtId="14" fontId="0" fillId="0" borderId="44" xfId="70" applyNumberFormat="1" applyBorder="1">
      <alignment/>
      <protection/>
    </xf>
    <xf numFmtId="14" fontId="0" fillId="0" borderId="41" xfId="70" applyNumberFormat="1" applyBorder="1" applyAlignment="1">
      <alignment horizontal="center"/>
      <protection/>
    </xf>
    <xf numFmtId="0" fontId="2" fillId="0" borderId="3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32" fillId="2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distributed" vertical="center"/>
    </xf>
    <xf numFmtId="0" fontId="32" fillId="0" borderId="0" xfId="0" applyFont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08九州Ｊｒ（14＆12）結果" xfId="70"/>
    <cellStyle name="標準_Sheet1" xfId="71"/>
    <cellStyle name="標準_九州Jr県予選申込一覧（男）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95250</xdr:rowOff>
    </xdr:from>
    <xdr:to>
      <xdr:col>3</xdr:col>
      <xdr:colOff>1104900</xdr:colOff>
      <xdr:row>9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47650" y="2114550"/>
          <a:ext cx="2085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2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66"/>
  <sheetViews>
    <sheetView showZeros="0" zoomScalePageLayoutView="0" workbookViewId="0" topLeftCell="A31">
      <selection activeCell="N11" sqref="N11"/>
    </sheetView>
  </sheetViews>
  <sheetFormatPr defaultColWidth="2.59765625" defaultRowHeight="14.25"/>
  <cols>
    <col min="1" max="1" width="2.5" style="23" customWidth="1"/>
    <col min="2" max="3" width="5.19921875" style="47" customWidth="1"/>
    <col min="4" max="4" width="13.8984375" style="23" customWidth="1"/>
    <col min="5" max="5" width="1.8984375" style="23" customWidth="1"/>
    <col min="6" max="6" width="1.8984375" style="24" customWidth="1"/>
    <col min="7" max="7" width="4.5" style="23" customWidth="1"/>
    <col min="8" max="8" width="1.8984375" style="24" customWidth="1"/>
    <col min="9" max="9" width="4.5" style="23" customWidth="1"/>
    <col min="10" max="10" width="1.8984375" style="24" customWidth="1"/>
    <col min="11" max="11" width="4.5" style="23" customWidth="1"/>
    <col min="12" max="12" width="1.8984375" style="24" customWidth="1"/>
    <col min="13" max="13" width="4.5" style="23" customWidth="1"/>
    <col min="14" max="14" width="1.8984375" style="23" customWidth="1"/>
    <col min="15" max="15" width="4.5" style="24" customWidth="1"/>
    <col min="16" max="16" width="1.8984375" style="23" customWidth="1"/>
    <col min="17" max="17" width="4.5" style="23" customWidth="1"/>
    <col min="18" max="18" width="1.8984375" style="23" customWidth="1"/>
    <col min="19" max="19" width="4.5" style="24" customWidth="1"/>
    <col min="20" max="20" width="1.8984375" style="23" customWidth="1"/>
    <col min="21" max="21" width="4.5" style="24" customWidth="1"/>
    <col min="22" max="22" width="1.59765625" style="23" customWidth="1"/>
    <col min="23" max="24" width="5.19921875" style="269" customWidth="1"/>
    <col min="25" max="25" width="13.8984375" style="269" customWidth="1"/>
    <col min="26" max="26" width="2.5" style="23" customWidth="1"/>
    <col min="27" max="16384" width="2.59765625" style="25" customWidth="1"/>
  </cols>
  <sheetData>
    <row r="1" spans="1:26" s="93" customFormat="1" ht="26.25" customHeight="1">
      <c r="A1" s="360" t="s">
        <v>997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</row>
    <row r="2" spans="1:26" ht="28.5" customHeight="1">
      <c r="A2" s="361" t="s">
        <v>503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ht="13.5">
      <c r="Z3" s="273" t="s">
        <v>999</v>
      </c>
    </row>
    <row r="4" ht="13.5">
      <c r="Z4" s="253" t="s">
        <v>870</v>
      </c>
    </row>
    <row r="5" ht="18.75" customHeight="1"/>
    <row r="6" spans="1:26" ht="13.5">
      <c r="A6" s="25"/>
      <c r="D6" s="25"/>
      <c r="E6" s="25" t="s">
        <v>690</v>
      </c>
      <c r="F6" s="90"/>
      <c r="G6" s="253" t="s">
        <v>349</v>
      </c>
      <c r="H6" s="90"/>
      <c r="I6" s="253" t="s">
        <v>691</v>
      </c>
      <c r="J6" s="90"/>
      <c r="K6" s="253" t="s">
        <v>692</v>
      </c>
      <c r="L6" s="90"/>
      <c r="M6" s="25"/>
      <c r="N6" s="25" t="s">
        <v>696</v>
      </c>
      <c r="O6" s="90"/>
      <c r="P6" s="25" t="s">
        <v>692</v>
      </c>
      <c r="Q6" s="25"/>
      <c r="R6" s="25" t="s">
        <v>691</v>
      </c>
      <c r="S6" s="90"/>
      <c r="T6" s="25" t="s">
        <v>693</v>
      </c>
      <c r="U6" s="90"/>
      <c r="V6" s="25" t="s">
        <v>690</v>
      </c>
      <c r="Z6" s="25"/>
    </row>
    <row r="7" spans="1:26" ht="15" customHeight="1">
      <c r="A7" s="355">
        <v>1</v>
      </c>
      <c r="B7" s="354" t="str">
        <f>IF(A7="","",VLOOKUP('12GS'!A7,'ﾃﾞｰﾀ14&amp;12'!$BP$3:$BS$66,2,FALSE))</f>
        <v>山口</v>
      </c>
      <c r="C7" s="354" t="str">
        <f>IF(A7="","",VLOOKUP('12GS'!A7,'ﾃﾞｰﾀ14&amp;12'!$BP$3:$BS$66,3,FALSE))</f>
        <v>真琴</v>
      </c>
      <c r="D7" s="354" t="str">
        <f>IF(A7="","",VLOOKUP('12GS'!A7,'ﾃﾞｰﾀ14&amp;12'!$BP$3:$BS$66,4,FALSE))</f>
        <v>(福･九州国際TC)</v>
      </c>
      <c r="E7" s="4"/>
      <c r="F7" s="10"/>
      <c r="G7" s="35"/>
      <c r="H7" s="35"/>
      <c r="I7" s="3"/>
      <c r="J7" s="35"/>
      <c r="K7" s="3"/>
      <c r="L7" s="35"/>
      <c r="M7" s="3"/>
      <c r="N7" s="3"/>
      <c r="O7" s="35"/>
      <c r="P7" s="3"/>
      <c r="Q7" s="3"/>
      <c r="R7" s="3"/>
      <c r="S7" s="35"/>
      <c r="T7" s="3"/>
      <c r="U7" s="35"/>
      <c r="V7" s="4"/>
      <c r="W7" s="354" t="str">
        <f>IF(Z7="","",VLOOKUP('12GS'!Z7,'ﾃﾞｰﾀ14&amp;12'!$BP$3:$BS$66,2,FALSE))</f>
        <v>坂本</v>
      </c>
      <c r="X7" s="354" t="str">
        <f>IF(Z7="","",VLOOKUP('12GS'!Z7,'ﾃﾞｰﾀ14&amp;12'!$BP$3:$BS$66,3,FALSE))</f>
        <v>はな</v>
      </c>
      <c r="Y7" s="354" t="str">
        <f>IF(Z7="","",VLOOKUP('12GS'!Z7,'ﾃﾞｰﾀ14&amp;12'!$BP$3:$BS$66,4,FALSE))</f>
        <v>(福･油山TC)</v>
      </c>
      <c r="Z7" s="358">
        <v>17</v>
      </c>
    </row>
    <row r="8" spans="1:26" ht="15" customHeight="1">
      <c r="A8" s="355"/>
      <c r="B8" s="354"/>
      <c r="C8" s="354"/>
      <c r="D8" s="354"/>
      <c r="E8" s="6"/>
      <c r="F8" s="9">
        <v>1</v>
      </c>
      <c r="G8" s="37" t="str">
        <f>IF(F8="","",VLOOKUP('12GS'!F8,'ﾃﾞｰﾀ14&amp;12'!$BP$3:$BS$66,2,FALSE))</f>
        <v>山口</v>
      </c>
      <c r="H8" s="35"/>
      <c r="I8" s="3"/>
      <c r="J8" s="35"/>
      <c r="K8" s="3"/>
      <c r="L8" s="35"/>
      <c r="M8" s="3"/>
      <c r="N8" s="3"/>
      <c r="O8" s="35"/>
      <c r="P8" s="3"/>
      <c r="Q8" s="3"/>
      <c r="R8" s="3"/>
      <c r="S8" s="35"/>
      <c r="T8" s="37">
        <v>17</v>
      </c>
      <c r="U8" s="37" t="str">
        <f>IF(T8="","",VLOOKUP('12GS'!T8,'ﾃﾞｰﾀ14&amp;12'!$BP$3:$BS$66,2,FALSE))</f>
        <v>坂本</v>
      </c>
      <c r="V8" s="7"/>
      <c r="W8" s="354"/>
      <c r="X8" s="354"/>
      <c r="Y8" s="354"/>
      <c r="Z8" s="358"/>
    </row>
    <row r="9" spans="1:26" ht="15" customHeight="1">
      <c r="A9" s="355">
        <v>2</v>
      </c>
      <c r="B9" s="354" t="str">
        <f>IF(A9="","",VLOOKUP('12GS'!A9,'ﾃﾞｰﾀ14&amp;12'!$BP$3:$BS$66,2,FALSE))</f>
        <v>田口</v>
      </c>
      <c r="C9" s="354" t="str">
        <f>IF(A9="","",VLOOKUP('12GS'!A9,'ﾃﾞｰﾀ14&amp;12'!$BP$3:$BS$66,3,FALSE))</f>
        <v>響子</v>
      </c>
      <c r="D9" s="354" t="str">
        <f>IF(A9="","",VLOOKUP('12GS'!A9,'ﾃﾞｰﾀ14&amp;12'!$BP$3:$BS$66,4,FALSE))</f>
        <v>(長・ﾏﾙﾖｼ商会)</v>
      </c>
      <c r="E9" s="8"/>
      <c r="F9" s="353">
        <v>81</v>
      </c>
      <c r="G9" s="352"/>
      <c r="H9" s="35"/>
      <c r="I9" s="3"/>
      <c r="J9" s="35"/>
      <c r="K9" s="3"/>
      <c r="L9" s="35"/>
      <c r="M9" s="266">
        <v>24</v>
      </c>
      <c r="N9" s="359" t="str">
        <f>IF(M9="","",VLOOKUP('12GS'!M9,'ﾃﾞｰﾀ14&amp;12'!$BP$3:$BS$66,2,FALSE))</f>
        <v>小松</v>
      </c>
      <c r="O9" s="359"/>
      <c r="P9" s="3"/>
      <c r="Q9" s="3"/>
      <c r="R9" s="3"/>
      <c r="S9" s="35"/>
      <c r="T9" s="353">
        <v>84</v>
      </c>
      <c r="U9" s="352"/>
      <c r="V9" s="9"/>
      <c r="W9" s="354" t="str">
        <f>IF(Z9="","",VLOOKUP('12GS'!Z9,'ﾃﾞｰﾀ14&amp;12'!$BP$3:$BS$66,2,FALSE))</f>
        <v>堤</v>
      </c>
      <c r="X9" s="354" t="str">
        <f>IF(Z9="","",VLOOKUP('12GS'!Z9,'ﾃﾞｰﾀ14&amp;12'!$BP$3:$BS$66,3,FALSE))</f>
        <v>陽菜</v>
      </c>
      <c r="Y9" s="354" t="str">
        <f>IF(Z9="","",VLOOKUP('12GS'!Z9,'ﾃﾞｰﾀ14&amp;12'!$BP$3:$BS$66,4,FALSE))</f>
        <v>(鹿・Grail-Quest)</v>
      </c>
      <c r="Z9" s="358">
        <v>18</v>
      </c>
    </row>
    <row r="10" spans="1:26" ht="15" customHeight="1">
      <c r="A10" s="355"/>
      <c r="B10" s="354"/>
      <c r="C10" s="354"/>
      <c r="D10" s="354"/>
      <c r="E10" s="10"/>
      <c r="F10" s="10"/>
      <c r="G10" s="39"/>
      <c r="H10" s="41">
        <v>1</v>
      </c>
      <c r="I10" s="37" t="str">
        <f>IF(H10="","",VLOOKUP('12GS'!H10,'ﾃﾞｰﾀ14&amp;12'!$BP$3:$BS$66,2,FALSE))</f>
        <v>山口</v>
      </c>
      <c r="J10" s="35"/>
      <c r="K10" s="3"/>
      <c r="L10" s="35"/>
      <c r="M10" s="3"/>
      <c r="N10" s="354">
        <v>97</v>
      </c>
      <c r="O10" s="354"/>
      <c r="P10" s="3"/>
      <c r="Q10" s="3"/>
      <c r="R10" s="37">
        <v>17</v>
      </c>
      <c r="S10" s="37" t="str">
        <f>IF(R10="","",VLOOKUP('12GS'!R10,'ﾃﾞｰﾀ14&amp;12'!$BP$3:$BS$66,2,FALSE))</f>
        <v>坂本</v>
      </c>
      <c r="T10" s="40"/>
      <c r="U10" s="35"/>
      <c r="V10" s="5"/>
      <c r="W10" s="354"/>
      <c r="X10" s="354"/>
      <c r="Y10" s="354"/>
      <c r="Z10" s="358"/>
    </row>
    <row r="11" spans="1:26" ht="15" customHeight="1">
      <c r="A11" s="355">
        <v>3</v>
      </c>
      <c r="B11" s="354" t="str">
        <f>IF(A11="","",VLOOKUP('12GS'!A11,'ﾃﾞｰﾀ14&amp;12'!$BP$3:$BS$66,2,FALSE))</f>
        <v>山田</v>
      </c>
      <c r="C11" s="354" t="str">
        <f>IF(A11="","",VLOOKUP('12GS'!A11,'ﾃﾞｰﾀ14&amp;12'!$BP$3:$BS$66,3,FALSE))</f>
        <v>あい</v>
      </c>
      <c r="D11" s="354" t="str">
        <f>IF(A11="","",VLOOKUP('12GS'!A11,'ﾃﾞｰﾀ14&amp;12'!$BP$3:$BS$66,4,FALSE))</f>
        <v>(福･油山TC)</v>
      </c>
      <c r="E11" s="4"/>
      <c r="F11" s="10"/>
      <c r="G11" s="39"/>
      <c r="H11" s="353">
        <v>83</v>
      </c>
      <c r="I11" s="343"/>
      <c r="J11" s="35"/>
      <c r="K11" s="3"/>
      <c r="L11" s="35"/>
      <c r="M11" s="3"/>
      <c r="N11" s="40"/>
      <c r="O11" s="35"/>
      <c r="P11" s="3"/>
      <c r="Q11" s="3"/>
      <c r="R11" s="353">
        <v>83</v>
      </c>
      <c r="S11" s="352"/>
      <c r="T11" s="40"/>
      <c r="U11" s="35"/>
      <c r="V11" s="4"/>
      <c r="W11" s="354" t="str">
        <f>IF(Z11="","",VLOOKUP('12GS'!Z11,'ﾃﾞｰﾀ14&amp;12'!$BP$3:$BS$66,2,FALSE))</f>
        <v>竹之内</v>
      </c>
      <c r="X11" s="354" t="str">
        <f>IF(Z11="","",VLOOKUP('12GS'!Z11,'ﾃﾞｰﾀ14&amp;12'!$BP$3:$BS$66,3,FALSE))</f>
        <v>咲紀</v>
      </c>
      <c r="Y11" s="354" t="str">
        <f>IF(Z11="","",VLOOKUP('12GS'!Z11,'ﾃﾞｰﾀ14&amp;12'!$BP$3:$BS$66,4,FALSE))</f>
        <v>(宮･ｼｰｶﾞｲｱTC)</v>
      </c>
      <c r="Z11" s="358">
        <v>19</v>
      </c>
    </row>
    <row r="12" spans="1:26" ht="15" customHeight="1">
      <c r="A12" s="355"/>
      <c r="B12" s="354"/>
      <c r="C12" s="354"/>
      <c r="D12" s="354"/>
      <c r="E12" s="6"/>
      <c r="F12" s="9">
        <v>4</v>
      </c>
      <c r="G12" s="38" t="str">
        <f>IF(F12="","",VLOOKUP('12GS'!F12,'ﾃﾞｰﾀ14&amp;12'!$BP$3:$BS$66,2,FALSE))</f>
        <v>西里</v>
      </c>
      <c r="H12" s="35"/>
      <c r="I12" s="39"/>
      <c r="J12" s="35"/>
      <c r="K12" s="3"/>
      <c r="L12" s="35"/>
      <c r="M12" s="3"/>
      <c r="N12" s="40"/>
      <c r="O12" s="35"/>
      <c r="P12" s="3"/>
      <c r="Q12" s="3"/>
      <c r="R12" s="40"/>
      <c r="S12" s="35"/>
      <c r="T12" s="41">
        <v>20</v>
      </c>
      <c r="U12" s="37" t="str">
        <f>IF(T12="","",VLOOKUP('12GS'!T12,'ﾃﾞｰﾀ14&amp;12'!$BP$3:$BS$66,2,FALSE))</f>
        <v>笛木</v>
      </c>
      <c r="V12" s="7"/>
      <c r="W12" s="354"/>
      <c r="X12" s="354"/>
      <c r="Y12" s="354"/>
      <c r="Z12" s="358"/>
    </row>
    <row r="13" spans="1:26" ht="15" customHeight="1">
      <c r="A13" s="355">
        <v>4</v>
      </c>
      <c r="B13" s="354" t="str">
        <f>IF(A13="","",VLOOKUP('12GS'!A13,'ﾃﾞｰﾀ14&amp;12'!$BP$3:$BS$66,2,FALSE))</f>
        <v>西里</v>
      </c>
      <c r="C13" s="354" t="str">
        <f>IF(A13="","",VLOOKUP('12GS'!A13,'ﾃﾞｰﾀ14&amp;12'!$BP$3:$BS$66,3,FALSE))</f>
        <v>夏子</v>
      </c>
      <c r="D13" s="354" t="str">
        <f>IF(A13="","",VLOOKUP('12GS'!A13,'ﾃﾞｰﾀ14&amp;12'!$BP$3:$BS$66,4,FALSE))</f>
        <v>(沖･沖縄TE)</v>
      </c>
      <c r="E13" s="8"/>
      <c r="F13" s="353">
        <v>80</v>
      </c>
      <c r="G13" s="351"/>
      <c r="H13" s="35"/>
      <c r="I13" s="39"/>
      <c r="J13" s="35"/>
      <c r="K13" s="3"/>
      <c r="L13" s="35"/>
      <c r="M13" s="3"/>
      <c r="N13" s="252"/>
      <c r="O13" s="35"/>
      <c r="P13" s="3"/>
      <c r="Q13" s="3"/>
      <c r="R13" s="40"/>
      <c r="S13" s="35"/>
      <c r="T13" s="351">
        <v>83</v>
      </c>
      <c r="U13" s="352"/>
      <c r="V13" s="9"/>
      <c r="W13" s="354" t="str">
        <f>IF(Z13="","",VLOOKUP('12GS'!Z13,'ﾃﾞｰﾀ14&amp;12'!$BP$3:$BS$66,2,FALSE))</f>
        <v>笛木</v>
      </c>
      <c r="X13" s="354" t="str">
        <f>IF(Z13="","",VLOOKUP('12GS'!Z13,'ﾃﾞｰﾀ14&amp;12'!$BP$3:$BS$66,3,FALSE))</f>
        <v>愛彩美</v>
      </c>
      <c r="Y13" s="354" t="str">
        <f>IF(Z13="","",VLOOKUP('12GS'!Z13,'ﾃﾞｰﾀ14&amp;12'!$BP$3:$BS$66,4,FALSE))</f>
        <v>(大･BEKITT)</v>
      </c>
      <c r="Z13" s="358">
        <v>20</v>
      </c>
    </row>
    <row r="14" spans="1:26" ht="15" customHeight="1">
      <c r="A14" s="355"/>
      <c r="B14" s="354"/>
      <c r="C14" s="354"/>
      <c r="D14" s="354"/>
      <c r="E14" s="5"/>
      <c r="F14" s="10"/>
      <c r="G14" s="3"/>
      <c r="H14" s="35"/>
      <c r="I14" s="39"/>
      <c r="J14" s="41">
        <v>1</v>
      </c>
      <c r="K14" s="37" t="str">
        <f>IF(J14="","",VLOOKUP('12GS'!J14,'ﾃﾞｰﾀ14&amp;12'!$BP$3:$BS$66,2,FALSE))</f>
        <v>山口</v>
      </c>
      <c r="L14" s="35"/>
      <c r="M14" s="35"/>
      <c r="N14" s="40"/>
      <c r="O14" s="35"/>
      <c r="P14" s="37">
        <v>24</v>
      </c>
      <c r="Q14" s="37" t="str">
        <f>IF(P14="","",VLOOKUP('12GS'!P14,'ﾃﾞｰﾀ14&amp;12'!$BP$3:$BS$66,2,FALSE))</f>
        <v>小松</v>
      </c>
      <c r="R14" s="40"/>
      <c r="S14" s="35"/>
      <c r="T14" s="3"/>
      <c r="U14" s="35"/>
      <c r="V14" s="5"/>
      <c r="W14" s="354"/>
      <c r="X14" s="354"/>
      <c r="Y14" s="354"/>
      <c r="Z14" s="358"/>
    </row>
    <row r="15" spans="1:26" ht="15" customHeight="1">
      <c r="A15" s="355">
        <v>5</v>
      </c>
      <c r="B15" s="354" t="str">
        <f>IF(A15="","",VLOOKUP('12GS'!A15,'ﾃﾞｰﾀ14&amp;12'!$BP$3:$BS$66,2,FALSE))</f>
        <v>安部</v>
      </c>
      <c r="C15" s="354" t="str">
        <f>IF(A15="","",VLOOKUP('12GS'!A15,'ﾃﾞｰﾀ14&amp;12'!$BP$3:$BS$66,3,FALSE))</f>
        <v>有紗</v>
      </c>
      <c r="D15" s="354" t="str">
        <f>IF(A15="","",VLOOKUP('12GS'!A15,'ﾃﾞｰﾀ14&amp;12'!$BP$3:$BS$66,4,FALSE))</f>
        <v>(大･ORION.TS)</v>
      </c>
      <c r="E15" s="4"/>
      <c r="F15" s="10"/>
      <c r="G15" s="3"/>
      <c r="H15" s="35"/>
      <c r="I15" s="39"/>
      <c r="J15" s="353">
        <v>84</v>
      </c>
      <c r="K15" s="343"/>
      <c r="L15" s="35"/>
      <c r="M15" s="35"/>
      <c r="N15" s="40"/>
      <c r="O15" s="35"/>
      <c r="P15" s="353">
        <v>84</v>
      </c>
      <c r="Q15" s="352"/>
      <c r="R15" s="40"/>
      <c r="S15" s="35"/>
      <c r="T15" s="3"/>
      <c r="U15" s="35"/>
      <c r="V15" s="4"/>
      <c r="W15" s="354" t="str">
        <f>IF(Z15="","",VLOOKUP('12GS'!Z15,'ﾃﾞｰﾀ14&amp;12'!$BP$3:$BS$66,2,FALSE))</f>
        <v>上原</v>
      </c>
      <c r="X15" s="354" t="str">
        <f>IF(Z15="","",VLOOKUP('12GS'!Z15,'ﾃﾞｰﾀ14&amp;12'!$BP$3:$BS$66,3,FALSE))</f>
        <v>早貴</v>
      </c>
      <c r="Y15" s="354" t="str">
        <f>IF(Z15="","",VLOOKUP('12GS'!Z15,'ﾃﾞｰﾀ14&amp;12'!$BP$3:$BS$66,4,FALSE))</f>
        <v>(沖･沖縄TE)</v>
      </c>
      <c r="Z15" s="358">
        <v>21</v>
      </c>
    </row>
    <row r="16" spans="1:26" ht="15" customHeight="1">
      <c r="A16" s="355"/>
      <c r="B16" s="354"/>
      <c r="C16" s="354"/>
      <c r="D16" s="354"/>
      <c r="E16" s="6"/>
      <c r="F16" s="9">
        <v>5</v>
      </c>
      <c r="G16" s="37" t="str">
        <f>IF(F16="","",VLOOKUP('12GS'!F16,'ﾃﾞｰﾀ14&amp;12'!$BP$3:$BS$66,2,FALSE))</f>
        <v>安部</v>
      </c>
      <c r="H16" s="35"/>
      <c r="I16" s="39"/>
      <c r="J16" s="35"/>
      <c r="K16" s="39"/>
      <c r="L16" s="35"/>
      <c r="M16" s="35"/>
      <c r="N16" s="40"/>
      <c r="O16" s="35"/>
      <c r="P16" s="40"/>
      <c r="Q16" s="35"/>
      <c r="R16" s="40"/>
      <c r="S16" s="35"/>
      <c r="T16" s="37">
        <v>22</v>
      </c>
      <c r="U16" s="37" t="str">
        <f>IF(T16="","",VLOOKUP('12GS'!T16,'ﾃﾞｰﾀ14&amp;12'!$BP$3:$BS$66,2,FALSE))</f>
        <v>山村</v>
      </c>
      <c r="V16" s="7"/>
      <c r="W16" s="354"/>
      <c r="X16" s="354"/>
      <c r="Y16" s="354"/>
      <c r="Z16" s="358"/>
    </row>
    <row r="17" spans="1:26" ht="15" customHeight="1">
      <c r="A17" s="355">
        <v>6</v>
      </c>
      <c r="B17" s="354" t="str">
        <f>IF(A17="","",VLOOKUP('12GS'!A17,'ﾃﾞｰﾀ14&amp;12'!$BP$3:$BS$66,2,FALSE))</f>
        <v>梶谷</v>
      </c>
      <c r="C17" s="354" t="str">
        <f>IF(A17="","",VLOOKUP('12GS'!A17,'ﾃﾞｰﾀ14&amp;12'!$BP$3:$BS$66,3,FALSE))</f>
        <v>亜未</v>
      </c>
      <c r="D17" s="354" t="str">
        <f>IF(A17="","",VLOOKUP('12GS'!A17,'ﾃﾞｰﾀ14&amp;12'!$BP$3:$BS$66,4,FALSE))</f>
        <v>(福・春日西TC）</v>
      </c>
      <c r="E17" s="8"/>
      <c r="F17" s="353">
        <v>84</v>
      </c>
      <c r="G17" s="352"/>
      <c r="H17" s="35"/>
      <c r="I17" s="39"/>
      <c r="J17" s="35"/>
      <c r="K17" s="39"/>
      <c r="L17" s="35"/>
      <c r="M17" s="35"/>
      <c r="N17" s="40"/>
      <c r="O17" s="35"/>
      <c r="P17" s="40"/>
      <c r="Q17" s="35"/>
      <c r="R17" s="40"/>
      <c r="S17" s="35"/>
      <c r="T17" s="353">
        <v>85</v>
      </c>
      <c r="U17" s="352"/>
      <c r="V17" s="9"/>
      <c r="W17" s="354" t="str">
        <f>IF(Z17="","",VLOOKUP('12GS'!Z17,'ﾃﾞｰﾀ14&amp;12'!$BP$3:$BS$66,2,FALSE))</f>
        <v>山村</v>
      </c>
      <c r="X17" s="354" t="str">
        <f>IF(Z17="","",VLOOKUP('12GS'!Z17,'ﾃﾞｰﾀ14&amp;12'!$BP$3:$BS$66,3,FALSE))</f>
        <v>寿莉</v>
      </c>
      <c r="Y17" s="354" t="str">
        <f>IF(Z17="","",VLOOKUP('12GS'!Z17,'ﾃﾞｰﾀ14&amp;12'!$BP$3:$BS$66,4,FALSE))</f>
        <v>(福･北九州ｳｴｽﾄ)</v>
      </c>
      <c r="Z17" s="358">
        <v>22</v>
      </c>
    </row>
    <row r="18" spans="1:26" ht="15" customHeight="1">
      <c r="A18" s="355"/>
      <c r="B18" s="354"/>
      <c r="C18" s="354"/>
      <c r="D18" s="354"/>
      <c r="E18" s="5"/>
      <c r="F18" s="10"/>
      <c r="G18" s="39"/>
      <c r="H18" s="41">
        <v>8</v>
      </c>
      <c r="I18" s="38" t="str">
        <f>IF(H18="","",VLOOKUP('12GS'!H18,'ﾃﾞｰﾀ14&amp;12'!$BP$3:$BS$66,2,FALSE))</f>
        <v>下地</v>
      </c>
      <c r="J18" s="35"/>
      <c r="K18" s="39"/>
      <c r="L18" s="35"/>
      <c r="M18" s="35"/>
      <c r="N18" s="40"/>
      <c r="O18" s="35"/>
      <c r="P18" s="40"/>
      <c r="Q18" s="35"/>
      <c r="R18" s="41">
        <v>24</v>
      </c>
      <c r="S18" s="37" t="str">
        <f>IF(R18="","",VLOOKUP('12GS'!R18,'ﾃﾞｰﾀ14&amp;12'!$BP$3:$BS$66,2,FALSE))</f>
        <v>小松</v>
      </c>
      <c r="T18" s="40"/>
      <c r="U18" s="35"/>
      <c r="V18" s="5"/>
      <c r="W18" s="354"/>
      <c r="X18" s="354"/>
      <c r="Y18" s="354"/>
      <c r="Z18" s="358"/>
    </row>
    <row r="19" spans="1:26" ht="15" customHeight="1">
      <c r="A19" s="355">
        <v>7</v>
      </c>
      <c r="B19" s="354" t="str">
        <f>IF(A19="","",VLOOKUP('12GS'!A19,'ﾃﾞｰﾀ14&amp;12'!$BP$3:$BS$66,2,FALSE))</f>
        <v>西原</v>
      </c>
      <c r="C19" s="354" t="str">
        <f>IF(A19="","",VLOOKUP('12GS'!A19,'ﾃﾞｰﾀ14&amp;12'!$BP$3:$BS$66,3,FALSE))</f>
        <v>梨沙</v>
      </c>
      <c r="D19" s="354" t="str">
        <f>IF(A19="","",VLOOKUP('12GS'!A19,'ﾃﾞｰﾀ14&amp;12'!$BP$3:$BS$66,4,FALSE))</f>
        <v>(長･Nagasaki TLD)</v>
      </c>
      <c r="E19" s="4"/>
      <c r="F19" s="10"/>
      <c r="G19" s="39"/>
      <c r="H19" s="353">
        <v>97</v>
      </c>
      <c r="I19" s="342"/>
      <c r="J19" s="35"/>
      <c r="K19" s="39"/>
      <c r="L19" s="35"/>
      <c r="M19" s="35"/>
      <c r="N19" s="40"/>
      <c r="O19" s="35"/>
      <c r="P19" s="40"/>
      <c r="Q19" s="35"/>
      <c r="R19" s="351">
        <v>85</v>
      </c>
      <c r="S19" s="352"/>
      <c r="T19" s="40"/>
      <c r="U19" s="35"/>
      <c r="V19" s="4"/>
      <c r="W19" s="354" t="str">
        <f>IF(Z19="","",VLOOKUP('12GS'!Z19,'ﾃﾞｰﾀ14&amp;12'!$BP$3:$BS$66,2,FALSE))</f>
        <v>栗山</v>
      </c>
      <c r="X19" s="354" t="str">
        <f>IF(Z19="","",VLOOKUP('12GS'!Z19,'ﾃﾞｰﾀ14&amp;12'!$BP$3:$BS$66,3,FALSE))</f>
        <v>侑子</v>
      </c>
      <c r="Y19" s="354" t="str">
        <f>IF(Z19="","",VLOOKUP('12GS'!Z19,'ﾃﾞｰﾀ14&amp;12'!$BP$3:$BS$66,4,FALSE))</f>
        <v>(佐･太閤TC)</v>
      </c>
      <c r="Z19" s="358">
        <v>23</v>
      </c>
    </row>
    <row r="20" spans="1:26" ht="15" customHeight="1">
      <c r="A20" s="355"/>
      <c r="B20" s="354"/>
      <c r="C20" s="354"/>
      <c r="D20" s="354"/>
      <c r="E20" s="6"/>
      <c r="F20" s="9">
        <v>8</v>
      </c>
      <c r="G20" s="38" t="str">
        <f>IF(F20="","",VLOOKUP('12GS'!F20,'ﾃﾞｰﾀ14&amp;12'!$BP$3:$BS$66,2,FALSE))</f>
        <v>下地</v>
      </c>
      <c r="H20" s="35"/>
      <c r="I20" s="3"/>
      <c r="J20" s="35"/>
      <c r="K20" s="39"/>
      <c r="L20" s="35"/>
      <c r="M20" s="35"/>
      <c r="N20" s="40"/>
      <c r="O20" s="35"/>
      <c r="P20" s="40"/>
      <c r="Q20" s="35"/>
      <c r="R20" s="3"/>
      <c r="S20" s="35"/>
      <c r="T20" s="41">
        <v>24</v>
      </c>
      <c r="U20" s="37" t="str">
        <f>IF(T20="","",VLOOKUP('12GS'!T20,'ﾃﾞｰﾀ14&amp;12'!$BP$3:$BS$66,2,FALSE))</f>
        <v>小松</v>
      </c>
      <c r="V20" s="7"/>
      <c r="W20" s="354"/>
      <c r="X20" s="354"/>
      <c r="Y20" s="354"/>
      <c r="Z20" s="358"/>
    </row>
    <row r="21" spans="1:26" ht="15" customHeight="1">
      <c r="A21" s="355">
        <v>8</v>
      </c>
      <c r="B21" s="354" t="str">
        <f>IF(A21="","",VLOOKUP('12GS'!A21,'ﾃﾞｰﾀ14&amp;12'!$BP$3:$BS$66,2,FALSE))</f>
        <v>下地</v>
      </c>
      <c r="C21" s="354" t="str">
        <f>IF(A21="","",VLOOKUP('12GS'!A21,'ﾃﾞｰﾀ14&amp;12'!$BP$3:$BS$66,3,FALSE))</f>
        <v>奈奈</v>
      </c>
      <c r="D21" s="354" t="str">
        <f>IF(A21="","",VLOOKUP('12GS'!A21,'ﾃﾞｰﾀ14&amp;12'!$BP$3:$BS$66,4,FALSE))</f>
        <v>(沖･JIN Jr)</v>
      </c>
      <c r="E21" s="8"/>
      <c r="F21" s="353">
        <v>81</v>
      </c>
      <c r="G21" s="351"/>
      <c r="H21" s="35"/>
      <c r="I21" s="3"/>
      <c r="J21" s="35"/>
      <c r="K21" s="39"/>
      <c r="L21" s="35"/>
      <c r="M21" s="35"/>
      <c r="N21" s="40"/>
      <c r="O21" s="35"/>
      <c r="P21" s="40"/>
      <c r="Q21" s="35"/>
      <c r="R21" s="3"/>
      <c r="S21" s="35"/>
      <c r="T21" s="351">
        <v>80</v>
      </c>
      <c r="U21" s="352"/>
      <c r="V21" s="9"/>
      <c r="W21" s="354" t="str">
        <f>IF(Z21="","",VLOOKUP('12GS'!Z21,'ﾃﾞｰﾀ14&amp;12'!$BP$3:$BS$66,2,FALSE))</f>
        <v>小松</v>
      </c>
      <c r="X21" s="354" t="str">
        <f>IF(Z21="","",VLOOKUP('12GS'!Z21,'ﾃﾞｰﾀ14&amp;12'!$BP$3:$BS$66,3,FALSE))</f>
        <v>莉奈</v>
      </c>
      <c r="Y21" s="354" t="str">
        <f>IF(Z21="","",VLOOKUP('12GS'!Z21,'ﾃﾞｰﾀ14&amp;12'!$BP$3:$BS$66,4,FALSE))</f>
        <v>(福･ﾄﾞﾘｰﾑ TS)</v>
      </c>
      <c r="Z21" s="358">
        <v>24</v>
      </c>
    </row>
    <row r="22" spans="1:26" ht="15" customHeight="1">
      <c r="A22" s="355"/>
      <c r="B22" s="354"/>
      <c r="C22" s="354"/>
      <c r="D22" s="354"/>
      <c r="E22" s="5"/>
      <c r="F22" s="10"/>
      <c r="G22" s="3"/>
      <c r="H22" s="35"/>
      <c r="I22" s="3"/>
      <c r="J22" s="35"/>
      <c r="K22" s="39"/>
      <c r="L22" s="41">
        <v>1</v>
      </c>
      <c r="M22" s="37" t="s">
        <v>1256</v>
      </c>
      <c r="N22" s="41">
        <v>24</v>
      </c>
      <c r="O22" s="37" t="str">
        <f>IF(N22="","",VLOOKUP('12GS'!N22,'ﾃﾞｰﾀ14&amp;12'!$BP$3:$BS$66,2,FALSE))</f>
        <v>小松</v>
      </c>
      <c r="P22" s="40"/>
      <c r="Q22" s="35"/>
      <c r="R22" s="3"/>
      <c r="S22" s="35"/>
      <c r="T22" s="3"/>
      <c r="U22" s="35"/>
      <c r="V22" s="5"/>
      <c r="W22" s="354"/>
      <c r="X22" s="354"/>
      <c r="Y22" s="354"/>
      <c r="Z22" s="358"/>
    </row>
    <row r="23" spans="1:26" ht="15" customHeight="1">
      <c r="A23" s="355">
        <v>9</v>
      </c>
      <c r="B23" s="354" t="str">
        <f>IF(A23="","",VLOOKUP('12GS'!A23,'ﾃﾞｰﾀ14&amp;12'!$BP$3:$BS$66,2,FALSE))</f>
        <v>ﾘユｰ</v>
      </c>
      <c r="C23" s="354" t="str">
        <f>IF(A23="","",VLOOKUP('12GS'!A23,'ﾃﾞｰﾀ14&amp;12'!$BP$3:$BS$66,3,FALSE))</f>
        <v>理沙ﾏﾘｰ</v>
      </c>
      <c r="D23" s="354" t="str">
        <f>IF(A23="","",VLOOKUP('12GS'!A23,'ﾃﾞｰﾀ14&amp;12'!$BP$3:$BS$66,4,FALSE))</f>
        <v>(沖･TTS Jr)</v>
      </c>
      <c r="E23" s="4"/>
      <c r="F23" s="10"/>
      <c r="G23" s="3"/>
      <c r="H23" s="35"/>
      <c r="I23" s="3"/>
      <c r="J23" s="35"/>
      <c r="K23" s="39"/>
      <c r="L23" s="35"/>
      <c r="M23" s="181">
        <v>82</v>
      </c>
      <c r="N23" s="35"/>
      <c r="O23" s="36">
        <v>83</v>
      </c>
      <c r="P23" s="40"/>
      <c r="Q23" s="35"/>
      <c r="R23" s="3"/>
      <c r="S23" s="35"/>
      <c r="T23" s="3"/>
      <c r="U23" s="35"/>
      <c r="V23" s="4"/>
      <c r="W23" s="354" t="str">
        <f>IF(Z23="","",VLOOKUP('12GS'!Z23,'ﾃﾞｰﾀ14&amp;12'!$BP$3:$BS$66,2,FALSE))</f>
        <v>鶴田</v>
      </c>
      <c r="X23" s="354" t="str">
        <f>IF(Z23="","",VLOOKUP('12GS'!Z23,'ﾃﾞｰﾀ14&amp;12'!$BP$3:$BS$66,3,FALSE))</f>
        <v>陽菜</v>
      </c>
      <c r="Y23" s="354" t="str">
        <f>IF(Z23="","",VLOOKUP('12GS'!Z23,'ﾃﾞｰﾀ14&amp;12'!$BP$3:$BS$66,4,FALSE))</f>
        <v>(福･TF TC)</v>
      </c>
      <c r="Z23" s="358">
        <v>25</v>
      </c>
    </row>
    <row r="24" spans="1:26" ht="15" customHeight="1">
      <c r="A24" s="355"/>
      <c r="B24" s="354"/>
      <c r="C24" s="354"/>
      <c r="D24" s="354"/>
      <c r="E24" s="6"/>
      <c r="F24" s="9">
        <v>9</v>
      </c>
      <c r="G24" s="37" t="str">
        <f>IF(F24="","",VLOOKUP('12GS'!F24,'ﾃﾞｰﾀ14&amp;12'!$BP$3:$BS$66,2,FALSE))</f>
        <v>ﾘユｰ</v>
      </c>
      <c r="H24" s="35"/>
      <c r="I24" s="3"/>
      <c r="J24" s="35"/>
      <c r="K24" s="39"/>
      <c r="L24" s="35"/>
      <c r="M24" s="35"/>
      <c r="N24" s="35"/>
      <c r="O24" s="35"/>
      <c r="P24" s="40"/>
      <c r="Q24" s="35"/>
      <c r="R24" s="3"/>
      <c r="S24" s="35"/>
      <c r="T24" s="37">
        <v>25</v>
      </c>
      <c r="U24" s="37" t="str">
        <f>IF(T24="","",VLOOKUP('12GS'!T24,'ﾃﾞｰﾀ14&amp;12'!$BP$3:$BS$66,2,FALSE))</f>
        <v>鶴田</v>
      </c>
      <c r="V24" s="7"/>
      <c r="W24" s="354"/>
      <c r="X24" s="354"/>
      <c r="Y24" s="354"/>
      <c r="Z24" s="358"/>
    </row>
    <row r="25" spans="1:26" ht="15" customHeight="1">
      <c r="A25" s="355">
        <v>10</v>
      </c>
      <c r="B25" s="354" t="str">
        <f>IF(A25="","",VLOOKUP('12GS'!A25,'ﾃﾞｰﾀ14&amp;12'!$BP$3:$BS$66,2,FALSE))</f>
        <v>永野</v>
      </c>
      <c r="C25" s="354" t="str">
        <f>IF(A25="","",VLOOKUP('12GS'!A25,'ﾃﾞｰﾀ14&amp;12'!$BP$3:$BS$66,3,FALSE))</f>
        <v>明希</v>
      </c>
      <c r="D25" s="354" t="str">
        <f>IF(A25="","",VLOOKUP('12GS'!A25,'ﾃﾞｰﾀ14&amp;12'!$BP$3:$BS$66,4,FALSE))</f>
        <v>(長･Nagasaki TLD)</v>
      </c>
      <c r="E25" s="8"/>
      <c r="F25" s="353">
        <v>80</v>
      </c>
      <c r="G25" s="352"/>
      <c r="H25" s="35"/>
      <c r="I25" s="3"/>
      <c r="J25" s="35"/>
      <c r="K25" s="39"/>
      <c r="L25" s="35"/>
      <c r="M25" s="35"/>
      <c r="N25" s="35"/>
      <c r="O25" s="35"/>
      <c r="P25" s="40"/>
      <c r="Q25" s="35"/>
      <c r="R25" s="3"/>
      <c r="S25" s="35"/>
      <c r="T25" s="353">
        <v>81</v>
      </c>
      <c r="U25" s="352"/>
      <c r="V25" s="9"/>
      <c r="W25" s="354" t="str">
        <f>IF(Z25="","",VLOOKUP('12GS'!Z25,'ﾃﾞｰﾀ14&amp;12'!$BP$3:$BS$66,2,FALSE))</f>
        <v>金子</v>
      </c>
      <c r="X25" s="354" t="str">
        <f>IF(Z25="","",VLOOKUP('12GS'!Z25,'ﾃﾞｰﾀ14&amp;12'!$BP$3:$BS$66,3,FALSE))</f>
        <v>萌</v>
      </c>
      <c r="Y25" s="354" t="str">
        <f>IF(Z25="","",VLOOKUP('12GS'!Z25,'ﾃﾞｰﾀ14&amp;12'!$BP$3:$BS$66,4,FALSE))</f>
        <v>(熊･熊本県立大H&amp;S)</v>
      </c>
      <c r="Z25" s="358">
        <v>26</v>
      </c>
    </row>
    <row r="26" spans="1:26" ht="15" customHeight="1">
      <c r="A26" s="355"/>
      <c r="B26" s="354"/>
      <c r="C26" s="354"/>
      <c r="D26" s="354"/>
      <c r="E26" s="5"/>
      <c r="F26" s="10"/>
      <c r="G26" s="39"/>
      <c r="H26" s="41">
        <v>9</v>
      </c>
      <c r="I26" s="37" t="str">
        <f>IF(H26="","",VLOOKUP('12GS'!H26,'ﾃﾞｰﾀ14&amp;12'!$BP$3:$BS$66,2,FALSE))</f>
        <v>ﾘユｰ</v>
      </c>
      <c r="J26" s="35"/>
      <c r="K26" s="39"/>
      <c r="L26" s="35"/>
      <c r="M26" s="35"/>
      <c r="N26" s="35"/>
      <c r="O26" s="35"/>
      <c r="P26" s="40"/>
      <c r="Q26" s="35"/>
      <c r="R26" s="37">
        <v>25</v>
      </c>
      <c r="S26" s="37" t="str">
        <f>IF(R26="","",VLOOKUP('12GS'!R26,'ﾃﾞｰﾀ14&amp;12'!$BP$3:$BS$66,2,FALSE))</f>
        <v>鶴田</v>
      </c>
      <c r="T26" s="40"/>
      <c r="U26" s="35"/>
      <c r="V26" s="5"/>
      <c r="W26" s="354"/>
      <c r="X26" s="354"/>
      <c r="Y26" s="354"/>
      <c r="Z26" s="358"/>
    </row>
    <row r="27" spans="1:26" ht="15" customHeight="1">
      <c r="A27" s="355">
        <v>11</v>
      </c>
      <c r="B27" s="354" t="str">
        <f>IF(A27="","",VLOOKUP('12GS'!A27,'ﾃﾞｰﾀ14&amp;12'!$BP$3:$BS$66,2,FALSE))</f>
        <v>松永</v>
      </c>
      <c r="C27" s="354" t="str">
        <f>IF(A27="","",VLOOKUP('12GS'!A27,'ﾃﾞｰﾀ14&amp;12'!$BP$3:$BS$66,3,FALSE))</f>
        <v>夏帆</v>
      </c>
      <c r="D27" s="354" t="str">
        <f>IF(A27="","",VLOOKUP('12GS'!A27,'ﾃﾞｰﾀ14&amp;12'!$BP$3:$BS$66,4,FALSE))</f>
        <v>(福･海の中道M&amp;T)</v>
      </c>
      <c r="E27" s="4"/>
      <c r="F27" s="10"/>
      <c r="G27" s="39"/>
      <c r="H27" s="353">
        <v>84</v>
      </c>
      <c r="I27" s="343"/>
      <c r="J27" s="35"/>
      <c r="K27" s="39"/>
      <c r="L27" s="35"/>
      <c r="M27" s="35"/>
      <c r="N27" s="35"/>
      <c r="O27" s="35"/>
      <c r="P27" s="40"/>
      <c r="Q27" s="35"/>
      <c r="R27" s="353">
        <v>83</v>
      </c>
      <c r="S27" s="352"/>
      <c r="T27" s="40"/>
      <c r="U27" s="35"/>
      <c r="V27" s="4"/>
      <c r="W27" s="354" t="str">
        <f>IF(Z27="","",VLOOKUP('12GS'!Z27,'ﾃﾞｰﾀ14&amp;12'!$BP$3:$BS$66,2,FALSE))</f>
        <v>松尾</v>
      </c>
      <c r="X27" s="354" t="str">
        <f>IF(Z27="","",VLOOKUP('12GS'!Z27,'ﾃﾞｰﾀ14&amp;12'!$BP$3:$BS$66,3,FALSE))</f>
        <v>風香</v>
      </c>
      <c r="Y27" s="354" t="str">
        <f>IF(Z27="","",VLOOKUP('12GS'!Z27,'ﾃﾞｰﾀ14&amp;12'!$BP$3:$BS$66,4,FALSE))</f>
        <v>(大･BEKITT)</v>
      </c>
      <c r="Z27" s="358">
        <v>27</v>
      </c>
    </row>
    <row r="28" spans="1:26" ht="15" customHeight="1">
      <c r="A28" s="355"/>
      <c r="B28" s="354"/>
      <c r="C28" s="354"/>
      <c r="D28" s="354"/>
      <c r="E28" s="6"/>
      <c r="F28" s="9">
        <v>12</v>
      </c>
      <c r="G28" s="38" t="str">
        <f>IF(F28="","",VLOOKUP('12GS'!F28,'ﾃﾞｰﾀ14&amp;12'!$BP$3:$BS$66,2,FALSE))</f>
        <v>福田</v>
      </c>
      <c r="H28" s="35"/>
      <c r="I28" s="39"/>
      <c r="J28" s="35"/>
      <c r="K28" s="39"/>
      <c r="L28" s="35"/>
      <c r="M28" s="35"/>
      <c r="N28" s="35"/>
      <c r="O28" s="35"/>
      <c r="P28" s="40"/>
      <c r="Q28" s="35"/>
      <c r="R28" s="40"/>
      <c r="S28" s="35"/>
      <c r="T28" s="41">
        <v>27</v>
      </c>
      <c r="U28" s="37" t="str">
        <f>IF(T28="","",VLOOKUP('12GS'!T28,'ﾃﾞｰﾀ14&amp;12'!$BP$3:$BS$66,2,FALSE))</f>
        <v>松尾</v>
      </c>
      <c r="V28" s="7"/>
      <c r="W28" s="354"/>
      <c r="X28" s="354"/>
      <c r="Y28" s="354"/>
      <c r="Z28" s="358"/>
    </row>
    <row r="29" spans="1:26" ht="15" customHeight="1">
      <c r="A29" s="355">
        <v>12</v>
      </c>
      <c r="B29" s="354" t="str">
        <f>IF(A29="","",VLOOKUP('12GS'!A29,'ﾃﾞｰﾀ14&amp;12'!$BP$3:$BS$66,2,FALSE))</f>
        <v>福田</v>
      </c>
      <c r="C29" s="354" t="str">
        <f>IF(A29="","",VLOOKUP('12GS'!A29,'ﾃﾞｰﾀ14&amp;12'!$BP$3:$BS$66,3,FALSE))</f>
        <v>彩香</v>
      </c>
      <c r="D29" s="354" t="str">
        <f>IF(A29="","",VLOOKUP('12GS'!A29,'ﾃﾞｰﾀ14&amp;12'!$BP$3:$BS$66,4,FALSE))</f>
        <v>(長･佐世保LTC)</v>
      </c>
      <c r="E29" s="8"/>
      <c r="F29" s="353">
        <v>83</v>
      </c>
      <c r="G29" s="351"/>
      <c r="H29" s="35"/>
      <c r="I29" s="39"/>
      <c r="J29" s="35"/>
      <c r="K29" s="39"/>
      <c r="L29" s="35"/>
      <c r="M29" s="35"/>
      <c r="N29" s="35"/>
      <c r="O29" s="35"/>
      <c r="P29" s="40"/>
      <c r="Q29" s="35"/>
      <c r="R29" s="40"/>
      <c r="S29" s="35"/>
      <c r="T29" s="351">
        <v>85</v>
      </c>
      <c r="U29" s="352"/>
      <c r="V29" s="9"/>
      <c r="W29" s="354" t="str">
        <f>IF(Z29="","",VLOOKUP('12GS'!Z29,'ﾃﾞｰﾀ14&amp;12'!$BP$3:$BS$66,2,FALSE))</f>
        <v>徳永</v>
      </c>
      <c r="X29" s="354" t="str">
        <f>IF(Z29="","",VLOOKUP('12GS'!Z29,'ﾃﾞｰﾀ14&amp;12'!$BP$3:$BS$66,3,FALSE))</f>
        <v>薫保</v>
      </c>
      <c r="Y29" s="354" t="str">
        <f>IF(Z29="","",VLOOKUP('12GS'!Z29,'ﾃﾞｰﾀ14&amp;12'!$BP$3:$BS$66,4,FALSE))</f>
        <v>(福･福岡ﾊﾟｼﾌｨｯｸ)</v>
      </c>
      <c r="Z29" s="358">
        <v>28</v>
      </c>
    </row>
    <row r="30" spans="1:26" ht="15" customHeight="1">
      <c r="A30" s="355"/>
      <c r="B30" s="354"/>
      <c r="C30" s="354"/>
      <c r="D30" s="354"/>
      <c r="E30" s="5"/>
      <c r="F30" s="10"/>
      <c r="G30" s="3"/>
      <c r="H30" s="35"/>
      <c r="I30" s="39"/>
      <c r="J30" s="41">
        <v>9</v>
      </c>
      <c r="K30" s="38" t="str">
        <f>IF(J30="","",VLOOKUP('12GS'!J30,'ﾃﾞｰﾀ14&amp;12'!$BP$3:$BS$66,2,FALSE))</f>
        <v>ﾘユｰ</v>
      </c>
      <c r="L30" s="35"/>
      <c r="M30" s="35"/>
      <c r="N30" s="35"/>
      <c r="O30" s="35"/>
      <c r="P30" s="41">
        <v>25</v>
      </c>
      <c r="Q30" s="37" t="str">
        <f>IF(P30="","",VLOOKUP('12GS'!P30,'ﾃﾞｰﾀ14&amp;12'!$BP$3:$BS$66,2,FALSE))</f>
        <v>鶴田</v>
      </c>
      <c r="R30" s="40"/>
      <c r="S30" s="35"/>
      <c r="T30" s="3"/>
      <c r="U30" s="35"/>
      <c r="V30" s="5"/>
      <c r="W30" s="354"/>
      <c r="X30" s="354"/>
      <c r="Y30" s="354"/>
      <c r="Z30" s="358"/>
    </row>
    <row r="31" spans="1:26" ht="15" customHeight="1">
      <c r="A31" s="355">
        <v>13</v>
      </c>
      <c r="B31" s="354" t="str">
        <f>IF(A31="","",VLOOKUP('12GS'!A31,'ﾃﾞｰﾀ14&amp;12'!$BP$3:$BS$66,2,FALSE))</f>
        <v>川副</v>
      </c>
      <c r="C31" s="354" t="str">
        <f>IF(A31="","",VLOOKUP('12GS'!A31,'ﾃﾞｰﾀ14&amp;12'!$BP$3:$BS$66,3,FALSE))</f>
        <v>優花</v>
      </c>
      <c r="D31" s="354" t="str">
        <f>IF(A31="","",VLOOKUP('12GS'!A31,'ﾃﾞｰﾀ14&amp;12'!$BP$3:$BS$66,4,FALSE))</f>
        <v>(佐・JOYPARK TC)</v>
      </c>
      <c r="E31" s="4"/>
      <c r="F31" s="10"/>
      <c r="G31" s="3"/>
      <c r="H31" s="35"/>
      <c r="I31" s="39"/>
      <c r="J31" s="353">
        <v>83</v>
      </c>
      <c r="K31" s="342"/>
      <c r="L31" s="35"/>
      <c r="M31" s="35"/>
      <c r="N31" s="35"/>
      <c r="O31" s="35"/>
      <c r="P31" s="351">
        <v>84</v>
      </c>
      <c r="Q31" s="352"/>
      <c r="R31" s="40"/>
      <c r="S31" s="35"/>
      <c r="T31" s="3"/>
      <c r="U31" s="35"/>
      <c r="V31" s="4"/>
      <c r="W31" s="354" t="str">
        <f>IF(Z31="","",VLOOKUP('12GS'!Z31,'ﾃﾞｰﾀ14&amp;12'!$BP$3:$BS$66,2,FALSE))</f>
        <v>杉本</v>
      </c>
      <c r="X31" s="354" t="str">
        <f>IF(Z31="","",VLOOKUP('12GS'!Z31,'ﾃﾞｰﾀ14&amp;12'!$BP$3:$BS$66,3,FALSE))</f>
        <v>美紅</v>
      </c>
      <c r="Y31" s="354" t="str">
        <f>IF(Z31="","",VLOOKUP('12GS'!Z31,'ﾃﾞｰﾀ14&amp;12'!$BP$3:$BS$66,4,FALSE))</f>
        <v>(長･鹿町SKHTC)</v>
      </c>
      <c r="Z31" s="358">
        <v>29</v>
      </c>
    </row>
    <row r="32" spans="1:26" ht="15" customHeight="1">
      <c r="A32" s="355"/>
      <c r="B32" s="354"/>
      <c r="C32" s="354"/>
      <c r="D32" s="354"/>
      <c r="E32" s="6"/>
      <c r="F32" s="9">
        <v>13</v>
      </c>
      <c r="G32" s="37" t="str">
        <f>IF(F32="","",VLOOKUP('12GS'!F32,'ﾃﾞｰﾀ14&amp;12'!$BP$3:$BS$66,2,FALSE))</f>
        <v>川副</v>
      </c>
      <c r="H32" s="35"/>
      <c r="I32" s="39"/>
      <c r="J32" s="35"/>
      <c r="K32" s="3"/>
      <c r="L32" s="35"/>
      <c r="M32" s="35"/>
      <c r="N32" s="35"/>
      <c r="O32" s="35"/>
      <c r="P32" s="3"/>
      <c r="Q32" s="3"/>
      <c r="R32" s="40"/>
      <c r="S32" s="35"/>
      <c r="T32" s="37">
        <v>29</v>
      </c>
      <c r="U32" s="37" t="str">
        <f>IF(T32="","",VLOOKUP('12GS'!T32,'ﾃﾞｰﾀ14&amp;12'!$BP$3:$BS$66,2,FALSE))</f>
        <v>杉本</v>
      </c>
      <c r="V32" s="7"/>
      <c r="W32" s="354"/>
      <c r="X32" s="354"/>
      <c r="Y32" s="354"/>
      <c r="Z32" s="358"/>
    </row>
    <row r="33" spans="1:26" ht="15" customHeight="1">
      <c r="A33" s="355">
        <v>14</v>
      </c>
      <c r="B33" s="354" t="str">
        <f>IF(A33="","",VLOOKUP('12GS'!A33,'ﾃﾞｰﾀ14&amp;12'!$BP$3:$BS$66,2,FALSE))</f>
        <v>今村</v>
      </c>
      <c r="C33" s="354" t="str">
        <f>IF(A33="","",VLOOKUP('12GS'!A33,'ﾃﾞｰﾀ14&amp;12'!$BP$3:$BS$66,3,FALSE))</f>
        <v>凪沙</v>
      </c>
      <c r="D33" s="354" t="str">
        <f>IF(A33="","",VLOOKUP('12GS'!A33,'ﾃﾞｰﾀ14&amp;12'!$BP$3:$BS$66,4,FALSE))</f>
        <v>(熊･熊本庭球塾)</v>
      </c>
      <c r="E33" s="8"/>
      <c r="F33" s="353">
        <v>84</v>
      </c>
      <c r="G33" s="352"/>
      <c r="H33" s="35"/>
      <c r="I33" s="39"/>
      <c r="J33" s="35"/>
      <c r="K33" s="3"/>
      <c r="L33" s="35"/>
      <c r="M33" s="35"/>
      <c r="N33" s="35"/>
      <c r="O33" s="35"/>
      <c r="P33" s="3"/>
      <c r="Q33" s="3"/>
      <c r="R33" s="40"/>
      <c r="S33" s="35"/>
      <c r="T33" s="353">
        <v>86</v>
      </c>
      <c r="U33" s="352"/>
      <c r="V33" s="9"/>
      <c r="W33" s="354" t="str">
        <f>IF(Z33="","",VLOOKUP('12GS'!Z33,'ﾃﾞｰﾀ14&amp;12'!$BP$3:$BS$66,2,FALSE))</f>
        <v>中山</v>
      </c>
      <c r="X33" s="354" t="str">
        <f>IF(Z33="","",VLOOKUP('12GS'!Z33,'ﾃﾞｰﾀ14&amp;12'!$BP$3:$BS$66,3,FALSE))</f>
        <v>瑛夢</v>
      </c>
      <c r="Y33" s="354" t="str">
        <f>IF(Z33="","",VLOOKUP('12GS'!Z33,'ﾃﾞｰﾀ14&amp;12'!$BP$3:$BS$66,4,FALSE))</f>
        <v>(宮･ｼｰｶﾞｲｱJr)</v>
      </c>
      <c r="Z33" s="358">
        <v>30</v>
      </c>
    </row>
    <row r="34" spans="1:33" ht="15" customHeight="1">
      <c r="A34" s="355"/>
      <c r="B34" s="354"/>
      <c r="C34" s="354"/>
      <c r="D34" s="354"/>
      <c r="E34" s="5"/>
      <c r="F34" s="10"/>
      <c r="G34" s="39"/>
      <c r="H34" s="41">
        <v>16</v>
      </c>
      <c r="I34" s="38" t="str">
        <f>IF(H34="","",VLOOKUP('12GS'!H34,'ﾃﾞｰﾀ14&amp;12'!$BP$3:$BS$66,2,FALSE))</f>
        <v>野田</v>
      </c>
      <c r="J34" s="35"/>
      <c r="K34" s="3"/>
      <c r="L34" s="35"/>
      <c r="M34" s="35"/>
      <c r="N34" s="35"/>
      <c r="O34" s="35"/>
      <c r="P34" s="3"/>
      <c r="Q34" s="3"/>
      <c r="R34" s="41">
        <v>32</v>
      </c>
      <c r="S34" s="37" t="str">
        <f>IF(R34="","",VLOOKUP('12GS'!R34,'ﾃﾞｰﾀ14&amp;12'!$BP$3:$BS$66,2,FALSE))</f>
        <v>城間</v>
      </c>
      <c r="T34" s="40"/>
      <c r="U34" s="35"/>
      <c r="V34" s="5"/>
      <c r="W34" s="354"/>
      <c r="X34" s="354"/>
      <c r="Y34" s="354"/>
      <c r="Z34" s="358"/>
      <c r="AD34" s="11"/>
      <c r="AE34" s="11"/>
      <c r="AF34" s="48"/>
      <c r="AG34" s="90"/>
    </row>
    <row r="35" spans="1:26" ht="15" customHeight="1">
      <c r="A35" s="355">
        <v>15</v>
      </c>
      <c r="B35" s="354" t="str">
        <f>IF(A35="","",VLOOKUP('12GS'!A35,'ﾃﾞｰﾀ14&amp;12'!$BP$3:$BS$66,2,FALSE))</f>
        <v>後藤</v>
      </c>
      <c r="C35" s="354" t="str">
        <f>IF(A35="","",VLOOKUP('12GS'!A35,'ﾃﾞｰﾀ14&amp;12'!$BP$3:$BS$66,3,FALSE))</f>
        <v>岬</v>
      </c>
      <c r="D35" s="354" t="str">
        <f>IF(A35="","",VLOOKUP('12GS'!A35,'ﾃﾞｰﾀ14&amp;12'!$BP$3:$BS$66,4,FALSE))</f>
        <v>(大･BEKITT)</v>
      </c>
      <c r="E35" s="4"/>
      <c r="F35" s="10"/>
      <c r="G35" s="39"/>
      <c r="H35" s="353">
        <v>83</v>
      </c>
      <c r="I35" s="342"/>
      <c r="J35" s="35"/>
      <c r="K35" s="3"/>
      <c r="L35" s="35"/>
      <c r="M35" s="35"/>
      <c r="N35" s="35"/>
      <c r="O35" s="35"/>
      <c r="P35" s="3"/>
      <c r="Q35" s="3"/>
      <c r="R35" s="351">
        <v>82</v>
      </c>
      <c r="S35" s="352"/>
      <c r="T35" s="40"/>
      <c r="U35" s="35"/>
      <c r="V35" s="4"/>
      <c r="W35" s="341" t="str">
        <f>IF(Z35="","",VLOOKUP('12GS'!Z35,'ﾃﾞｰﾀ14&amp;12'!$BP$3:$BS$66,2,FALSE))</f>
        <v>芦浦</v>
      </c>
      <c r="X35" s="341" t="str">
        <f>IF(Z35="","",VLOOKUP('12GS'!Z35,'ﾃﾞｰﾀ14&amp;12'!$BP$3:$BS$66,3,FALSE))</f>
        <v>里奈</v>
      </c>
      <c r="Y35" s="341" t="str">
        <f>IF(Z35="","",VLOOKUP('12GS'!Z35,'ﾃﾞｰﾀ14&amp;12'!$BP$3:$BS$66,4,FALSE))</f>
        <v>(鹿･ｴｱﾎﾟｰﾄTC)</v>
      </c>
      <c r="Z35" s="358">
        <v>31</v>
      </c>
    </row>
    <row r="36" spans="1:26" ht="15" customHeight="1">
      <c r="A36" s="355"/>
      <c r="B36" s="354"/>
      <c r="C36" s="354"/>
      <c r="D36" s="354"/>
      <c r="E36" s="6"/>
      <c r="F36" s="9">
        <v>16</v>
      </c>
      <c r="G36" s="38" t="str">
        <f>IF(F36="","",VLOOKUP('12GS'!F36,'ﾃﾞｰﾀ14&amp;12'!$BP$3:$BS$66,2,FALSE))</f>
        <v>野田</v>
      </c>
      <c r="H36" s="35"/>
      <c r="I36" s="3"/>
      <c r="J36" s="35"/>
      <c r="K36" s="3"/>
      <c r="L36" s="35"/>
      <c r="M36" s="35"/>
      <c r="N36" s="35"/>
      <c r="O36" s="35"/>
      <c r="P36" s="3"/>
      <c r="Q36" s="3"/>
      <c r="R36" s="3"/>
      <c r="S36" s="35"/>
      <c r="T36" s="41">
        <v>32</v>
      </c>
      <c r="U36" s="37" t="str">
        <f>IF(T36="","",VLOOKUP('12GS'!T36,'ﾃﾞｰﾀ14&amp;12'!$BP$3:$BS$66,2,FALSE))</f>
        <v>城間</v>
      </c>
      <c r="V36" s="7"/>
      <c r="W36" s="341"/>
      <c r="X36" s="341"/>
      <c r="Y36" s="341"/>
      <c r="Z36" s="358"/>
    </row>
    <row r="37" spans="1:26" ht="15" customHeight="1">
      <c r="A37" s="355">
        <v>16</v>
      </c>
      <c r="B37" s="354" t="str">
        <f>IF(A37="","",VLOOKUP('12GS'!A37,'ﾃﾞｰﾀ14&amp;12'!$BP$3:$BS$66,2,FALSE))</f>
        <v>野田</v>
      </c>
      <c r="C37" s="354" t="str">
        <f>IF(A37="","",VLOOKUP('12GS'!A37,'ﾃﾞｰﾀ14&amp;12'!$BP$3:$BS$66,3,FALSE))</f>
        <v>百恵</v>
      </c>
      <c r="D37" s="354" t="str">
        <f>IF(A37="","",VLOOKUP('12GS'!A37,'ﾃﾞｰﾀ14&amp;12'!$BP$3:$BS$66,4,FALSE))</f>
        <v>(福･九州国際TC)</v>
      </c>
      <c r="E37" s="8"/>
      <c r="F37" s="353">
        <v>85</v>
      </c>
      <c r="G37" s="351"/>
      <c r="H37" s="35"/>
      <c r="I37" s="3"/>
      <c r="J37" s="35"/>
      <c r="K37" s="3"/>
      <c r="L37" s="35"/>
      <c r="M37" s="35"/>
      <c r="N37" s="35"/>
      <c r="O37" s="35"/>
      <c r="P37" s="3"/>
      <c r="Q37" s="3"/>
      <c r="R37" s="3"/>
      <c r="S37" s="35"/>
      <c r="T37" s="351">
        <v>83</v>
      </c>
      <c r="U37" s="352"/>
      <c r="V37" s="9"/>
      <c r="W37" s="354" t="str">
        <f>IF(Z37="","",VLOOKUP('12GS'!Z37,'ﾃﾞｰﾀ14&amp;12'!$BP$3:$BS$66,2,FALSE))</f>
        <v>城間</v>
      </c>
      <c r="X37" s="354" t="str">
        <f>IF(Z37="","",VLOOKUP('12GS'!Z37,'ﾃﾞｰﾀ14&amp;12'!$BP$3:$BS$66,3,FALSE))</f>
        <v>安実</v>
      </c>
      <c r="Y37" s="354" t="str">
        <f>IF(Z37="","",VLOOKUP('12GS'!Z37,'ﾃﾞｰﾀ14&amp;12'!$BP$3:$BS$66,4,FALSE))</f>
        <v>(沖･JIN Jr)</v>
      </c>
      <c r="Z37" s="358">
        <v>32</v>
      </c>
    </row>
    <row r="38" spans="1:26" ht="15" customHeight="1">
      <c r="A38" s="355"/>
      <c r="B38" s="354"/>
      <c r="C38" s="354"/>
      <c r="D38" s="354"/>
      <c r="E38" s="5"/>
      <c r="F38" s="10"/>
      <c r="G38" s="3"/>
      <c r="H38" s="35"/>
      <c r="I38" s="3"/>
      <c r="J38" s="35"/>
      <c r="K38" s="3"/>
      <c r="L38" s="35"/>
      <c r="M38" s="35"/>
      <c r="N38" s="35"/>
      <c r="O38" s="35"/>
      <c r="P38" s="3"/>
      <c r="Q38" s="3"/>
      <c r="R38" s="3"/>
      <c r="S38" s="35"/>
      <c r="T38" s="3"/>
      <c r="U38" s="35"/>
      <c r="V38" s="5"/>
      <c r="W38" s="354"/>
      <c r="X38" s="354"/>
      <c r="Y38" s="354"/>
      <c r="Z38" s="358"/>
    </row>
    <row r="39" spans="1:26" ht="1.5" customHeight="1">
      <c r="A39" s="2"/>
      <c r="B39" s="21"/>
      <c r="C39" s="21"/>
      <c r="D39" s="21"/>
      <c r="E39" s="5"/>
      <c r="F39" s="10"/>
      <c r="G39" s="3"/>
      <c r="H39" s="35"/>
      <c r="I39" s="3"/>
      <c r="J39" s="35"/>
      <c r="K39" s="3"/>
      <c r="L39" s="35"/>
      <c r="M39" s="35"/>
      <c r="N39" s="35"/>
      <c r="O39" s="35"/>
      <c r="P39" s="3"/>
      <c r="Q39" s="3"/>
      <c r="R39" s="3"/>
      <c r="S39" s="35"/>
      <c r="T39" s="3"/>
      <c r="U39" s="35"/>
      <c r="V39" s="5"/>
      <c r="W39" s="21"/>
      <c r="X39" s="21"/>
      <c r="Y39" s="21"/>
      <c r="Z39" s="1"/>
    </row>
    <row r="40" spans="1:26" ht="1.5" customHeight="1">
      <c r="A40" s="2"/>
      <c r="B40" s="21"/>
      <c r="C40" s="21"/>
      <c r="D40" s="21"/>
      <c r="E40" s="5"/>
      <c r="F40" s="10"/>
      <c r="G40" s="3"/>
      <c r="H40" s="35"/>
      <c r="I40" s="3"/>
      <c r="J40" s="35"/>
      <c r="K40" s="3"/>
      <c r="L40" s="35"/>
      <c r="M40" s="35"/>
      <c r="N40" s="35"/>
      <c r="O40" s="35"/>
      <c r="P40" s="3"/>
      <c r="Q40" s="3"/>
      <c r="R40" s="3"/>
      <c r="S40" s="35"/>
      <c r="T40" s="3"/>
      <c r="U40" s="35"/>
      <c r="V40" s="5"/>
      <c r="W40" s="21"/>
      <c r="X40" s="21"/>
      <c r="Y40" s="21"/>
      <c r="Z40" s="1"/>
    </row>
    <row r="41" spans="1:26" ht="1.5" customHeight="1">
      <c r="A41" s="2"/>
      <c r="B41" s="21"/>
      <c r="C41" s="21"/>
      <c r="D41" s="21"/>
      <c r="E41" s="5"/>
      <c r="F41" s="10"/>
      <c r="G41" s="3"/>
      <c r="H41" s="35"/>
      <c r="I41" s="3"/>
      <c r="J41" s="35"/>
      <c r="K41" s="3"/>
      <c r="L41" s="35"/>
      <c r="M41" s="35"/>
      <c r="N41" s="35"/>
      <c r="O41" s="35"/>
      <c r="P41" s="3"/>
      <c r="Q41" s="3"/>
      <c r="R41" s="3"/>
      <c r="S41" s="35"/>
      <c r="T41" s="3"/>
      <c r="U41" s="35"/>
      <c r="V41" s="5"/>
      <c r="W41" s="21"/>
      <c r="X41" s="21"/>
      <c r="Y41" s="21"/>
      <c r="Z41" s="1"/>
    </row>
    <row r="42" spans="2:27" s="2" customFormat="1" ht="14.25">
      <c r="B42" s="3"/>
      <c r="C42" s="3"/>
      <c r="D42" s="3"/>
      <c r="E42" s="5"/>
      <c r="F42" s="10"/>
      <c r="G42" s="5"/>
      <c r="H42" s="5"/>
      <c r="K42" s="45" t="s">
        <v>350</v>
      </c>
      <c r="L42" s="5"/>
      <c r="N42" s="5"/>
      <c r="O42" s="5"/>
      <c r="R42" s="45" t="s">
        <v>499</v>
      </c>
      <c r="S42" s="5"/>
      <c r="T42" s="10"/>
      <c r="U42" s="5"/>
      <c r="V42" s="10"/>
      <c r="W42" s="21"/>
      <c r="X42" s="21"/>
      <c r="Y42" s="21"/>
      <c r="Z42" s="3"/>
      <c r="AA42" s="3"/>
    </row>
    <row r="43" spans="1:27" ht="15.75" customHeight="1">
      <c r="A43" s="32"/>
      <c r="B43" s="31"/>
      <c r="C43" s="31"/>
      <c r="D43" s="32"/>
      <c r="G43" s="25"/>
      <c r="H43" s="91">
        <v>1</v>
      </c>
      <c r="I43" s="60" t="s">
        <v>1026</v>
      </c>
      <c r="J43" s="60"/>
      <c r="K43" s="60"/>
      <c r="L43" s="91">
        <v>5</v>
      </c>
      <c r="M43" s="60" t="s">
        <v>1030</v>
      </c>
      <c r="O43" s="25"/>
      <c r="Q43" s="91">
        <v>1</v>
      </c>
      <c r="R43" s="92" t="str">
        <f>IF(Q43="","",VLOOKUP(Q43,'ﾃﾞｰﾀ14&amp;12'!$BP$110:$BS$119,2,FALSE))&amp;" "&amp;IF(Q43="","",VLOOKUP(Q43,'ﾃﾞｰﾀ14&amp;12'!$BP$110:$BS$119,3,FALSE))</f>
        <v>岸川 れいら</v>
      </c>
      <c r="S43" s="91"/>
      <c r="T43" s="24"/>
      <c r="U43" s="23"/>
      <c r="V43" s="24"/>
      <c r="Z43" s="25"/>
      <c r="AA43" s="23"/>
    </row>
    <row r="44" spans="1:27" ht="15.75" customHeight="1">
      <c r="A44" s="32"/>
      <c r="B44" s="31"/>
      <c r="C44" s="31"/>
      <c r="D44" s="32"/>
      <c r="G44" s="25"/>
      <c r="H44" s="91">
        <v>2</v>
      </c>
      <c r="I44" s="60" t="s">
        <v>1027</v>
      </c>
      <c r="J44" s="12"/>
      <c r="K44" s="12"/>
      <c r="L44" s="91">
        <v>6</v>
      </c>
      <c r="M44" s="86" t="s">
        <v>1031</v>
      </c>
      <c r="O44" s="25"/>
      <c r="Q44" s="91">
        <v>2</v>
      </c>
      <c r="R44" s="92" t="str">
        <f>IF(Q44="","",VLOOKUP(Q44,'ﾃﾞｰﾀ14&amp;12'!$BP$111:$BS$119,2,FALSE))&amp;" "&amp;IF(Q44="","",VLOOKUP(Q44,'ﾃﾞｰﾀ14&amp;12'!$BP$111:$BS$119,3,FALSE))</f>
        <v>村上 鈴</v>
      </c>
      <c r="S44" s="91"/>
      <c r="T44" s="24"/>
      <c r="U44" s="23"/>
      <c r="V44" s="24"/>
      <c r="Z44" s="25"/>
      <c r="AA44" s="23"/>
    </row>
    <row r="45" spans="1:27" ht="15.75" customHeight="1">
      <c r="A45" s="32"/>
      <c r="B45" s="31"/>
      <c r="C45" s="31"/>
      <c r="D45" s="32"/>
      <c r="G45" s="25"/>
      <c r="H45" s="91">
        <v>3</v>
      </c>
      <c r="I45" s="359" t="s">
        <v>1028</v>
      </c>
      <c r="J45" s="359"/>
      <c r="K45" s="359"/>
      <c r="L45" s="91">
        <v>7</v>
      </c>
      <c r="M45" s="86" t="s">
        <v>1032</v>
      </c>
      <c r="O45" s="25"/>
      <c r="Q45" s="91">
        <v>3</v>
      </c>
      <c r="R45" s="92" t="str">
        <f>IF(Q45="","",VLOOKUP(Q45,'ﾃﾞｰﾀ14&amp;12'!$BP$111:$BS$119,2,FALSE))&amp;" "&amp;IF(Q45="","",VLOOKUP(Q45,'ﾃﾞｰﾀ14&amp;12'!$BP$111:$BS$119,3,FALSE))</f>
        <v>比嘉 益見</v>
      </c>
      <c r="S45" s="91"/>
      <c r="T45" s="24"/>
      <c r="U45" s="23"/>
      <c r="V45" s="24"/>
      <c r="Z45" s="25"/>
      <c r="AA45" s="23"/>
    </row>
    <row r="46" spans="1:27" ht="15.75" customHeight="1">
      <c r="A46" s="32"/>
      <c r="B46" s="31"/>
      <c r="C46" s="31"/>
      <c r="D46" s="32"/>
      <c r="G46" s="25"/>
      <c r="H46" s="24">
        <v>4</v>
      </c>
      <c r="I46" s="60" t="s">
        <v>1029</v>
      </c>
      <c r="J46" s="60"/>
      <c r="K46" s="60"/>
      <c r="L46" s="22"/>
      <c r="M46" s="86"/>
      <c r="O46" s="25"/>
      <c r="Q46" s="91">
        <v>4</v>
      </c>
      <c r="R46" s="92" t="str">
        <f>IF(Q46="","",VLOOKUP(Q46,'ﾃﾞｰﾀ14&amp;12'!$BP$111:$BS$119,2,FALSE))&amp;" "&amp;IF(Q46="","",VLOOKUP(Q46,'ﾃﾞｰﾀ14&amp;12'!$BP$111:$BS$119,3,FALSE))</f>
        <v>今別府 風香</v>
      </c>
      <c r="S46" s="91"/>
      <c r="T46" s="24"/>
      <c r="U46" s="23"/>
      <c r="V46" s="24"/>
      <c r="Z46" s="25"/>
      <c r="AA46" s="23"/>
    </row>
    <row r="47" spans="1:8" ht="7.5" customHeight="1">
      <c r="A47" s="32"/>
      <c r="B47" s="31"/>
      <c r="C47" s="31"/>
      <c r="D47" s="32"/>
      <c r="G47" s="25"/>
      <c r="H47" s="23"/>
    </row>
    <row r="48" spans="1:4" ht="7.5" customHeight="1">
      <c r="A48" s="32"/>
      <c r="B48" s="31"/>
      <c r="C48" s="31"/>
      <c r="D48" s="32"/>
    </row>
    <row r="49" spans="1:4" ht="7.5" customHeight="1">
      <c r="A49" s="32"/>
      <c r="B49" s="31"/>
      <c r="C49" s="31"/>
      <c r="D49" s="32"/>
    </row>
    <row r="50" spans="1:4" ht="7.5" customHeight="1">
      <c r="A50" s="32"/>
      <c r="B50" s="31"/>
      <c r="C50" s="31"/>
      <c r="D50" s="32"/>
    </row>
    <row r="51" spans="1:4" ht="7.5" customHeight="1">
      <c r="A51" s="32"/>
      <c r="B51" s="31"/>
      <c r="C51" s="31"/>
      <c r="D51" s="32"/>
    </row>
    <row r="52" spans="1:25" s="28" customFormat="1" ht="13.5" customHeight="1">
      <c r="A52" s="32"/>
      <c r="B52" s="33" t="s">
        <v>351</v>
      </c>
      <c r="C52" s="33"/>
      <c r="D52" s="34"/>
      <c r="E52" s="27"/>
      <c r="F52" s="29"/>
      <c r="G52" s="27"/>
      <c r="H52" s="29"/>
      <c r="I52" s="27"/>
      <c r="J52" s="29"/>
      <c r="K52" s="27"/>
      <c r="L52" s="27"/>
      <c r="M52" s="27"/>
      <c r="N52" s="27"/>
      <c r="O52" s="29"/>
      <c r="P52" s="26" t="s">
        <v>685</v>
      </c>
      <c r="Q52" s="26"/>
      <c r="R52" s="26"/>
      <c r="S52" s="26"/>
      <c r="T52" s="26"/>
      <c r="U52" s="26"/>
      <c r="V52" s="26"/>
      <c r="W52" s="271"/>
      <c r="X52" s="271"/>
      <c r="Y52" s="271"/>
    </row>
    <row r="53" spans="1:26" ht="15" customHeight="1">
      <c r="A53" s="355">
        <f>IF(L22="","",IF(L22=J14,J30,IF(L22=J30,J14)))</f>
        <v>9</v>
      </c>
      <c r="B53" s="354" t="str">
        <f>IF(A53="","",VLOOKUP('12GS'!A53,'ﾃﾞｰﾀ14&amp;12'!$BP$3:$BS$66,2,FALSE))</f>
        <v>ﾘユｰ</v>
      </c>
      <c r="C53" s="354" t="str">
        <f>IF(A53="","",VLOOKUP('12GS'!A53,'ﾃﾞｰﾀ14&amp;12'!$BP$3:$BS$66,3,FALSE))</f>
        <v>理沙ﾏﾘｰ</v>
      </c>
      <c r="D53" s="354" t="str">
        <f>IF(A53="","",VLOOKUP('12GS'!A53,'ﾃﾞｰﾀ14&amp;12'!$BP$3:$BS$66,4,FALSE))</f>
        <v>(沖･TTS Jr)</v>
      </c>
      <c r="E53" s="22"/>
      <c r="F53" s="22"/>
      <c r="G53" s="46"/>
      <c r="I53" s="24"/>
      <c r="K53" s="24"/>
      <c r="M53" s="24"/>
      <c r="N53" s="24"/>
      <c r="O53" s="87"/>
      <c r="P53" s="87"/>
      <c r="Q53" s="87"/>
      <c r="R53" s="87"/>
      <c r="S53" s="87"/>
      <c r="T53" s="87"/>
      <c r="U53" s="35"/>
      <c r="V53" s="35"/>
      <c r="W53" s="354" t="str">
        <f>IF(Z53="","",VLOOKUP('12GS'!Z53,'ﾃﾞｰﾀ14&amp;12'!$BP$3:$BS$66,2,FALSE))</f>
        <v>坂本</v>
      </c>
      <c r="X53" s="354" t="str">
        <f>IF(Z53="","",VLOOKUP('12GS'!Z53,'ﾃﾞｰﾀ14&amp;12'!$BP$3:$BS$66,3,FALSE))</f>
        <v>はな</v>
      </c>
      <c r="Y53" s="354" t="str">
        <f>IF(Z53="","",VLOOKUP('12GS'!Z53,'ﾃﾞｰﾀ14&amp;12'!$BP$3:$BS$66,4,FALSE))</f>
        <v>(福･油山TC)</v>
      </c>
      <c r="Z53" s="358">
        <v>17</v>
      </c>
    </row>
    <row r="54" spans="1:26" ht="15" customHeight="1">
      <c r="A54" s="355"/>
      <c r="B54" s="354"/>
      <c r="C54" s="354"/>
      <c r="D54" s="354"/>
      <c r="E54" s="239"/>
      <c r="F54" s="181"/>
      <c r="G54" s="36"/>
      <c r="H54" s="41">
        <v>9</v>
      </c>
      <c r="I54" s="42" t="str">
        <f>IF(H54="","",VLOOKUP('12GS'!H54,'ﾃﾞｰﾀ14&amp;12'!$BP$3:$BS$66,2,FALSE))</f>
        <v>ﾘユｰ</v>
      </c>
      <c r="J54" s="22"/>
      <c r="K54" s="22"/>
      <c r="L54" s="22"/>
      <c r="M54" s="22"/>
      <c r="N54" s="60"/>
      <c r="O54" s="87"/>
      <c r="P54" s="87"/>
      <c r="Q54" s="87"/>
      <c r="R54" s="87">
        <v>32</v>
      </c>
      <c r="S54" s="87" t="str">
        <f>IF(R54="","",VLOOKUP('12GS'!R54,'ﾃﾞｰﾀ14&amp;12'!$BP$3:$BS$66,2,FALSE))</f>
        <v>城間</v>
      </c>
      <c r="T54" s="87"/>
      <c r="U54" s="241"/>
      <c r="V54" s="236"/>
      <c r="W54" s="354"/>
      <c r="X54" s="354"/>
      <c r="Y54" s="354"/>
      <c r="Z54" s="358"/>
    </row>
    <row r="55" spans="1:26" ht="15" customHeight="1">
      <c r="A55" s="355">
        <f>IF(N22="","",IF(N22=P14,P30,IF(N22=P30,P14)))</f>
        <v>25</v>
      </c>
      <c r="B55" s="354" t="str">
        <f>IF(A55="","",VLOOKUP('12GS'!A55,'ﾃﾞｰﾀ14&amp;12'!$BP$3:$BS$66,2,FALSE))</f>
        <v>鶴田</v>
      </c>
      <c r="C55" s="354" t="str">
        <f>IF(A55="","",VLOOKUP('12GS'!A55,'ﾃﾞｰﾀ14&amp;12'!$BP$3:$BS$66,3,FALSE))</f>
        <v>陽菜</v>
      </c>
      <c r="D55" s="354" t="str">
        <f>IF(A55="","",VLOOKUP('12GS'!A55,'ﾃﾞｰﾀ14&amp;12'!$BP$3:$BS$66,4,FALSE))</f>
        <v>(福･TF TC)</v>
      </c>
      <c r="E55" s="42"/>
      <c r="F55" s="43"/>
      <c r="G55" s="188"/>
      <c r="H55" s="356">
        <v>86</v>
      </c>
      <c r="I55" s="357"/>
      <c r="J55" s="22"/>
      <c r="K55" s="22"/>
      <c r="L55" s="22"/>
      <c r="M55" s="22"/>
      <c r="N55" s="22"/>
      <c r="O55" s="87"/>
      <c r="P55" s="87"/>
      <c r="Q55" s="87"/>
      <c r="R55" s="353">
        <v>83</v>
      </c>
      <c r="S55" s="351"/>
      <c r="T55" s="242"/>
      <c r="U55" s="41"/>
      <c r="V55" s="37"/>
      <c r="W55" s="354" t="str">
        <f>IF(Z55="","",VLOOKUP('12GS'!Z55,'ﾃﾞｰﾀ14&amp;12'!$BP$3:$BS$66,2,FALSE))</f>
        <v>城間</v>
      </c>
      <c r="X55" s="354" t="str">
        <f>IF(Z55="","",VLOOKUP('12GS'!Z55,'ﾃﾞｰﾀ14&amp;12'!$BP$3:$BS$66,3,FALSE))</f>
        <v>安実</v>
      </c>
      <c r="Y55" s="354" t="str">
        <f>IF(Z55="","",VLOOKUP('12GS'!Z55,'ﾃﾞｰﾀ14&amp;12'!$BP$3:$BS$66,4,FALSE))</f>
        <v>(沖･JIN Jr)</v>
      </c>
      <c r="Z55" s="358">
        <v>32</v>
      </c>
    </row>
    <row r="56" spans="1:26" ht="15" customHeight="1">
      <c r="A56" s="355"/>
      <c r="B56" s="354"/>
      <c r="C56" s="354"/>
      <c r="D56" s="354"/>
      <c r="E56" s="22"/>
      <c r="F56" s="22"/>
      <c r="G56" s="22"/>
      <c r="H56" s="22"/>
      <c r="I56" s="22"/>
      <c r="J56" s="35"/>
      <c r="K56" s="12"/>
      <c r="L56" s="12"/>
      <c r="M56" s="12"/>
      <c r="N56" s="22"/>
      <c r="O56" s="87"/>
      <c r="P56" s="88">
        <v>8</v>
      </c>
      <c r="Q56" s="184" t="str">
        <f>IF(P56="","",VLOOKUP('12GS'!P56,'ﾃﾞｰﾀ14&amp;12'!$BP$3:$BS$66,2,FALSE))</f>
        <v>下地</v>
      </c>
      <c r="R56" s="243"/>
      <c r="S56" s="87"/>
      <c r="T56" s="87"/>
      <c r="U56" s="35"/>
      <c r="V56" s="35"/>
      <c r="W56" s="354"/>
      <c r="X56" s="354"/>
      <c r="Y56" s="354"/>
      <c r="Z56" s="358"/>
    </row>
    <row r="57" spans="1:26" ht="15" customHeight="1">
      <c r="A57" s="89"/>
      <c r="B57" s="240"/>
      <c r="C57" s="240"/>
      <c r="D57" s="89"/>
      <c r="E57" s="24"/>
      <c r="F57" s="22"/>
      <c r="G57" s="22"/>
      <c r="H57" s="22"/>
      <c r="I57" s="22"/>
      <c r="J57" s="22"/>
      <c r="K57" s="12"/>
      <c r="L57" s="12"/>
      <c r="M57" s="12"/>
      <c r="N57" s="22"/>
      <c r="O57" s="87"/>
      <c r="P57" s="351">
        <v>83</v>
      </c>
      <c r="Q57" s="352"/>
      <c r="R57" s="243"/>
      <c r="S57" s="87"/>
      <c r="T57" s="87"/>
      <c r="U57" s="35"/>
      <c r="V57" s="35"/>
      <c r="W57" s="354" t="str">
        <f>IF(Z57="","",VLOOKUP('12GS'!Z57,'ﾃﾞｰﾀ14&amp;12'!$BP$3:$BS$66,2,FALSE))</f>
        <v>野田</v>
      </c>
      <c r="X57" s="354" t="str">
        <f>IF(Z57="","",VLOOKUP('12GS'!Z57,'ﾃﾞｰﾀ14&amp;12'!$BP$3:$BS$66,3,FALSE))</f>
        <v>百恵</v>
      </c>
      <c r="Y57" s="354" t="str">
        <f>IF(Z57="","",VLOOKUP('12GS'!Z57,'ﾃﾞｰﾀ14&amp;12'!$BP$3:$BS$66,4,FALSE))</f>
        <v>(福･九州国際TC)</v>
      </c>
      <c r="Z57" s="358">
        <v>16</v>
      </c>
    </row>
    <row r="58" spans="1:26" ht="13.5" customHeight="1">
      <c r="A58" s="32"/>
      <c r="B58" s="33" t="s">
        <v>686</v>
      </c>
      <c r="C58" s="33"/>
      <c r="D58" s="34"/>
      <c r="E58" s="27"/>
      <c r="F58" s="29"/>
      <c r="G58" s="27"/>
      <c r="H58" s="29"/>
      <c r="I58" s="27"/>
      <c r="J58" s="22"/>
      <c r="K58" s="22"/>
      <c r="L58" s="22"/>
      <c r="M58" s="22"/>
      <c r="N58" s="60"/>
      <c r="O58" s="87"/>
      <c r="P58" s="87"/>
      <c r="Q58" s="87"/>
      <c r="R58" s="237">
        <v>8</v>
      </c>
      <c r="S58" s="88" t="str">
        <f>IF(R58="","",VLOOKUP('12GS'!R58,'ﾃﾞｰﾀ14&amp;12'!$BP$3:$BS$66,2,FALSE))</f>
        <v>下地</v>
      </c>
      <c r="T58" s="88"/>
      <c r="U58" s="241"/>
      <c r="V58" s="183"/>
      <c r="W58" s="354"/>
      <c r="X58" s="354"/>
      <c r="Y58" s="354"/>
      <c r="Z58" s="358"/>
    </row>
    <row r="59" spans="1:26" ht="15" customHeight="1">
      <c r="A59" s="355">
        <f>IF(R54="","",IF(R54=Z53,Z55,IF(R54=Z55,Z53)))</f>
        <v>17</v>
      </c>
      <c r="B59" s="354" t="str">
        <f>IF(A59="","",VLOOKUP('12GS'!A59,'ﾃﾞｰﾀ14&amp;12'!$BP$3:$BS$66,2,FALSE))</f>
        <v>坂本</v>
      </c>
      <c r="C59" s="354" t="str">
        <f>IF(A59="","",VLOOKUP('12GS'!A59,'ﾃﾞｰﾀ14&amp;12'!$BP$3:$BS$66,3,FALSE))</f>
        <v>はな</v>
      </c>
      <c r="D59" s="354" t="str">
        <f>IF(A59="","",VLOOKUP('12GS'!A59,'ﾃﾞｰﾀ14&amp;12'!$BP$3:$BS$66,4,FALSE))</f>
        <v>(福･油山TC)</v>
      </c>
      <c r="E59" s="22"/>
      <c r="F59" s="22"/>
      <c r="G59" s="46"/>
      <c r="I59" s="24"/>
      <c r="J59" s="22"/>
      <c r="K59" s="22"/>
      <c r="L59" s="22"/>
      <c r="M59" s="22"/>
      <c r="N59" s="22"/>
      <c r="O59" s="87"/>
      <c r="P59" s="87"/>
      <c r="Q59" s="87"/>
      <c r="R59" s="351">
        <v>85</v>
      </c>
      <c r="S59" s="351"/>
      <c r="T59" s="87"/>
      <c r="U59" s="41"/>
      <c r="V59" s="37"/>
      <c r="W59" s="354" t="str">
        <f>IF(Z59="","",VLOOKUP('12GS'!Z59,'ﾃﾞｰﾀ14&amp;12'!$BP$3:$BS$66,2,FALSE))</f>
        <v>下地</v>
      </c>
      <c r="X59" s="354" t="str">
        <f>IF(Z59="","",VLOOKUP('12GS'!Z59,'ﾃﾞｰﾀ14&amp;12'!$BP$3:$BS$66,3,FALSE))</f>
        <v>奈奈</v>
      </c>
      <c r="Y59" s="354" t="str">
        <f>IF(Z59="","",VLOOKUP('12GS'!Z59,'ﾃﾞｰﾀ14&amp;12'!$BP$3:$BS$66,4,FALSE))</f>
        <v>(沖･JIN Jr)</v>
      </c>
      <c r="Z59" s="358">
        <v>8</v>
      </c>
    </row>
    <row r="60" spans="1:26" ht="15" customHeight="1">
      <c r="A60" s="355"/>
      <c r="B60" s="354"/>
      <c r="C60" s="354"/>
      <c r="D60" s="354"/>
      <c r="E60" s="239"/>
      <c r="F60" s="181"/>
      <c r="G60" s="36"/>
      <c r="H60" s="41">
        <v>17</v>
      </c>
      <c r="I60" s="42" t="str">
        <f>IF(H60="","",VLOOKUP('12GS'!H60,'ﾃﾞｰﾀ14&amp;12'!$BP$3:$BS$66,2,FALSE))</f>
        <v>坂本</v>
      </c>
      <c r="J60" s="22"/>
      <c r="K60" s="22"/>
      <c r="L60" s="22"/>
      <c r="M60" s="22"/>
      <c r="N60" s="24"/>
      <c r="O60" s="87"/>
      <c r="P60" s="87"/>
      <c r="Q60" s="87"/>
      <c r="R60" s="87"/>
      <c r="S60" s="87"/>
      <c r="T60" s="87"/>
      <c r="U60" s="35"/>
      <c r="V60" s="35"/>
      <c r="W60" s="354"/>
      <c r="X60" s="354"/>
      <c r="Y60" s="354"/>
      <c r="Z60" s="358"/>
    </row>
    <row r="61" spans="1:29" ht="15" customHeight="1">
      <c r="A61" s="355">
        <f>IF(R58="","",IF(R58=Z57,Z59,IF(R58=Z59,Z57)))</f>
        <v>16</v>
      </c>
      <c r="B61" s="354" t="str">
        <f>IF(A61="","",VLOOKUP('12GS'!A61,'ﾃﾞｰﾀ14&amp;12'!$BP$3:$BS$66,2,FALSE))</f>
        <v>野田</v>
      </c>
      <c r="C61" s="354" t="str">
        <f>IF(A61="","",VLOOKUP('12GS'!A61,'ﾃﾞｰﾀ14&amp;12'!$BP$3:$BS$66,3,FALSE))</f>
        <v>百恵</v>
      </c>
      <c r="D61" s="354" t="str">
        <f>IF(A61="","",VLOOKUP('12GS'!A61,'ﾃﾞｰﾀ14&amp;12'!$BP$3:$BS$66,4,FALSE))</f>
        <v>(福･九州国際TC)</v>
      </c>
      <c r="E61" s="42"/>
      <c r="F61" s="43"/>
      <c r="G61" s="188"/>
      <c r="H61" s="356">
        <v>83</v>
      </c>
      <c r="I61" s="357"/>
      <c r="J61" s="22"/>
      <c r="K61" s="22"/>
      <c r="L61" s="1"/>
      <c r="M61" s="1"/>
      <c r="Q61" s="24"/>
      <c r="S61" s="23"/>
      <c r="W61" s="60"/>
      <c r="X61" s="86"/>
      <c r="Y61" s="21"/>
      <c r="Z61" s="35"/>
      <c r="AA61" s="3"/>
      <c r="AB61" s="2"/>
      <c r="AC61" s="2"/>
    </row>
    <row r="62" spans="1:28" ht="15" customHeight="1">
      <c r="A62" s="355"/>
      <c r="B62" s="354"/>
      <c r="C62" s="354"/>
      <c r="D62" s="354"/>
      <c r="E62" s="22"/>
      <c r="F62" s="22"/>
      <c r="G62" s="22"/>
      <c r="H62" s="22"/>
      <c r="I62" s="22"/>
      <c r="J62" s="46"/>
      <c r="K62" s="46"/>
      <c r="L62" s="46"/>
      <c r="M62" s="46"/>
      <c r="N62" s="95"/>
      <c r="O62" s="87"/>
      <c r="P62" s="87"/>
      <c r="Q62" s="87"/>
      <c r="R62" s="87"/>
      <c r="S62" s="87"/>
      <c r="T62" s="12"/>
      <c r="U62" s="94"/>
      <c r="V62" s="94"/>
      <c r="W62" s="87"/>
      <c r="X62" s="60"/>
      <c r="Y62" s="86"/>
      <c r="Z62" s="94"/>
      <c r="AA62" s="46"/>
      <c r="AB62" s="2"/>
    </row>
    <row r="63" spans="1:28" ht="13.5" customHeight="1">
      <c r="A63" s="12"/>
      <c r="B63" s="87"/>
      <c r="C63" s="87"/>
      <c r="D63" s="87"/>
      <c r="E63" s="46"/>
      <c r="F63" s="46"/>
      <c r="G63" s="46"/>
      <c r="H63" s="46"/>
      <c r="I63" s="46"/>
      <c r="J63" s="46"/>
      <c r="K63" s="46"/>
      <c r="L63" s="46"/>
      <c r="M63" s="46"/>
      <c r="N63" s="24"/>
      <c r="O63" s="87"/>
      <c r="P63" s="87"/>
      <c r="Q63" s="87"/>
      <c r="R63" s="87"/>
      <c r="S63" s="87"/>
      <c r="T63" s="12"/>
      <c r="U63" s="35"/>
      <c r="V63" s="35"/>
      <c r="W63" s="87"/>
      <c r="X63" s="60"/>
      <c r="Y63" s="60"/>
      <c r="Z63" s="46"/>
      <c r="AA63" s="46"/>
      <c r="AB63" s="2"/>
    </row>
    <row r="64" spans="1:28" ht="13.5" customHeight="1">
      <c r="A64" s="12"/>
      <c r="B64" s="87"/>
      <c r="C64" s="87"/>
      <c r="D64" s="87"/>
      <c r="E64" s="46"/>
      <c r="F64" s="10"/>
      <c r="G64" s="10"/>
      <c r="H64" s="46"/>
      <c r="I64" s="46"/>
      <c r="J64" s="46"/>
      <c r="K64" s="46"/>
      <c r="L64" s="46"/>
      <c r="M64" s="46"/>
      <c r="N64" s="24"/>
      <c r="O64" s="87"/>
      <c r="P64" s="87"/>
      <c r="Q64" s="87"/>
      <c r="R64" s="87"/>
      <c r="S64" s="87"/>
      <c r="T64" s="12"/>
      <c r="U64" s="35"/>
      <c r="V64" s="35"/>
      <c r="W64" s="87"/>
      <c r="X64" s="60"/>
      <c r="Y64" s="259"/>
      <c r="Z64" s="46"/>
      <c r="AA64" s="46"/>
      <c r="AB64" s="2"/>
    </row>
    <row r="65" spans="1:28" ht="13.5" customHeight="1">
      <c r="A65" s="12"/>
      <c r="B65" s="87"/>
      <c r="C65" s="87"/>
      <c r="D65" s="87"/>
      <c r="E65" s="46"/>
      <c r="F65" s="46"/>
      <c r="G65" s="46"/>
      <c r="H65" s="46"/>
      <c r="I65" s="46"/>
      <c r="J65" s="46"/>
      <c r="K65" s="46"/>
      <c r="L65" s="46"/>
      <c r="M65" s="46"/>
      <c r="N65" s="24"/>
      <c r="O65" s="87"/>
      <c r="P65" s="87"/>
      <c r="Q65" s="87"/>
      <c r="R65" s="87"/>
      <c r="S65" s="87"/>
      <c r="T65" s="12"/>
      <c r="U65" s="35"/>
      <c r="V65" s="35"/>
      <c r="W65" s="87"/>
      <c r="X65" s="60"/>
      <c r="Y65" s="259"/>
      <c r="Z65" s="46"/>
      <c r="AA65" s="46"/>
      <c r="AB65" s="12"/>
    </row>
    <row r="66" spans="1:28" ht="13.5" customHeight="1">
      <c r="A66" s="12"/>
      <c r="B66" s="87"/>
      <c r="C66" s="87"/>
      <c r="D66" s="87"/>
      <c r="E66" s="46"/>
      <c r="F66" s="46"/>
      <c r="G66" s="46"/>
      <c r="H66" s="46"/>
      <c r="I66" s="46"/>
      <c r="J66" s="46"/>
      <c r="K66" s="46"/>
      <c r="L66" s="46"/>
      <c r="M66" s="46"/>
      <c r="N66" s="95"/>
      <c r="O66" s="87"/>
      <c r="P66" s="87"/>
      <c r="Q66" s="87"/>
      <c r="R66" s="87"/>
      <c r="S66" s="87"/>
      <c r="T66" s="12"/>
      <c r="U66" s="94"/>
      <c r="V66" s="94"/>
      <c r="W66" s="87"/>
      <c r="X66" s="60"/>
      <c r="Y66" s="259"/>
      <c r="Z66" s="94"/>
      <c r="AA66" s="46"/>
      <c r="AB66" s="12"/>
    </row>
  </sheetData>
  <sheetProtection/>
  <mergeCells count="198">
    <mergeCell ref="A61:A62"/>
    <mergeCell ref="B61:B62"/>
    <mergeCell ref="C61:C62"/>
    <mergeCell ref="D61:D62"/>
    <mergeCell ref="W59:W60"/>
    <mergeCell ref="X59:X60"/>
    <mergeCell ref="Y59:Y60"/>
    <mergeCell ref="Z59:Z60"/>
    <mergeCell ref="A59:A60"/>
    <mergeCell ref="B59:B60"/>
    <mergeCell ref="C59:C60"/>
    <mergeCell ref="D59:D60"/>
    <mergeCell ref="W55:W56"/>
    <mergeCell ref="X55:X56"/>
    <mergeCell ref="Y55:Y56"/>
    <mergeCell ref="Z55:Z56"/>
    <mergeCell ref="W57:W58"/>
    <mergeCell ref="X57:X58"/>
    <mergeCell ref="Y57:Y58"/>
    <mergeCell ref="Z57:Z58"/>
    <mergeCell ref="Y37:Y38"/>
    <mergeCell ref="X53:X54"/>
    <mergeCell ref="Y53:Y54"/>
    <mergeCell ref="X29:X30"/>
    <mergeCell ref="Y29:Y30"/>
    <mergeCell ref="X31:X32"/>
    <mergeCell ref="Y31:Y32"/>
    <mergeCell ref="F33:G33"/>
    <mergeCell ref="T9:U9"/>
    <mergeCell ref="R11:S11"/>
    <mergeCell ref="T13:U13"/>
    <mergeCell ref="P15:Q15"/>
    <mergeCell ref="R19:S19"/>
    <mergeCell ref="T17:U17"/>
    <mergeCell ref="T21:U21"/>
    <mergeCell ref="T25:U25"/>
    <mergeCell ref="F9:G9"/>
    <mergeCell ref="X9:X10"/>
    <mergeCell ref="Y9:Y10"/>
    <mergeCell ref="Z9:Z10"/>
    <mergeCell ref="X11:X12"/>
    <mergeCell ref="Y11:Y12"/>
    <mergeCell ref="Z11:Z12"/>
    <mergeCell ref="A1:Z1"/>
    <mergeCell ref="A2:Z2"/>
    <mergeCell ref="A7:A8"/>
    <mergeCell ref="B7:B8"/>
    <mergeCell ref="C7:C8"/>
    <mergeCell ref="D7:D8"/>
    <mergeCell ref="W7:W8"/>
    <mergeCell ref="X7:X8"/>
    <mergeCell ref="Y7:Y8"/>
    <mergeCell ref="Z7:Z8"/>
    <mergeCell ref="A9:A10"/>
    <mergeCell ref="B9:B10"/>
    <mergeCell ref="C9:C10"/>
    <mergeCell ref="D9:D10"/>
    <mergeCell ref="D13:D14"/>
    <mergeCell ref="W11:W12"/>
    <mergeCell ref="N9:O9"/>
    <mergeCell ref="N10:O10"/>
    <mergeCell ref="W9:W10"/>
    <mergeCell ref="F13:G13"/>
    <mergeCell ref="H11:I11"/>
    <mergeCell ref="W13:W14"/>
    <mergeCell ref="X13:X14"/>
    <mergeCell ref="Y13:Y14"/>
    <mergeCell ref="Z13:Z14"/>
    <mergeCell ref="A11:A12"/>
    <mergeCell ref="B11:B12"/>
    <mergeCell ref="C11:C12"/>
    <mergeCell ref="D11:D12"/>
    <mergeCell ref="A13:A14"/>
    <mergeCell ref="B13:B14"/>
    <mergeCell ref="C13:C14"/>
    <mergeCell ref="W15:W16"/>
    <mergeCell ref="X15:X16"/>
    <mergeCell ref="Y15:Y16"/>
    <mergeCell ref="Z15:Z16"/>
    <mergeCell ref="A15:A16"/>
    <mergeCell ref="B15:B16"/>
    <mergeCell ref="C15:C16"/>
    <mergeCell ref="D15:D16"/>
    <mergeCell ref="J15:K15"/>
    <mergeCell ref="Y17:Y18"/>
    <mergeCell ref="Z17:Z18"/>
    <mergeCell ref="A17:A18"/>
    <mergeCell ref="B17:B18"/>
    <mergeCell ref="C17:C18"/>
    <mergeCell ref="D17:D18"/>
    <mergeCell ref="F17:G17"/>
    <mergeCell ref="W17:W18"/>
    <mergeCell ref="X17:X18"/>
    <mergeCell ref="A19:A20"/>
    <mergeCell ref="B19:B20"/>
    <mergeCell ref="C19:C20"/>
    <mergeCell ref="D19:D20"/>
    <mergeCell ref="H19:I19"/>
    <mergeCell ref="Y21:Y22"/>
    <mergeCell ref="Z21:Z22"/>
    <mergeCell ref="W19:W20"/>
    <mergeCell ref="X19:X20"/>
    <mergeCell ref="Y19:Y20"/>
    <mergeCell ref="Z19:Z20"/>
    <mergeCell ref="W21:W22"/>
    <mergeCell ref="X21:X22"/>
    <mergeCell ref="A21:A22"/>
    <mergeCell ref="B21:B22"/>
    <mergeCell ref="C21:C22"/>
    <mergeCell ref="D21:D22"/>
    <mergeCell ref="F21:G21"/>
    <mergeCell ref="W23:W24"/>
    <mergeCell ref="X23:X24"/>
    <mergeCell ref="Y23:Y24"/>
    <mergeCell ref="Z23:Z24"/>
    <mergeCell ref="A23:A24"/>
    <mergeCell ref="B23:B24"/>
    <mergeCell ref="C23:C24"/>
    <mergeCell ref="D23:D24"/>
    <mergeCell ref="A25:A26"/>
    <mergeCell ref="B25:B26"/>
    <mergeCell ref="C25:C26"/>
    <mergeCell ref="D25:D26"/>
    <mergeCell ref="F25:G25"/>
    <mergeCell ref="X27:X28"/>
    <mergeCell ref="Y27:Y28"/>
    <mergeCell ref="Z27:Z28"/>
    <mergeCell ref="H27:I27"/>
    <mergeCell ref="R27:S27"/>
    <mergeCell ref="W25:W26"/>
    <mergeCell ref="X25:X26"/>
    <mergeCell ref="Y25:Y26"/>
    <mergeCell ref="Z25:Z26"/>
    <mergeCell ref="A27:A28"/>
    <mergeCell ref="B27:B28"/>
    <mergeCell ref="C27:C28"/>
    <mergeCell ref="D27:D28"/>
    <mergeCell ref="Z29:Z30"/>
    <mergeCell ref="B29:B30"/>
    <mergeCell ref="C29:C30"/>
    <mergeCell ref="D29:D30"/>
    <mergeCell ref="F29:G29"/>
    <mergeCell ref="D31:D32"/>
    <mergeCell ref="W29:W30"/>
    <mergeCell ref="W27:W28"/>
    <mergeCell ref="T29:U29"/>
    <mergeCell ref="W31:W32"/>
    <mergeCell ref="J31:K31"/>
    <mergeCell ref="Z31:Z32"/>
    <mergeCell ref="A29:A30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Z33:Z34"/>
    <mergeCell ref="X35:X36"/>
    <mergeCell ref="Y35:Y36"/>
    <mergeCell ref="Z35:Z36"/>
    <mergeCell ref="X33:X34"/>
    <mergeCell ref="Y33:Y34"/>
    <mergeCell ref="H35:I35"/>
    <mergeCell ref="P31:Q31"/>
    <mergeCell ref="R35:S35"/>
    <mergeCell ref="T37:U37"/>
    <mergeCell ref="T33:U33"/>
    <mergeCell ref="X37:X38"/>
    <mergeCell ref="W35:W36"/>
    <mergeCell ref="W33:W34"/>
    <mergeCell ref="W37:W38"/>
    <mergeCell ref="Z37:Z38"/>
    <mergeCell ref="A53:A54"/>
    <mergeCell ref="B53:B54"/>
    <mergeCell ref="C53:C54"/>
    <mergeCell ref="D53:D54"/>
    <mergeCell ref="F37:G37"/>
    <mergeCell ref="W53:W54"/>
    <mergeCell ref="Z53:Z54"/>
    <mergeCell ref="A37:A38"/>
    <mergeCell ref="B37:B38"/>
    <mergeCell ref="C37:C38"/>
    <mergeCell ref="D37:D38"/>
    <mergeCell ref="A35:A36"/>
    <mergeCell ref="B35:B36"/>
    <mergeCell ref="A55:A56"/>
    <mergeCell ref="B55:B56"/>
    <mergeCell ref="C55:C56"/>
    <mergeCell ref="D55:D56"/>
    <mergeCell ref="I45:K45"/>
    <mergeCell ref="H61:I61"/>
    <mergeCell ref="R55:S55"/>
    <mergeCell ref="P57:Q57"/>
    <mergeCell ref="H55:I55"/>
    <mergeCell ref="R59:S5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6"/>
  <sheetViews>
    <sheetView showZeros="0" tabSelected="1" zoomScalePageLayoutView="0" workbookViewId="0" topLeftCell="A1">
      <selection activeCell="A1" sqref="A1:Z1"/>
    </sheetView>
  </sheetViews>
  <sheetFormatPr defaultColWidth="2.59765625" defaultRowHeight="14.25"/>
  <cols>
    <col min="1" max="1" width="2.5" style="23" customWidth="1"/>
    <col min="2" max="3" width="5.5" style="47" customWidth="1"/>
    <col min="4" max="4" width="14.19921875" style="23" customWidth="1"/>
    <col min="5" max="5" width="1.8984375" style="23" customWidth="1"/>
    <col min="6" max="6" width="1.8984375" style="24" customWidth="1"/>
    <col min="7" max="7" width="4.5" style="23" customWidth="1"/>
    <col min="8" max="8" width="1.8984375" style="24" customWidth="1"/>
    <col min="9" max="9" width="4.5" style="23" customWidth="1"/>
    <col min="10" max="10" width="1.8984375" style="24" customWidth="1"/>
    <col min="11" max="11" width="4.5" style="23" customWidth="1"/>
    <col min="12" max="12" width="1.8984375" style="24" customWidth="1"/>
    <col min="13" max="13" width="4.5" style="23" customWidth="1"/>
    <col min="14" max="14" width="1.8984375" style="23" customWidth="1"/>
    <col min="15" max="15" width="4.5" style="24" customWidth="1"/>
    <col min="16" max="16" width="1.8984375" style="23" customWidth="1"/>
    <col min="17" max="17" width="4.5" style="23" customWidth="1"/>
    <col min="18" max="18" width="1.8984375" style="23" customWidth="1"/>
    <col min="19" max="19" width="4.5" style="24" customWidth="1"/>
    <col min="20" max="20" width="1.8984375" style="23" customWidth="1"/>
    <col min="21" max="21" width="4.5" style="24" customWidth="1"/>
    <col min="22" max="22" width="1.8984375" style="23" customWidth="1"/>
    <col min="23" max="24" width="5.5" style="23" customWidth="1"/>
    <col min="25" max="25" width="14.19921875" style="23" customWidth="1"/>
    <col min="26" max="26" width="2.5" style="23" customWidth="1"/>
    <col min="27" max="16384" width="2.59765625" style="25" customWidth="1"/>
  </cols>
  <sheetData>
    <row r="1" spans="1:26" s="93" customFormat="1" ht="26.25" customHeight="1">
      <c r="A1" s="360" t="s">
        <v>997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</row>
    <row r="2" spans="1:26" ht="28.5" customHeight="1">
      <c r="A2" s="361" t="s">
        <v>348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ht="13.5">
      <c r="Z3" s="273" t="s">
        <v>999</v>
      </c>
    </row>
    <row r="4" ht="13.5">
      <c r="Z4" s="253" t="s">
        <v>870</v>
      </c>
    </row>
    <row r="5" ht="18.75" customHeight="1"/>
    <row r="6" spans="1:26" ht="13.5">
      <c r="A6" s="25"/>
      <c r="D6" s="25"/>
      <c r="E6" s="25" t="s">
        <v>690</v>
      </c>
      <c r="F6" s="90"/>
      <c r="G6" s="253" t="s">
        <v>349</v>
      </c>
      <c r="H6" s="90"/>
      <c r="I6" s="253" t="s">
        <v>691</v>
      </c>
      <c r="J6" s="90"/>
      <c r="K6" s="253" t="s">
        <v>692</v>
      </c>
      <c r="L6" s="90"/>
      <c r="M6" s="25"/>
      <c r="N6" s="25" t="s">
        <v>696</v>
      </c>
      <c r="O6" s="25"/>
      <c r="P6" s="25" t="s">
        <v>692</v>
      </c>
      <c r="Q6" s="25"/>
      <c r="R6" s="25" t="s">
        <v>691</v>
      </c>
      <c r="S6" s="90"/>
      <c r="T6" s="25" t="s">
        <v>693</v>
      </c>
      <c r="U6" s="90"/>
      <c r="V6" s="25" t="s">
        <v>690</v>
      </c>
      <c r="W6" s="25"/>
      <c r="X6" s="25"/>
      <c r="Y6" s="25"/>
      <c r="Z6" s="25"/>
    </row>
    <row r="7" spans="1:26" ht="17.25" customHeight="1">
      <c r="A7" s="355">
        <v>1</v>
      </c>
      <c r="B7" s="21" t="str">
        <f>IF($A7="","",VLOOKUP($A7,'ﾃﾞｰﾀ14&amp;12'!$CD$3:$CG$26,2,FALSE))</f>
        <v>西里</v>
      </c>
      <c r="C7" s="21" t="str">
        <f>IF($A7="","",VLOOKUP($A7,'ﾃﾞｰﾀ14&amp;12'!$CD$3:$CG$26,3,FALSE))</f>
        <v>夏子</v>
      </c>
      <c r="D7" s="21" t="str">
        <f>IF($A7="","",VLOOKUP($A7,'ﾃﾞｰﾀ14&amp;12'!$CD$3:$CG$26,4,FALSE))</f>
        <v>(沖･沖縄TE)</v>
      </c>
      <c r="E7" s="233"/>
      <c r="F7" s="233"/>
      <c r="G7" s="234"/>
      <c r="H7" s="362">
        <v>1</v>
      </c>
      <c r="I7" s="21" t="str">
        <f>IF(H7="","",VLOOKUP(H7,'ﾃﾞｰﾀ14&amp;12'!$CD$3:$CG$26,2,FALSE))</f>
        <v>西里</v>
      </c>
      <c r="J7" s="35"/>
      <c r="K7" s="3"/>
      <c r="L7" s="35"/>
      <c r="M7" s="3"/>
      <c r="N7" s="3"/>
      <c r="O7" s="35"/>
      <c r="P7" s="3"/>
      <c r="Q7" s="3"/>
      <c r="R7" s="363">
        <v>13</v>
      </c>
      <c r="S7" s="87" t="str">
        <f>IF(R7="","",VLOOKUP(R7,'ﾃﾞｰﾀ14&amp;12'!$CD$3:$CG$26,2,FALSE))</f>
        <v>鶴田</v>
      </c>
      <c r="T7" s="37"/>
      <c r="U7" s="37"/>
      <c r="V7" s="4"/>
      <c r="W7" s="21" t="str">
        <f>IF($Z7="","",VLOOKUP($Z7,'ﾃﾞｰﾀ14&amp;12'!$CD$3:$CG$26,2,FALSE))</f>
        <v>鶴田</v>
      </c>
      <c r="X7" s="21" t="str">
        <f>IF($Z7="","",VLOOKUP($Z7,'ﾃﾞｰﾀ14&amp;12'!$CD$3:$CG$26,3,FALSE))</f>
        <v>陽菜</v>
      </c>
      <c r="Y7" s="21" t="str">
        <f>IF($Z7="","",VLOOKUP($Z7,'ﾃﾞｰﾀ14&amp;12'!$CD$3:$CG$26,4,FALSE))</f>
        <v>(福･TF TC)</v>
      </c>
      <c r="Z7" s="358">
        <v>13</v>
      </c>
    </row>
    <row r="8" spans="1:26" ht="17.25" customHeight="1">
      <c r="A8" s="355"/>
      <c r="B8" s="21" t="str">
        <f>IF($A7="","",VLOOKUP($A7,'ﾃﾞｰﾀ14&amp;12'!$CH$3:$CK$26,2,FALSE))</f>
        <v>ﾘユｰ</v>
      </c>
      <c r="C8" s="21" t="str">
        <f>IF($A7="","",VLOOKUP($A7,'ﾃﾞｰﾀ14&amp;12'!$CH$3:$CK$26,3,FALSE))</f>
        <v>理沙ﾏﾘｰ</v>
      </c>
      <c r="D8" s="21" t="str">
        <f>IF($A7="","",VLOOKUP($A7,'ﾃﾞｰﾀ14&amp;12'!$CH$3:$CK$26,4,FALSE))</f>
        <v>(沖･TTS Jr)</v>
      </c>
      <c r="E8" s="10"/>
      <c r="F8" s="10"/>
      <c r="G8" s="36"/>
      <c r="H8" s="366"/>
      <c r="I8" s="88" t="str">
        <f>IF(H7="","",VLOOKUP(H7,'ﾃﾞｰﾀ14&amp;12'!$CH$3:$CK$26,2,FALSE))</f>
        <v>ﾘユｰ</v>
      </c>
      <c r="J8" s="35"/>
      <c r="K8" s="3"/>
      <c r="L8" s="35"/>
      <c r="M8" s="3"/>
      <c r="N8" s="3"/>
      <c r="O8" s="35"/>
      <c r="P8" s="3"/>
      <c r="Q8" s="3"/>
      <c r="R8" s="371"/>
      <c r="S8" s="88" t="str">
        <f>IF(R7="","",VLOOKUP(R7,'ﾃﾞｰﾀ14&amp;12'!$CH$3:$CK$26,2,FALSE))</f>
        <v>山村</v>
      </c>
      <c r="T8" s="180"/>
      <c r="U8" s="35"/>
      <c r="V8" s="10"/>
      <c r="W8" s="21" t="str">
        <f>IF($Z7="","",VLOOKUP($Z7,'ﾃﾞｰﾀ14&amp;12'!$CH$3:$CK$26,2,FALSE))</f>
        <v>山村</v>
      </c>
      <c r="X8" s="21" t="str">
        <f>IF($Z7="","",VLOOKUP($Z7,'ﾃﾞｰﾀ14&amp;12'!$CH$3:$CK$26,3,FALSE))</f>
        <v>寿莉</v>
      </c>
      <c r="Y8" s="21" t="str">
        <f>IF($Z7="","",VLOOKUP($Z7,'ﾃﾞｰﾀ14&amp;12'!$CH$3:$CK$26,4,FALSE))</f>
        <v>(福･北九州ｳｴｽﾄTC)</v>
      </c>
      <c r="Z8" s="358"/>
    </row>
    <row r="9" spans="1:26" ht="17.25" customHeight="1">
      <c r="A9" s="355">
        <v>2</v>
      </c>
      <c r="B9" s="21" t="str">
        <f>IF($A9="","",VLOOKUP($A9,'ﾃﾞｰﾀ14&amp;12'!$CD$3:$CG$26,2,FALSE))</f>
        <v>衛藤</v>
      </c>
      <c r="C9" s="21" t="str">
        <f>IF($A9="","",VLOOKUP($A9,'ﾃﾞｰﾀ14&amp;12'!$CD$3:$CG$26,3,FALSE))</f>
        <v>佳奈</v>
      </c>
      <c r="D9" s="21" t="str">
        <f>IF($A9="","",VLOOKUP($A9,'ﾃﾞｰﾀ14&amp;12'!$CD$3:$CG$26,4,FALSE))</f>
        <v>(福･ｸﾞﾗﾝﾃﾞｨｰﾙTC)</v>
      </c>
      <c r="E9" s="4"/>
      <c r="F9" s="362">
        <v>2</v>
      </c>
      <c r="G9" s="185" t="str">
        <f>IF(F9="","",VLOOKUP(F9,'ﾃﾞｰﾀ14&amp;12'!$CD$3:$CG$26,2,FALSE))</f>
        <v>衛藤</v>
      </c>
      <c r="H9" s="353">
        <v>82</v>
      </c>
      <c r="I9" s="352"/>
      <c r="J9" s="35"/>
      <c r="K9" s="3"/>
      <c r="L9" s="35"/>
      <c r="M9" s="373">
        <v>24</v>
      </c>
      <c r="N9" s="359" t="str">
        <f>IF(M9="","",VLOOKUP(M9,'ﾃﾞｰﾀ14&amp;12'!$CD$3:$CG$26,2,FALSE))</f>
        <v>城間</v>
      </c>
      <c r="O9" s="359"/>
      <c r="P9" s="3"/>
      <c r="Q9" s="3"/>
      <c r="R9" s="353">
        <v>82</v>
      </c>
      <c r="S9" s="352"/>
      <c r="T9" s="368">
        <v>15</v>
      </c>
      <c r="U9" s="87" t="str">
        <f>IF(T9="","",VLOOKUP(T9,'ﾃﾞｰﾀ14&amp;12'!$CD$3:$CG$26,2,FALSE))</f>
        <v>脇</v>
      </c>
      <c r="V9" s="4"/>
      <c r="W9" s="21" t="str">
        <f>IF($Z9="","",VLOOKUP($Z9,'ﾃﾞｰﾀ14&amp;12'!$CD$3:$CG$26,2,FALSE))</f>
        <v>高祖</v>
      </c>
      <c r="X9" s="21" t="str">
        <f>IF($Z9="","",VLOOKUP($Z9,'ﾃﾞｰﾀ14&amp;12'!$CD$3:$CG$26,3,FALSE))</f>
        <v>真美華</v>
      </c>
      <c r="Y9" s="21" t="str">
        <f>IF($Z9="","",VLOOKUP($Z9,'ﾃﾞｰﾀ14&amp;12'!$CD$3:$CG$26,4,FALSE))</f>
        <v>(佐･ｻﾀﾃﾞｰJr)</v>
      </c>
      <c r="Z9" s="358">
        <v>14</v>
      </c>
    </row>
    <row r="10" spans="1:26" ht="17.25" customHeight="1">
      <c r="A10" s="355"/>
      <c r="B10" s="21" t="str">
        <f>IF($A9="","",VLOOKUP($A9,'ﾃﾞｰﾀ14&amp;12'!$CH$3:$CK$26,2,FALSE))</f>
        <v>岸川</v>
      </c>
      <c r="C10" s="21" t="str">
        <f>IF($A9="","",VLOOKUP($A9,'ﾃﾞｰﾀ14&amp;12'!$CH$3:$CK$26,3,FALSE))</f>
        <v>れいら</v>
      </c>
      <c r="D10" s="21" t="str">
        <f>IF($A9="","",VLOOKUP($A9,'ﾃﾞｰﾀ14&amp;12'!$CH$3:$CK$26,4,FALSE))</f>
        <v>(福･ｸﾞﾗﾝﾃﾞｨｰﾙTC)</v>
      </c>
      <c r="E10" s="6"/>
      <c r="F10" s="366"/>
      <c r="G10" s="184" t="str">
        <f>IF(F9="","",VLOOKUP(F9,'ﾃﾞｰﾀ14&amp;12'!$CH$3:$CK$26,2,FALSE))</f>
        <v>岸川</v>
      </c>
      <c r="H10" s="35"/>
      <c r="I10" s="39"/>
      <c r="J10" s="35"/>
      <c r="K10" s="3"/>
      <c r="L10" s="35"/>
      <c r="M10" s="373"/>
      <c r="N10" s="359" t="str">
        <f>IF(M9="","",VLOOKUP(M9,'ﾃﾞｰﾀ14&amp;12'!$CH$3:$CK$26,2,FALSE))</f>
        <v>下地</v>
      </c>
      <c r="O10" s="359"/>
      <c r="P10" s="3"/>
      <c r="Q10" s="3"/>
      <c r="R10" s="40"/>
      <c r="S10" s="35"/>
      <c r="T10" s="370"/>
      <c r="U10" s="88" t="str">
        <f>IF(T9="","",VLOOKUP(T9,'ﾃﾞｰﾀ14&amp;12'!$CH$3:$CK$26,2,FALSE))</f>
        <v>矢﨑</v>
      </c>
      <c r="V10" s="7"/>
      <c r="W10" s="21" t="str">
        <f>IF($Z9="","",VLOOKUP($Z9,'ﾃﾞｰﾀ14&amp;12'!$CH$3:$CK$26,2,FALSE))</f>
        <v>北村</v>
      </c>
      <c r="X10" s="21" t="str">
        <f>IF($Z9="","",VLOOKUP($Z9,'ﾃﾞｰﾀ14&amp;12'!$CH$3:$CK$26,3,FALSE))</f>
        <v>千紘</v>
      </c>
      <c r="Y10" s="21" t="str">
        <f>IF($Z9="","",VLOOKUP($Z9,'ﾃﾞｰﾀ14&amp;12'!$CH$3:$CK$26,4,FALSE))</f>
        <v>(佐･ｻﾀﾃﾞｰJr)</v>
      </c>
      <c r="Z10" s="358"/>
    </row>
    <row r="11" spans="1:26" ht="17.25" customHeight="1">
      <c r="A11" s="355">
        <v>3</v>
      </c>
      <c r="B11" s="21" t="str">
        <f>IF($A11="","",VLOOKUP($A11,'ﾃﾞｰﾀ14&amp;12'!$CD$3:$CG$26,2,FALSE))</f>
        <v>阿部</v>
      </c>
      <c r="C11" s="21" t="str">
        <f>IF($A11="","",VLOOKUP($A11,'ﾃﾞｰﾀ14&amp;12'!$CD$3:$CG$26,3,FALSE))</f>
        <v>咲彩</v>
      </c>
      <c r="D11" s="21" t="str">
        <f>IF($A11="","",VLOOKUP($A11,'ﾃﾞｰﾀ14&amp;12'!$CD$3:$CG$26,4,FALSE))</f>
        <v>(大･BEKITT)</v>
      </c>
      <c r="E11" s="8"/>
      <c r="F11" s="353">
        <v>86</v>
      </c>
      <c r="G11" s="351"/>
      <c r="H11" s="35"/>
      <c r="I11" s="39"/>
      <c r="J11" s="368">
        <v>1</v>
      </c>
      <c r="K11" s="21" t="str">
        <f>IF(J11="","",VLOOKUP(J11,'ﾃﾞｰﾀ14&amp;12'!$CD$3:$CG$26,2,FALSE))</f>
        <v>西里</v>
      </c>
      <c r="L11" s="35"/>
      <c r="M11" s="3"/>
      <c r="N11" s="374">
        <v>86</v>
      </c>
      <c r="O11" s="374"/>
      <c r="P11" s="363">
        <v>18</v>
      </c>
      <c r="Q11" s="185" t="str">
        <f>IF(P11="","",VLOOKUP(P11,'ﾃﾞｰﾀ14&amp;12'!$CD$3:$CG$26,2,FALSE))</f>
        <v>山口</v>
      </c>
      <c r="R11" s="40"/>
      <c r="S11" s="35"/>
      <c r="T11" s="351">
        <v>82</v>
      </c>
      <c r="U11" s="352"/>
      <c r="V11" s="9"/>
      <c r="W11" s="21" t="str">
        <f>IF($Z11="","",VLOOKUP($Z11,'ﾃﾞｰﾀ14&amp;12'!$CD$3:$CG$26,2,FALSE))</f>
        <v>脇</v>
      </c>
      <c r="X11" s="21" t="str">
        <f>IF($Z11="","",VLOOKUP($Z11,'ﾃﾞｰﾀ14&amp;12'!$CD$3:$CG$26,3,FALSE))</f>
        <v>香菜子</v>
      </c>
      <c r="Y11" s="21" t="str">
        <f>IF($Z11="","",VLOOKUP($Z11,'ﾃﾞｰﾀ14&amp;12'!$CD$3:$CG$26,4,FALSE))</f>
        <v>(鹿･STA)</v>
      </c>
      <c r="Z11" s="358">
        <v>15</v>
      </c>
    </row>
    <row r="12" spans="1:26" ht="17.25" customHeight="1">
      <c r="A12" s="355"/>
      <c r="B12" s="21" t="str">
        <f>IF($A11="","",VLOOKUP($A11,'ﾃﾞｰﾀ14&amp;12'!$CH$3:$CK$26,2,FALSE))</f>
        <v>後藤</v>
      </c>
      <c r="C12" s="21" t="str">
        <f>IF($A11="","",VLOOKUP($A11,'ﾃﾞｰﾀ14&amp;12'!$CH$3:$CK$26,3,FALSE))</f>
        <v>岬</v>
      </c>
      <c r="D12" s="21" t="str">
        <f>IF($A11="","",VLOOKUP($A11,'ﾃﾞｰﾀ14&amp;12'!$CH$3:$CK$26,4,FALSE))</f>
        <v>(大･BEKITT)</v>
      </c>
      <c r="E12" s="10"/>
      <c r="F12" s="10"/>
      <c r="G12" s="35"/>
      <c r="H12" s="35"/>
      <c r="I12" s="39"/>
      <c r="J12" s="370"/>
      <c r="K12" s="88" t="str">
        <f>IF(J11="","",VLOOKUP(J11,'ﾃﾞｰﾀ14&amp;12'!$CH$3:$CK$26,2,FALSE))</f>
        <v>ﾘユｰ</v>
      </c>
      <c r="L12" s="35"/>
      <c r="M12" s="3"/>
      <c r="N12" s="238"/>
      <c r="O12" s="35"/>
      <c r="P12" s="371"/>
      <c r="Q12" s="184" t="str">
        <f>IF(P11="","",VLOOKUP(P11,'ﾃﾞｰﾀ14&amp;12'!$CH$3:$CK$26,2,FALSE))</f>
        <v>野田</v>
      </c>
      <c r="R12" s="40"/>
      <c r="S12" s="35"/>
      <c r="T12" s="35"/>
      <c r="U12" s="35"/>
      <c r="V12" s="10"/>
      <c r="W12" s="21" t="str">
        <f>IF($Z11="","",VLOOKUP($Z11,'ﾃﾞｰﾀ14&amp;12'!$CH$3:$CK$26,2,FALSE))</f>
        <v>矢﨑</v>
      </c>
      <c r="X12" s="21" t="str">
        <f>IF($Z11="","",VLOOKUP($Z11,'ﾃﾞｰﾀ14&amp;12'!$CH$3:$CK$26,3,FALSE))</f>
        <v>真衣</v>
      </c>
      <c r="Y12" s="21" t="str">
        <f>IF($Z11="","",VLOOKUP($Z11,'ﾃﾞｰﾀ14&amp;12'!$CH$3:$CK$26,4,FALSE))</f>
        <v>(鹿･STA)</v>
      </c>
      <c r="Z12" s="358"/>
    </row>
    <row r="13" spans="1:26" ht="17.25" customHeight="1">
      <c r="A13" s="355">
        <v>4</v>
      </c>
      <c r="B13" s="21" t="str">
        <f>IF($A13="","",VLOOKUP($A13,'ﾃﾞｰﾀ14&amp;12'!$CD$3:$CG$26,2,FALSE))</f>
        <v>松尾</v>
      </c>
      <c r="C13" s="21" t="str">
        <f>IF($A13="","",VLOOKUP($A13,'ﾃﾞｰﾀ14&amp;12'!$CD$3:$CG$26,3,FALSE))</f>
        <v>風香</v>
      </c>
      <c r="D13" s="21" t="str">
        <f>IF($A13="","",VLOOKUP($A13,'ﾃﾞｰﾀ14&amp;12'!$CD$3:$CG$26,4,FALSE))</f>
        <v>(大･BEKITT)</v>
      </c>
      <c r="E13" s="4"/>
      <c r="F13" s="375">
        <v>4</v>
      </c>
      <c r="G13" s="21" t="str">
        <f>IF(F13="","",VLOOKUP(F13,'ﾃﾞｰﾀ14&amp;12'!$CD$3:$CG$26,2,FALSE))</f>
        <v>松尾</v>
      </c>
      <c r="H13" s="35"/>
      <c r="I13" s="39"/>
      <c r="J13" s="353">
        <v>84</v>
      </c>
      <c r="K13" s="352"/>
      <c r="L13" s="35"/>
      <c r="M13" s="35"/>
      <c r="N13" s="40"/>
      <c r="O13" s="35"/>
      <c r="P13" s="353">
        <v>86</v>
      </c>
      <c r="Q13" s="352"/>
      <c r="R13" s="40"/>
      <c r="S13" s="35"/>
      <c r="T13" s="363">
        <v>17</v>
      </c>
      <c r="U13" s="87" t="str">
        <f>IF(T13="","",VLOOKUP(T13,'ﾃﾞｰﾀ14&amp;12'!$CD$3:$CG$26,2,FALSE))</f>
        <v>福田</v>
      </c>
      <c r="V13" s="4"/>
      <c r="W13" s="21" t="str">
        <f>IF($Z13="","",VLOOKUP($Z13,'ﾃﾞｰﾀ14&amp;12'!$CD$3:$CG$26,2,FALSE))</f>
        <v>芦浦</v>
      </c>
      <c r="X13" s="21" t="str">
        <f>IF($Z13="","",VLOOKUP($Z13,'ﾃﾞｰﾀ14&amp;12'!$CD$3:$CG$26,3,FALSE))</f>
        <v>里奈</v>
      </c>
      <c r="Y13" s="21" t="str">
        <f>IF($Z13="","",VLOOKUP($Z13,'ﾃﾞｰﾀ14&amp;12'!$CD$3:$CG$26,4,FALSE))</f>
        <v>(鹿･ｴｱﾎﾟｰﾄTC)</v>
      </c>
      <c r="Z13" s="358">
        <v>16</v>
      </c>
    </row>
    <row r="14" spans="1:26" ht="17.25" customHeight="1">
      <c r="A14" s="355"/>
      <c r="B14" s="21" t="str">
        <f>IF($A13="","",VLOOKUP($A13,'ﾃﾞｰﾀ14&amp;12'!$CH$3:$CK$26,2,FALSE))</f>
        <v>笛木</v>
      </c>
      <c r="C14" s="21" t="str">
        <f>IF($A13="","",VLOOKUP($A13,'ﾃﾞｰﾀ14&amp;12'!$CH$3:$CK$26,3,FALSE))</f>
        <v>愛彩美</v>
      </c>
      <c r="D14" s="21" t="str">
        <f>IF($A13="","",VLOOKUP($A13,'ﾃﾞｰﾀ14&amp;12'!$CH$3:$CK$26,4,FALSE))</f>
        <v>(大･BEKITT)</v>
      </c>
      <c r="E14" s="6"/>
      <c r="F14" s="371"/>
      <c r="G14" s="88" t="str">
        <f>IF(F13="","",VLOOKUP(F13,'ﾃﾞｰﾀ14&amp;12'!$CH$3:$CK$26,2,FALSE))</f>
        <v>笛木</v>
      </c>
      <c r="H14" s="35"/>
      <c r="I14" s="39"/>
      <c r="J14" s="35"/>
      <c r="K14" s="39"/>
      <c r="L14" s="35"/>
      <c r="M14" s="35"/>
      <c r="N14" s="40"/>
      <c r="O14" s="35"/>
      <c r="P14" s="40"/>
      <c r="Q14" s="35"/>
      <c r="R14" s="40"/>
      <c r="S14" s="35"/>
      <c r="T14" s="371"/>
      <c r="U14" s="88" t="str">
        <f>IF(T13="","",VLOOKUP(T13,'ﾃﾞｰﾀ14&amp;12'!$CH$3:$CK$26,2,FALSE))</f>
        <v>田口</v>
      </c>
      <c r="V14" s="7"/>
      <c r="W14" s="21" t="str">
        <f>IF($Z13="","",VLOOKUP($Z13,'ﾃﾞｰﾀ14&amp;12'!$CH$3:$CK$26,2,FALSE))</f>
        <v>古川</v>
      </c>
      <c r="X14" s="21" t="str">
        <f>IF($Z13="","",VLOOKUP($Z13,'ﾃﾞｰﾀ14&amp;12'!$CH$3:$CK$26,3,FALSE))</f>
        <v>莉子</v>
      </c>
      <c r="Y14" s="21" t="str">
        <f>IF($Z13="","",VLOOKUP($Z13,'ﾃﾞｰﾀ14&amp;12'!$CH$3:$CK$26,4,FALSE))</f>
        <v>(鹿･ｴｱﾎﾟｰﾄTC)</v>
      </c>
      <c r="Z14" s="358"/>
    </row>
    <row r="15" spans="1:26" ht="17.25" customHeight="1">
      <c r="A15" s="355">
        <v>5</v>
      </c>
      <c r="B15" s="21" t="str">
        <f>IF($A15="","",VLOOKUP($A15,'ﾃﾞｰﾀ14&amp;12'!$CD$3:$CG$26,2,FALSE))</f>
        <v>中山</v>
      </c>
      <c r="C15" s="21" t="str">
        <f>IF($A15="","",VLOOKUP($A15,'ﾃﾞｰﾀ14&amp;12'!$CD$3:$CG$26,3,FALSE))</f>
        <v>瑛夢</v>
      </c>
      <c r="D15" s="21" t="str">
        <f>IF($A15="","",VLOOKUP($A15,'ﾃﾞｰﾀ14&amp;12'!$CD$3:$CG$26,4,FALSE))</f>
        <v>(宮･ｼｰｶﾞｲｱJr)</v>
      </c>
      <c r="E15" s="8"/>
      <c r="F15" s="353">
        <v>81</v>
      </c>
      <c r="G15" s="352"/>
      <c r="H15" s="368">
        <v>4</v>
      </c>
      <c r="I15" s="185" t="str">
        <f>IF(H15="","",VLOOKUP(H15,'ﾃﾞｰﾀ14&amp;12'!$CD$3:$CG$26,2,FALSE))</f>
        <v>松尾</v>
      </c>
      <c r="J15" s="35"/>
      <c r="K15" s="39"/>
      <c r="L15" s="35"/>
      <c r="M15" s="35"/>
      <c r="N15" s="40"/>
      <c r="O15" s="35"/>
      <c r="P15" s="40"/>
      <c r="Q15" s="35"/>
      <c r="R15" s="368">
        <v>18</v>
      </c>
      <c r="S15" s="185" t="str">
        <f>IF(R15="","",VLOOKUP(R15,'ﾃﾞｰﾀ14&amp;12'!$CD$3:$CG$26,2,FALSE))</f>
        <v>山口</v>
      </c>
      <c r="T15" s="353">
        <v>85</v>
      </c>
      <c r="U15" s="352"/>
      <c r="V15" s="9"/>
      <c r="W15" s="21" t="str">
        <f>IF($Z15="","",VLOOKUP($Z15,'ﾃﾞｰﾀ14&amp;12'!$CD$3:$CG$26,2,FALSE))</f>
        <v>福田</v>
      </c>
      <c r="X15" s="21" t="str">
        <f>IF($Z15="","",VLOOKUP($Z15,'ﾃﾞｰﾀ14&amp;12'!$CD$3:$CG$26,3,FALSE))</f>
        <v>彩香</v>
      </c>
      <c r="Y15" s="21" t="str">
        <f>IF($Z15="","",VLOOKUP($Z15,'ﾃﾞｰﾀ14&amp;12'!$CD$3:$CG$26,4,FALSE))</f>
        <v>(長･佐世保LTC)</v>
      </c>
      <c r="Z15" s="358">
        <v>17</v>
      </c>
    </row>
    <row r="16" spans="1:26" ht="17.25" customHeight="1">
      <c r="A16" s="355"/>
      <c r="B16" s="21" t="str">
        <f>IF($A15="","",VLOOKUP($A15,'ﾃﾞｰﾀ14&amp;12'!$CH$3:$CK$26,2,FALSE))</f>
        <v>藤本</v>
      </c>
      <c r="C16" s="21" t="str">
        <f>IF($A15="","",VLOOKUP($A15,'ﾃﾞｰﾀ14&amp;12'!$CH$3:$CK$26,3,FALSE))</f>
        <v>海月</v>
      </c>
      <c r="D16" s="21" t="str">
        <f>IF($A15="","",VLOOKUP($A15,'ﾃﾞｰﾀ14&amp;12'!$CH$3:$CK$26,4,FALSE))</f>
        <v>(宮･延岡ﾛｲﾔﾙTC)</v>
      </c>
      <c r="E16" s="5"/>
      <c r="F16" s="10"/>
      <c r="G16" s="39"/>
      <c r="H16" s="370"/>
      <c r="I16" s="184" t="str">
        <f>IF(H15="","",VLOOKUP(H15,'ﾃﾞｰﾀ14&amp;12'!$CH$3:$CK$26,2,FALSE))</f>
        <v>笛木</v>
      </c>
      <c r="J16" s="35"/>
      <c r="K16" s="39"/>
      <c r="L16" s="35"/>
      <c r="M16" s="35"/>
      <c r="N16" s="40"/>
      <c r="O16" s="35"/>
      <c r="P16" s="40"/>
      <c r="Q16" s="35"/>
      <c r="R16" s="370"/>
      <c r="S16" s="184" t="str">
        <f>IF(R15="","",VLOOKUP(R15,'ﾃﾞｰﾀ14&amp;12'!$CH$3:$CK$26,2,FALSE))</f>
        <v>野田</v>
      </c>
      <c r="T16" s="40"/>
      <c r="U16" s="35"/>
      <c r="V16" s="5"/>
      <c r="W16" s="21" t="str">
        <f>IF($Z15="","",VLOOKUP($Z15,'ﾃﾞｰﾀ14&amp;12'!$CH$3:$CK$26,2,FALSE))</f>
        <v>田口</v>
      </c>
      <c r="X16" s="21" t="str">
        <f>IF($Z15="","",VLOOKUP($Z15,'ﾃﾞｰﾀ14&amp;12'!$CH$3:$CK$26,3,FALSE))</f>
        <v>響子</v>
      </c>
      <c r="Y16" s="21" t="str">
        <f>IF($Z15="","",VLOOKUP($Z15,'ﾃﾞｰﾀ14&amp;12'!$CH$3:$CK$26,4,FALSE))</f>
        <v>(長・ﾏﾙﾖｼ商会)</v>
      </c>
      <c r="Z16" s="358"/>
    </row>
    <row r="17" spans="1:26" ht="17.25" customHeight="1">
      <c r="A17" s="355">
        <v>6</v>
      </c>
      <c r="B17" s="21" t="str">
        <f>IF($A17="","",VLOOKUP($A17,'ﾃﾞｰﾀ14&amp;12'!$CD$3:$CG$26,2,FALSE))</f>
        <v>西野</v>
      </c>
      <c r="C17" s="21" t="str">
        <f>IF($A17="","",VLOOKUP($A17,'ﾃﾞｰﾀ14&amp;12'!$CD$3:$CG$26,3,FALSE))</f>
        <v>麻奈美</v>
      </c>
      <c r="D17" s="21" t="str">
        <f>IF($A17="","",VLOOKUP($A17,'ﾃﾞｰﾀ14&amp;12'!$CD$3:$CG$26,4,FALSE))</f>
        <v>(長･SNTC)</v>
      </c>
      <c r="E17" s="4"/>
      <c r="F17" s="4"/>
      <c r="G17" s="38"/>
      <c r="H17" s="353">
        <v>84</v>
      </c>
      <c r="I17" s="351"/>
      <c r="J17" s="35"/>
      <c r="K17" s="39"/>
      <c r="L17" s="368">
        <v>1</v>
      </c>
      <c r="M17" s="87" t="str">
        <f>IF(L17="","",VLOOKUP(L17,'ﾃﾞｰﾀ14&amp;12'!$CD$3:$CG$26,2,FALSE))</f>
        <v>西里</v>
      </c>
      <c r="N17" s="368">
        <v>24</v>
      </c>
      <c r="O17" s="87" t="str">
        <f>IF(N17="","",VLOOKUP(N17,'ﾃﾞｰﾀ14&amp;12'!$CD$3:$CG$26,2,FALSE))</f>
        <v>城間</v>
      </c>
      <c r="P17" s="40"/>
      <c r="Q17" s="35"/>
      <c r="R17" s="351">
        <v>83</v>
      </c>
      <c r="S17" s="352"/>
      <c r="T17" s="41"/>
      <c r="U17" s="37"/>
      <c r="V17" s="4"/>
      <c r="W17" s="21" t="str">
        <f>IF($Z17="","",VLOOKUP($Z17,'ﾃﾞｰﾀ14&amp;12'!$CD$3:$CG$26,2,FALSE))</f>
        <v>山口</v>
      </c>
      <c r="X17" s="21" t="str">
        <f>IF($Z17="","",VLOOKUP($Z17,'ﾃﾞｰﾀ14&amp;12'!$CD$3:$CG$26,3,FALSE))</f>
        <v>真琴</v>
      </c>
      <c r="Y17" s="21" t="str">
        <f>IF($Z17="","",VLOOKUP($Z17,'ﾃﾞｰﾀ14&amp;12'!$CD$3:$CG$26,4,FALSE))</f>
        <v>(福･九州国際TC)</v>
      </c>
      <c r="Z17" s="358">
        <v>18</v>
      </c>
    </row>
    <row r="18" spans="1:26" ht="17.25" customHeight="1">
      <c r="A18" s="355"/>
      <c r="B18" s="21" t="str">
        <f>IF($A17="","",VLOOKUP($A17,'ﾃﾞｰﾀ14&amp;12'!$CH$3:$CK$26,2,FALSE))</f>
        <v>杉本</v>
      </c>
      <c r="C18" s="21" t="str">
        <f>IF($A17="","",VLOOKUP($A17,'ﾃﾞｰﾀ14&amp;12'!$CH$3:$CK$26,3,FALSE))</f>
        <v>美紅</v>
      </c>
      <c r="D18" s="21" t="str">
        <f>IF($A17="","",VLOOKUP($A17,'ﾃﾞｰﾀ14&amp;12'!$CH$3:$CK$26,4,FALSE))</f>
        <v>(長･鹿町SKHTC)</v>
      </c>
      <c r="E18" s="10"/>
      <c r="F18" s="10"/>
      <c r="G18" s="35"/>
      <c r="H18" s="35"/>
      <c r="I18" s="3"/>
      <c r="J18" s="35"/>
      <c r="K18" s="39"/>
      <c r="L18" s="370"/>
      <c r="M18" s="88" t="str">
        <f>IF(L17="","",VLOOKUP(L17,'ﾃﾞｰﾀ14&amp;12'!$CH$3:$CK$26,2,FALSE))</f>
        <v>ﾘユｰ</v>
      </c>
      <c r="N18" s="370"/>
      <c r="O18" s="88" t="str">
        <f>IF(N17="","",VLOOKUP(N17,'ﾃﾞｰﾀ14&amp;12'!$CH$3:$CK$26,2,FALSE))</f>
        <v>下地</v>
      </c>
      <c r="P18" s="40"/>
      <c r="Q18" s="35"/>
      <c r="R18" s="3"/>
      <c r="S18" s="35"/>
      <c r="T18" s="35"/>
      <c r="U18" s="35"/>
      <c r="V18" s="10"/>
      <c r="W18" s="21" t="str">
        <f>IF($Z17="","",VLOOKUP($Z17,'ﾃﾞｰﾀ14&amp;12'!$CH$3:$CK$26,2,FALSE))</f>
        <v>野田</v>
      </c>
      <c r="X18" s="21" t="str">
        <f>IF($Z17="","",VLOOKUP($Z17,'ﾃﾞｰﾀ14&amp;12'!$CH$3:$CK$26,3,FALSE))</f>
        <v>百恵</v>
      </c>
      <c r="Y18" s="21" t="str">
        <f>IF($Z17="","",VLOOKUP($Z17,'ﾃﾞｰﾀ14&amp;12'!$CH$3:$CK$26,4,FALSE))</f>
        <v>(福･九州国際TC)</v>
      </c>
      <c r="Z18" s="358"/>
    </row>
    <row r="19" spans="1:26" ht="17.25" customHeight="1">
      <c r="A19" s="355">
        <v>7</v>
      </c>
      <c r="B19" s="21" t="str">
        <f>IF($A19="","",VLOOKUP($A19,'ﾃﾞｰﾀ14&amp;12'!$CD$3:$CG$26,2,FALSE))</f>
        <v>山田</v>
      </c>
      <c r="C19" s="21" t="str">
        <f>IF($A19="","",VLOOKUP($A19,'ﾃﾞｰﾀ14&amp;12'!$CD$3:$CG$26,3,FALSE))</f>
        <v>あい</v>
      </c>
      <c r="D19" s="21" t="str">
        <f>IF($A19="","",VLOOKUP($A19,'ﾃﾞｰﾀ14&amp;12'!$CD$3:$CG$26,4,FALSE))</f>
        <v>(福･油山TC)</v>
      </c>
      <c r="E19" s="4"/>
      <c r="F19" s="4"/>
      <c r="G19" s="37"/>
      <c r="H19" s="362">
        <v>9</v>
      </c>
      <c r="I19" s="21" t="str">
        <f>IF(H19="","",VLOOKUP(H19,'ﾃﾞｰﾀ14&amp;12'!$CD$3:$CG$26,2,FALSE))</f>
        <v>徳永</v>
      </c>
      <c r="J19" s="35"/>
      <c r="K19" s="39"/>
      <c r="L19" s="353">
        <v>82</v>
      </c>
      <c r="M19" s="351"/>
      <c r="N19" s="351">
        <v>82</v>
      </c>
      <c r="O19" s="351"/>
      <c r="P19" s="40"/>
      <c r="Q19" s="35"/>
      <c r="R19" s="363">
        <v>20</v>
      </c>
      <c r="S19" s="87" t="str">
        <f>IF(R19="","",VLOOKUP(R19,'ﾃﾞｰﾀ14&amp;12'!$CD$3:$CG$26,2,FALSE))</f>
        <v>下地</v>
      </c>
      <c r="T19" s="37"/>
      <c r="U19" s="37"/>
      <c r="V19" s="4"/>
      <c r="W19" s="319" t="str">
        <f>IF($Z19="","",VLOOKUP($Z19,'ﾃﾞｰﾀ14&amp;12'!$CD$3:$CG$26,2,FALSE))</f>
        <v>永井</v>
      </c>
      <c r="X19" s="319" t="str">
        <f>IF($Z19="","",VLOOKUP($Z19,'ﾃﾞｰﾀ14&amp;12'!$CD$3:$CG$26,3,FALSE))</f>
        <v>優花</v>
      </c>
      <c r="Y19" s="319" t="str">
        <f>IF($Z19="","",VLOOKUP($Z19,'ﾃﾞｰﾀ14&amp;12'!$CD$3:$CG$26,4,FALSE))</f>
        <v>(鹿・KAZE)</v>
      </c>
      <c r="Z19" s="358">
        <v>19</v>
      </c>
    </row>
    <row r="20" spans="1:26" ht="17.25" customHeight="1">
      <c r="A20" s="355"/>
      <c r="B20" s="21" t="str">
        <f>IF($A19="","",VLOOKUP($A19,'ﾃﾞｰﾀ14&amp;12'!$CH$3:$CK$26,2,FALSE))</f>
        <v>坂本</v>
      </c>
      <c r="C20" s="21" t="str">
        <f>IF($A19="","",VLOOKUP($A19,'ﾃﾞｰﾀ14&amp;12'!$CH$3:$CK$26,3,FALSE))</f>
        <v>はな</v>
      </c>
      <c r="D20" s="21" t="str">
        <f>IF($A19="","",VLOOKUP($A19,'ﾃﾞｰﾀ14&amp;12'!$CH$3:$CK$26,4,FALSE))</f>
        <v>(福･油山TC)</v>
      </c>
      <c r="E20" s="5"/>
      <c r="F20" s="10"/>
      <c r="G20" s="39"/>
      <c r="H20" s="371"/>
      <c r="I20" s="88" t="str">
        <f>IF(H19="","",VLOOKUP(H19,'ﾃﾞｰﾀ14&amp;12'!$CH$3:$CK$26,2,FALSE))</f>
        <v>小松</v>
      </c>
      <c r="J20" s="35"/>
      <c r="K20" s="39"/>
      <c r="L20" s="35"/>
      <c r="M20" s="35"/>
      <c r="N20" s="35"/>
      <c r="O20" s="35"/>
      <c r="P20" s="40"/>
      <c r="Q20" s="35"/>
      <c r="R20" s="371"/>
      <c r="S20" s="88" t="str">
        <f>IF(R19="","",VLOOKUP(R19,'ﾃﾞｰﾀ14&amp;12'!$CH$3:$CK$26,2,FALSE))</f>
        <v>比嘉</v>
      </c>
      <c r="T20" s="180"/>
      <c r="U20" s="35"/>
      <c r="V20" s="10"/>
      <c r="W20" s="319" t="str">
        <f>IF($Z19="","",VLOOKUP($Z19,'ﾃﾞｰﾀ14&amp;12'!$CH$3:$CK$26,2,FALSE))</f>
        <v>濵田</v>
      </c>
      <c r="X20" s="319" t="str">
        <f>IF($Z19="","",VLOOKUP($Z19,'ﾃﾞｰﾀ14&amp;12'!$CH$3:$CK$26,3,FALSE))</f>
        <v>千波</v>
      </c>
      <c r="Y20" s="319" t="str">
        <f>IF($Z19="","",VLOOKUP($Z19,'ﾃﾞｰﾀ14&amp;12'!$CH$3:$CK$26,4,FALSE))</f>
        <v>(鹿・KAZE)</v>
      </c>
      <c r="Z20" s="358"/>
    </row>
    <row r="21" spans="1:26" ht="17.25" customHeight="1">
      <c r="A21" s="355">
        <v>8</v>
      </c>
      <c r="B21" s="21" t="str">
        <f>IF($A21="","",VLOOKUP($A21,'ﾃﾞｰﾀ14&amp;12'!$CD$3:$CG$26,2,FALSE))</f>
        <v>前原</v>
      </c>
      <c r="C21" s="21" t="str">
        <f>IF($A21="","",VLOOKUP($A21,'ﾃﾞｰﾀ14&amp;12'!$CD$3:$CG$26,3,FALSE))</f>
        <v>茉彩</v>
      </c>
      <c r="D21" s="21" t="str">
        <f>IF($A21="","",VLOOKUP($A21,'ﾃﾞｰﾀ14&amp;12'!$CD$3:$CG$26,4,FALSE))</f>
        <v>(宮・ｼｰｶﾞｲｱJr)</v>
      </c>
      <c r="E21" s="4"/>
      <c r="F21" s="375">
        <v>9</v>
      </c>
      <c r="G21" s="185" t="str">
        <f>IF(F21="","",VLOOKUP(F21,'ﾃﾞｰﾀ14&amp;12'!$CD$3:$CG$26,2,FALSE))</f>
        <v>徳永</v>
      </c>
      <c r="H21" s="353">
        <v>83</v>
      </c>
      <c r="I21" s="352"/>
      <c r="J21" s="35"/>
      <c r="K21" s="39"/>
      <c r="L21" s="35"/>
      <c r="M21" s="35"/>
      <c r="N21" s="35"/>
      <c r="O21" s="35"/>
      <c r="P21" s="40"/>
      <c r="Q21" s="35"/>
      <c r="R21" s="353">
        <v>86</v>
      </c>
      <c r="S21" s="352"/>
      <c r="T21" s="368">
        <v>20</v>
      </c>
      <c r="U21" s="87" t="str">
        <f>IF(T21="","",VLOOKUP(T21,'ﾃﾞｰﾀ14&amp;12'!$CD$3:$CG$26,2,FALSE))</f>
        <v>下地</v>
      </c>
      <c r="V21" s="4"/>
      <c r="W21" s="21" t="str">
        <f>IF($Z21="","",VLOOKUP($Z21,'ﾃﾞｰﾀ14&amp;12'!$CD$3:$CG$26,2,FALSE))</f>
        <v>下地</v>
      </c>
      <c r="X21" s="21" t="str">
        <f>IF($Z21="","",VLOOKUP($Z21,'ﾃﾞｰﾀ14&amp;12'!$CD$3:$CG$26,3,FALSE))</f>
        <v>奈緒</v>
      </c>
      <c r="Y21" s="21" t="str">
        <f>IF($Z21="","",VLOOKUP($Z21,'ﾃﾞｰﾀ14&amp;12'!$CD$3:$CG$26,4,FALSE))</f>
        <v>(沖･JIN Jr)</v>
      </c>
      <c r="Z21" s="358">
        <v>20</v>
      </c>
    </row>
    <row r="22" spans="1:26" ht="17.25" customHeight="1">
      <c r="A22" s="355"/>
      <c r="B22" s="21" t="str">
        <f>IF($A21="","",VLOOKUP($A21,'ﾃﾞｰﾀ14&amp;12'!$CH$3:$CK$26,2,FALSE))</f>
        <v>竹之内</v>
      </c>
      <c r="C22" s="21" t="str">
        <f>IF($A21="","",VLOOKUP($A21,'ﾃﾞｰﾀ14&amp;12'!$CH$3:$CK$26,3,FALSE))</f>
        <v>咲紀 </v>
      </c>
      <c r="D22" s="21" t="str">
        <f>IF($A21="","",VLOOKUP($A21,'ﾃﾞｰﾀ14&amp;12'!$CH$3:$CK$26,4,FALSE))</f>
        <v>(宮・ｼｰｶﾞｲｱJr)</v>
      </c>
      <c r="E22" s="6"/>
      <c r="F22" s="371"/>
      <c r="G22" s="184" t="str">
        <f>IF(F21="","",VLOOKUP(F21,'ﾃﾞｰﾀ14&amp;12'!$CH$3:$CK$26,2,FALSE))</f>
        <v>小松</v>
      </c>
      <c r="H22" s="35"/>
      <c r="I22" s="39"/>
      <c r="J22" s="35"/>
      <c r="K22" s="39"/>
      <c r="L22" s="35"/>
      <c r="M22" s="35"/>
      <c r="N22" s="35"/>
      <c r="O22" s="35"/>
      <c r="P22" s="40"/>
      <c r="Q22" s="35"/>
      <c r="R22" s="40"/>
      <c r="S22" s="35"/>
      <c r="T22" s="370"/>
      <c r="U22" s="88" t="str">
        <f>IF(T21="","",VLOOKUP(T21,'ﾃﾞｰﾀ14&amp;12'!$CH$3:$CK$26,2,FALSE))</f>
        <v>比嘉</v>
      </c>
      <c r="V22" s="7"/>
      <c r="W22" s="21" t="str">
        <f>IF($Z21="","",VLOOKUP($Z21,'ﾃﾞｰﾀ14&amp;12'!$CH$3:$CK$26,2,FALSE))</f>
        <v>比嘉</v>
      </c>
      <c r="X22" s="21" t="str">
        <f>IF($Z21="","",VLOOKUP($Z21,'ﾃﾞｰﾀ14&amp;12'!$CH$3:$CK$26,3,FALSE))</f>
        <v>恭伽</v>
      </c>
      <c r="Y22" s="21" t="str">
        <f>IF($Z21="","",VLOOKUP($Z21,'ﾃﾞｰﾀ14&amp;12'!$CH$3:$CK$26,4,FALSE))</f>
        <v>(沖･JIN Jr)</v>
      </c>
      <c r="Z22" s="358"/>
    </row>
    <row r="23" spans="1:26" ht="17.25" customHeight="1">
      <c r="A23" s="355">
        <v>9</v>
      </c>
      <c r="B23" s="21" t="str">
        <f>IF($A23="","",VLOOKUP($A23,'ﾃﾞｰﾀ14&amp;12'!$CD$3:$CG$26,2,FALSE))</f>
        <v>徳永</v>
      </c>
      <c r="C23" s="21" t="str">
        <f>IF($A23="","",VLOOKUP($A23,'ﾃﾞｰﾀ14&amp;12'!$CD$3:$CG$26,3,FALSE))</f>
        <v>薫保</v>
      </c>
      <c r="D23" s="21" t="str">
        <f>IF($A23="","",VLOOKUP($A23,'ﾃﾞｰﾀ14&amp;12'!$CD$3:$CG$26,4,FALSE))</f>
        <v>(福･福岡ﾊﾟｼﾌｨｯｸ)</v>
      </c>
      <c r="E23" s="8"/>
      <c r="F23" s="353">
        <v>84</v>
      </c>
      <c r="G23" s="351"/>
      <c r="H23" s="35"/>
      <c r="I23" s="39"/>
      <c r="J23" s="368">
        <v>12</v>
      </c>
      <c r="K23" s="185" t="str">
        <f>IF(J23="","",VLOOKUP(J23,'ﾃﾞｰﾀ14&amp;12'!$CD$3:$CG$26,2,FALSE))</f>
        <v>比嘉</v>
      </c>
      <c r="L23" s="35"/>
      <c r="M23" s="35"/>
      <c r="N23" s="35"/>
      <c r="O23" s="35"/>
      <c r="P23" s="368">
        <v>24</v>
      </c>
      <c r="Q23" s="185" t="str">
        <f>IF(P23="","",VLOOKUP(P23,'ﾃﾞｰﾀ14&amp;12'!$CD$3:$CG$26,2,FALSE))</f>
        <v>城間</v>
      </c>
      <c r="R23" s="40"/>
      <c r="S23" s="35"/>
      <c r="T23" s="351">
        <v>85</v>
      </c>
      <c r="U23" s="352"/>
      <c r="V23" s="9"/>
      <c r="W23" s="21" t="str">
        <f>IF($Z23="","",VLOOKUP($Z23,'ﾃﾞｰﾀ14&amp;12'!$CD$3:$CG$26,2,FALSE))</f>
        <v>品川</v>
      </c>
      <c r="X23" s="21" t="str">
        <f>IF($Z23="","",VLOOKUP($Z23,'ﾃﾞｰﾀ14&amp;12'!$CD$3:$CG$26,3,FALSE))</f>
        <v>世凪</v>
      </c>
      <c r="Y23" s="21" t="str">
        <f>IF($Z23="","",VLOOKUP($Z23,'ﾃﾞｰﾀ14&amp;12'!$CD$3:$CG$26,4,FALSE))</f>
        <v>(佐･太閤TC)</v>
      </c>
      <c r="Z23" s="358">
        <v>21</v>
      </c>
    </row>
    <row r="24" spans="1:26" ht="17.25" customHeight="1">
      <c r="A24" s="355"/>
      <c r="B24" s="21" t="str">
        <f>IF($A23="","",VLOOKUP($A23,'ﾃﾞｰﾀ14&amp;12'!$CH$3:$CK$26,2,FALSE))</f>
        <v>小松</v>
      </c>
      <c r="C24" s="21" t="str">
        <f>IF($A23="","",VLOOKUP($A23,'ﾃﾞｰﾀ14&amp;12'!$CH$3:$CK$26,3,FALSE))</f>
        <v>莉奈</v>
      </c>
      <c r="D24" s="21" t="str">
        <f>IF($A23="","",VLOOKUP($A23,'ﾃﾞｰﾀ14&amp;12'!$CH$3:$CK$26,4,FALSE))</f>
        <v>(福･ﾄﾞﾘｰﾑ TS)</v>
      </c>
      <c r="E24" s="5"/>
      <c r="F24" s="10"/>
      <c r="G24" s="3"/>
      <c r="H24" s="35"/>
      <c r="I24" s="39"/>
      <c r="J24" s="370"/>
      <c r="K24" s="184" t="str">
        <f>IF(J23="","",VLOOKUP(J23,'ﾃﾞｰﾀ14&amp;12'!$CH$3:$CK$26,2,FALSE))</f>
        <v>城間</v>
      </c>
      <c r="L24" s="35"/>
      <c r="M24" s="35"/>
      <c r="N24" s="35"/>
      <c r="O24" s="35"/>
      <c r="P24" s="370"/>
      <c r="Q24" s="184" t="str">
        <f>IF(P23="","",VLOOKUP(P23,'ﾃﾞｰﾀ14&amp;12'!$CH$3:$CK$26,2,FALSE))</f>
        <v>下地</v>
      </c>
      <c r="R24" s="40"/>
      <c r="S24" s="35"/>
      <c r="T24" s="3"/>
      <c r="U24" s="35"/>
      <c r="V24" s="5"/>
      <c r="W24" s="21" t="str">
        <f>IF($Z23="","",VLOOKUP($Z23,'ﾃﾞｰﾀ14&amp;12'!$CH$3:$CK$26,2,FALSE))</f>
        <v>大瀬良</v>
      </c>
      <c r="X24" s="21" t="str">
        <f>IF($Z23="","",VLOOKUP($Z23,'ﾃﾞｰﾀ14&amp;12'!$CH$3:$CK$26,3,FALSE))</f>
        <v>百華</v>
      </c>
      <c r="Y24" s="21" t="str">
        <f>IF($Z23="","",VLOOKUP($Z23,'ﾃﾞｰﾀ14&amp;12'!$CH$3:$CK$26,4,FALSE))</f>
        <v>(佐･太閤TC)</v>
      </c>
      <c r="Z24" s="358"/>
    </row>
    <row r="25" spans="1:26" ht="17.25" customHeight="1">
      <c r="A25" s="355">
        <v>10</v>
      </c>
      <c r="B25" s="21" t="str">
        <f>IF($A25="","",VLOOKUP($A25,'ﾃﾞｰﾀ14&amp;12'!$CD$3:$CG$26,2,FALSE))</f>
        <v>西口</v>
      </c>
      <c r="C25" s="21" t="str">
        <f>IF($A25="","",VLOOKUP($A25,'ﾃﾞｰﾀ14&amp;12'!$CD$3:$CG$26,3,FALSE))</f>
        <v>真衣</v>
      </c>
      <c r="D25" s="21" t="str">
        <f>IF($A25="","",VLOOKUP($A25,'ﾃﾞｰﾀ14&amp;12'!$CD$3:$CG$26,4,FALSE))</f>
        <v>(長･長与南小)</v>
      </c>
      <c r="E25" s="4"/>
      <c r="F25" s="375">
        <v>10</v>
      </c>
      <c r="G25" s="21" t="str">
        <f>IF(F25="","",VLOOKUP(F25,'ﾃﾞｰﾀ14&amp;12'!$CD$3:$CG$26,2,FALSE))</f>
        <v>西口</v>
      </c>
      <c r="H25" s="35"/>
      <c r="I25" s="39"/>
      <c r="J25" s="353">
        <v>86</v>
      </c>
      <c r="K25" s="351"/>
      <c r="L25" s="35"/>
      <c r="M25" s="35"/>
      <c r="N25" s="35"/>
      <c r="O25" s="35"/>
      <c r="P25" s="351">
        <v>82</v>
      </c>
      <c r="Q25" s="352"/>
      <c r="R25" s="40"/>
      <c r="S25" s="35"/>
      <c r="T25" s="363">
        <v>23</v>
      </c>
      <c r="U25" s="87" t="str">
        <f>IF(T25="","",VLOOKUP(T25,'ﾃﾞｰﾀ14&amp;12'!$CD$3:$CG$26,2,FALSE))</f>
        <v>今別府</v>
      </c>
      <c r="V25" s="4"/>
      <c r="W25" s="21" t="str">
        <f>IF($Z25="","",VLOOKUP($Z25,'ﾃﾞｰﾀ14&amp;12'!$CD$3:$CG$26,2,FALSE))</f>
        <v>野田</v>
      </c>
      <c r="X25" s="21" t="str">
        <f>IF($Z25="","",VLOOKUP($Z25,'ﾃﾞｰﾀ14&amp;12'!$CD$3:$CG$26,3,FALSE))</f>
        <v>帆乃佳</v>
      </c>
      <c r="Y25" s="21" t="str">
        <f>IF($Z25="","",VLOOKUP($Z25,'ﾃﾞｰﾀ14&amp;12'!$CD$3:$CG$26,4,FALSE))</f>
        <v>(大･OTC TC)</v>
      </c>
      <c r="Z25" s="358">
        <v>22</v>
      </c>
    </row>
    <row r="26" spans="1:26" ht="17.25" customHeight="1">
      <c r="A26" s="355"/>
      <c r="B26" s="21" t="str">
        <f>IF($A25="","",VLOOKUP($A25,'ﾃﾞｰﾀ14&amp;12'!$CH$3:$CK$26,2,FALSE))</f>
        <v>里</v>
      </c>
      <c r="C26" s="21" t="str">
        <f>IF($A25="","",VLOOKUP($A25,'ﾃﾞｰﾀ14&amp;12'!$CH$3:$CK$26,3,FALSE))</f>
        <v>萌加</v>
      </c>
      <c r="D26" s="21" t="str">
        <f>IF($A25="","",VLOOKUP($A25,'ﾃﾞｰﾀ14&amp;12'!$CH$3:$CK$26,4,FALSE))</f>
        <v>(長･三城小)</v>
      </c>
      <c r="E26" s="6"/>
      <c r="F26" s="371"/>
      <c r="G26" s="88" t="str">
        <f>IF(F25="","",VLOOKUP(F25,'ﾃﾞｰﾀ14&amp;12'!$CH$3:$CK$26,2,FALSE))</f>
        <v>里</v>
      </c>
      <c r="H26" s="35"/>
      <c r="I26" s="39"/>
      <c r="J26" s="35"/>
      <c r="K26" s="3"/>
      <c r="L26" s="35"/>
      <c r="M26" s="35"/>
      <c r="N26" s="35"/>
      <c r="O26" s="35"/>
      <c r="P26" s="3"/>
      <c r="Q26" s="3"/>
      <c r="R26" s="40"/>
      <c r="S26" s="35"/>
      <c r="T26" s="371"/>
      <c r="U26" s="88" t="str">
        <f>IF(T25="","",VLOOKUP(T25,'ﾃﾞｰﾀ14&amp;12'!$CH$3:$CK$26,2,FALSE))</f>
        <v>梶谷</v>
      </c>
      <c r="V26" s="7"/>
      <c r="W26" s="21" t="str">
        <f>IF($Z25="","",VLOOKUP($Z25,'ﾃﾞｰﾀ14&amp;12'!$CH$3:$CK$26,2,FALSE))</f>
        <v>松尾</v>
      </c>
      <c r="X26" s="21" t="str">
        <f>IF($Z25="","",VLOOKUP($Z25,'ﾃﾞｰﾀ14&amp;12'!$CH$3:$CK$26,3,FALSE))</f>
        <v>香音</v>
      </c>
      <c r="Y26" s="21" t="str">
        <f>IF($Z25="","",VLOOKUP($Z25,'ﾃﾞｰﾀ14&amp;12'!$CH$3:$CK$26,4,FALSE))</f>
        <v>(大･BEKITT)</v>
      </c>
      <c r="Z26" s="358"/>
    </row>
    <row r="27" spans="1:26" ht="17.25" customHeight="1">
      <c r="A27" s="355">
        <v>11</v>
      </c>
      <c r="B27" s="21" t="str">
        <f>IF($A27="","",VLOOKUP($A27,'ﾃﾞｰﾀ14&amp;12'!$CD$3:$CG$26,2,FALSE))</f>
        <v>柳本</v>
      </c>
      <c r="C27" s="21" t="str">
        <f>IF($A27="","",VLOOKUP($A27,'ﾃﾞｰﾀ14&amp;12'!$CD$3:$CG$26,3,FALSE))</f>
        <v>佳苗</v>
      </c>
      <c r="D27" s="21" t="str">
        <f>IF($A27="","",VLOOKUP($A27,'ﾃﾞｰﾀ14&amp;12'!$CD$3:$CG$26,4,FALSE))</f>
        <v>(熊･ｸﾗｰｼﾞｭTS)</v>
      </c>
      <c r="E27" s="8"/>
      <c r="F27" s="353">
        <v>97</v>
      </c>
      <c r="G27" s="352"/>
      <c r="H27" s="368">
        <v>12</v>
      </c>
      <c r="I27" s="185" t="str">
        <f>IF(H27="","",VLOOKUP(H27,'ﾃﾞｰﾀ14&amp;12'!$CD$3:$CG$26,2,FALSE))</f>
        <v>比嘉</v>
      </c>
      <c r="J27" s="35"/>
      <c r="K27" s="3"/>
      <c r="L27" s="35"/>
      <c r="M27" s="35"/>
      <c r="N27" s="35"/>
      <c r="O27" s="35"/>
      <c r="P27" s="3"/>
      <c r="Q27" s="3"/>
      <c r="R27" s="368">
        <v>24</v>
      </c>
      <c r="S27" s="185" t="str">
        <f>IF(R27="","",VLOOKUP(R27,'ﾃﾞｰﾀ14&amp;12'!$CD$3:$CG$26,2,FALSE))</f>
        <v>城間</v>
      </c>
      <c r="T27" s="353">
        <v>86</v>
      </c>
      <c r="U27" s="352"/>
      <c r="V27" s="9"/>
      <c r="W27" s="21" t="str">
        <f>IF($Z27="","",VLOOKUP($Z27,'ﾃﾞｰﾀ14&amp;12'!$CD$3:$CG$26,2,FALSE))</f>
        <v>今別府</v>
      </c>
      <c r="X27" s="21" t="str">
        <f>IF($Z27="","",VLOOKUP($Z27,'ﾃﾞｰﾀ14&amp;12'!$CD$3:$CG$26,3,FALSE))</f>
        <v>風香</v>
      </c>
      <c r="Y27" s="21" t="str">
        <f>IF($Z27="","",VLOOKUP($Z27,'ﾃﾞｰﾀ14&amp;12'!$CD$3:$CG$26,4,FALSE))</f>
        <v>(福･春日西TC)</v>
      </c>
      <c r="Z27" s="358">
        <v>23</v>
      </c>
    </row>
    <row r="28" spans="1:26" ht="17.25" customHeight="1">
      <c r="A28" s="355"/>
      <c r="B28" s="21" t="str">
        <f>IF($A27="","",VLOOKUP($A27,'ﾃﾞｰﾀ14&amp;12'!$CH$3:$CK$26,2,FALSE))</f>
        <v>吉田</v>
      </c>
      <c r="C28" s="21" t="str">
        <f>IF($A27="","",VLOOKUP($A27,'ﾃﾞｰﾀ14&amp;12'!$CH$3:$CK$26,3,FALSE))</f>
        <v>伽帆</v>
      </c>
      <c r="D28" s="21" t="str">
        <f>IF($A27="","",VLOOKUP($A27,'ﾃﾞｰﾀ14&amp;12'!$CH$3:$CK$26,4,FALSE))</f>
        <v>(熊･ｸﾗｰｼﾞｭTS)</v>
      </c>
      <c r="E28" s="5"/>
      <c r="F28" s="10"/>
      <c r="G28" s="39"/>
      <c r="H28" s="370"/>
      <c r="I28" s="184" t="str">
        <f>IF(H27="","",VLOOKUP(H27,'ﾃﾞｰﾀ14&amp;12'!$CH$3:$CK$26,2,FALSE))</f>
        <v>城間</v>
      </c>
      <c r="J28" s="35"/>
      <c r="K28" s="3"/>
      <c r="L28" s="35"/>
      <c r="M28" s="35"/>
      <c r="N28" s="35"/>
      <c r="O28" s="35"/>
      <c r="P28" s="3"/>
      <c r="Q28" s="3"/>
      <c r="R28" s="370"/>
      <c r="S28" s="184" t="str">
        <f>IF(R27="","",VLOOKUP(R27,'ﾃﾞｰﾀ14&amp;12'!$CH$3:$CK$26,2,FALSE))</f>
        <v>下地</v>
      </c>
      <c r="T28" s="40"/>
      <c r="U28" s="35"/>
      <c r="V28" s="5"/>
      <c r="W28" s="21" t="str">
        <f>IF($Z27="","",VLOOKUP($Z27,'ﾃﾞｰﾀ14&amp;12'!$CH$3:$CK$26,2,FALSE))</f>
        <v>梶谷</v>
      </c>
      <c r="X28" s="21" t="str">
        <f>IF($Z27="","",VLOOKUP($Z27,'ﾃﾞｰﾀ14&amp;12'!$CH$3:$CK$26,3,FALSE))</f>
        <v>亜未</v>
      </c>
      <c r="Y28" s="21" t="str">
        <f>IF($Z27="","",VLOOKUP($Z27,'ﾃﾞｰﾀ14&amp;12'!$CH$3:$CK$26,4,FALSE))</f>
        <v>(福･春日西TC)</v>
      </c>
      <c r="Z28" s="358"/>
    </row>
    <row r="29" spans="1:26" ht="17.25" customHeight="1">
      <c r="A29" s="355">
        <v>12</v>
      </c>
      <c r="B29" s="21" t="str">
        <f>IF($A29="","",VLOOKUP($A29,'ﾃﾞｰﾀ14&amp;12'!$CD$3:$CG$26,2,FALSE))</f>
        <v>比嘉</v>
      </c>
      <c r="C29" s="21" t="str">
        <f>IF($A29="","",VLOOKUP($A29,'ﾃﾞｰﾀ14&amp;12'!$CD$3:$CG$26,3,FALSE))</f>
        <v>益見</v>
      </c>
      <c r="D29" s="21" t="str">
        <f>IF($A29="","",VLOOKUP($A29,'ﾃﾞｰﾀ14&amp;12'!$CD$3:$CG$26,4,FALSE))</f>
        <v>(沖･JIN Jr)</v>
      </c>
      <c r="E29" s="4"/>
      <c r="F29" s="4"/>
      <c r="G29" s="38"/>
      <c r="H29" s="353">
        <v>81</v>
      </c>
      <c r="I29" s="351"/>
      <c r="J29" s="35"/>
      <c r="K29" s="3"/>
      <c r="L29" s="35"/>
      <c r="M29" s="35"/>
      <c r="N29" s="35"/>
      <c r="O29" s="35"/>
      <c r="P29" s="3"/>
      <c r="Q29" s="3"/>
      <c r="R29" s="351">
        <v>82</v>
      </c>
      <c r="S29" s="352"/>
      <c r="T29" s="9"/>
      <c r="U29" s="37"/>
      <c r="V29" s="4"/>
      <c r="W29" s="21" t="str">
        <f>IF($Z29="","",VLOOKUP($Z29,'ﾃﾞｰﾀ14&amp;12'!$CD$3:$CG$26,2,FALSE))</f>
        <v>城間</v>
      </c>
      <c r="X29" s="21" t="str">
        <f>IF($Z29="","",VLOOKUP($Z29,'ﾃﾞｰﾀ14&amp;12'!$CD$3:$CG$26,3,FALSE))</f>
        <v>安実</v>
      </c>
      <c r="Y29" s="21" t="str">
        <f>IF($Z29="","",VLOOKUP($Z29,'ﾃﾞｰﾀ14&amp;12'!$CD$3:$CG$26,4,FALSE))</f>
        <v>(沖･JIN Jr)</v>
      </c>
      <c r="Z29" s="358">
        <v>24</v>
      </c>
    </row>
    <row r="30" spans="1:26" ht="17.25" customHeight="1">
      <c r="A30" s="355"/>
      <c r="B30" s="21" t="str">
        <f>IF($A29="","",VLOOKUP($A29,'ﾃﾞｰﾀ14&amp;12'!$CH$3:$CK$26,2,FALSE))</f>
        <v>城間</v>
      </c>
      <c r="C30" s="21" t="str">
        <f>IF($A29="","",VLOOKUP($A29,'ﾃﾞｰﾀ14&amp;12'!$CH$3:$CK$26,3,FALSE))</f>
        <v>里杏</v>
      </c>
      <c r="D30" s="21" t="str">
        <f>IF($A29="","",VLOOKUP($A29,'ﾃﾞｰﾀ14&amp;12'!$CH$3:$CK$26,4,FALSE))</f>
        <v>(沖･JIN Jr)</v>
      </c>
      <c r="E30" s="10"/>
      <c r="F30" s="10"/>
      <c r="G30" s="35"/>
      <c r="H30" s="35"/>
      <c r="I30" s="3"/>
      <c r="J30" s="35"/>
      <c r="K30" s="3"/>
      <c r="L30" s="35"/>
      <c r="M30" s="35"/>
      <c r="N30" s="35"/>
      <c r="O30" s="35"/>
      <c r="P30" s="3"/>
      <c r="Q30" s="3"/>
      <c r="R30" s="3"/>
      <c r="S30" s="35"/>
      <c r="T30" s="35"/>
      <c r="U30" s="35"/>
      <c r="V30" s="10"/>
      <c r="W30" s="21" t="str">
        <f>IF($Z29="","",VLOOKUP($Z29,'ﾃﾞｰﾀ14&amp;12'!$CH$3:$CK$26,2,FALSE))</f>
        <v>下地</v>
      </c>
      <c r="X30" s="21" t="str">
        <f>IF($Z29="","",VLOOKUP($Z29,'ﾃﾞｰﾀ14&amp;12'!$CH$3:$CK$26,3,FALSE))</f>
        <v>奈奈</v>
      </c>
      <c r="Y30" s="21" t="str">
        <f>IF($Z29="","",VLOOKUP($Z29,'ﾃﾞｰﾀ14&amp;12'!$CH$3:$CK$26,4,FALSE))</f>
        <v>(沖･JIN Jr)</v>
      </c>
      <c r="Z30" s="358"/>
    </row>
    <row r="31" spans="1:27" ht="12.75" customHeight="1">
      <c r="A31" s="355"/>
      <c r="B31" s="363"/>
      <c r="C31" s="363"/>
      <c r="D31" s="363"/>
      <c r="E31" s="10"/>
      <c r="F31" s="10"/>
      <c r="G31" s="35"/>
      <c r="H31" s="35"/>
      <c r="I31" s="3"/>
      <c r="J31" s="35"/>
      <c r="K31" s="3"/>
      <c r="L31" s="35"/>
      <c r="M31" s="35"/>
      <c r="N31" s="35"/>
      <c r="O31" s="35"/>
      <c r="P31" s="3"/>
      <c r="Q31" s="3"/>
      <c r="R31" s="3"/>
      <c r="S31" s="35"/>
      <c r="T31" s="3"/>
      <c r="U31" s="35"/>
      <c r="V31" s="10"/>
      <c r="W31" s="362"/>
      <c r="X31" s="362"/>
      <c r="Y31" s="362"/>
      <c r="Z31" s="376"/>
      <c r="AA31" s="90"/>
    </row>
    <row r="32" spans="1:27" ht="12.75" customHeight="1">
      <c r="A32" s="355"/>
      <c r="B32" s="363"/>
      <c r="C32" s="363"/>
      <c r="D32" s="363"/>
      <c r="E32" s="10"/>
      <c r="F32" s="10"/>
      <c r="G32" s="35"/>
      <c r="H32" s="35"/>
      <c r="I32" s="3"/>
      <c r="J32" s="35"/>
      <c r="K32" s="3"/>
      <c r="L32" s="35"/>
      <c r="M32" s="35"/>
      <c r="N32" s="35"/>
      <c r="O32" s="35"/>
      <c r="P32" s="3"/>
      <c r="Q32" s="3"/>
      <c r="R32" s="3"/>
      <c r="S32" s="35"/>
      <c r="T32" s="3"/>
      <c r="U32" s="35"/>
      <c r="V32" s="10"/>
      <c r="W32" s="362"/>
      <c r="X32" s="362"/>
      <c r="Y32" s="362"/>
      <c r="Z32" s="376"/>
      <c r="AA32" s="90"/>
    </row>
    <row r="33" spans="2:26" s="2" customFormat="1" ht="14.25">
      <c r="B33" s="3"/>
      <c r="C33" s="3"/>
      <c r="D33" s="3"/>
      <c r="E33" s="5"/>
      <c r="F33" s="10"/>
      <c r="G33" s="5"/>
      <c r="H33" s="10"/>
      <c r="I33" s="45" t="s">
        <v>350</v>
      </c>
      <c r="J33" s="13"/>
      <c r="K33" s="5"/>
      <c r="L33" s="5"/>
      <c r="M33" s="10"/>
      <c r="P33" s="10"/>
      <c r="R33" s="13"/>
      <c r="S33" s="45" t="s">
        <v>499</v>
      </c>
      <c r="T33" s="5"/>
      <c r="U33" s="10"/>
      <c r="V33" s="5"/>
      <c r="W33" s="44"/>
      <c r="X33" s="44"/>
      <c r="Y33" s="3"/>
      <c r="Z33" s="3"/>
    </row>
    <row r="34" spans="1:25" ht="17.25" customHeight="1">
      <c r="A34" s="32"/>
      <c r="B34" s="31"/>
      <c r="C34" s="31"/>
      <c r="D34" s="32"/>
      <c r="G34" s="364">
        <v>1</v>
      </c>
      <c r="H34" s="359" t="s">
        <v>1028</v>
      </c>
      <c r="I34" s="359"/>
      <c r="J34" s="359"/>
      <c r="K34" s="344"/>
      <c r="L34" s="336">
        <v>3</v>
      </c>
      <c r="M34" s="60" t="s">
        <v>1026</v>
      </c>
      <c r="P34" s="60"/>
      <c r="Q34" s="259"/>
      <c r="R34" s="364">
        <v>1</v>
      </c>
      <c r="S34" s="60" t="str">
        <f>IF(R34="","",VLOOKUP(R34,'ﾃﾞｰﾀ14&amp;12'!$CD$62:$CG$67,2,FALSE))&amp;" "&amp;IF(R34="","",VLOOKUP(R34,'ﾃﾞｰﾀ14&amp;12'!$CD$62:$CG$67,3,FALSE))</f>
        <v>永井 優花</v>
      </c>
      <c r="W34" s="25"/>
      <c r="X34" s="25"/>
      <c r="Y34" s="25"/>
    </row>
    <row r="35" spans="1:25" ht="17.25" customHeight="1">
      <c r="A35" s="32"/>
      <c r="B35" s="31"/>
      <c r="C35" s="31"/>
      <c r="D35" s="32"/>
      <c r="G35" s="364"/>
      <c r="H35" s="60" t="s">
        <v>1033</v>
      </c>
      <c r="I35" s="259"/>
      <c r="J35" s="60"/>
      <c r="K35" s="259"/>
      <c r="L35" s="336"/>
      <c r="M35" s="60" t="s">
        <v>1032</v>
      </c>
      <c r="P35" s="235"/>
      <c r="Q35" s="260"/>
      <c r="R35" s="365"/>
      <c r="S35" s="60" t="str">
        <f>IF(R34="","",VLOOKUP(R34,'ﾃﾞｰﾀ14&amp;12'!$CH$62:$CK$67,2,FALSE))&amp;" "&amp;IF(R34="","",VLOOKUP(R34,'ﾃﾞｰﾀ14&amp;12'!$CH$62:$CK$67,3,FALSE))</f>
        <v>濵田 千波</v>
      </c>
      <c r="W35" s="25"/>
      <c r="X35" s="25"/>
      <c r="Y35" s="25"/>
    </row>
    <row r="36" spans="1:25" ht="17.25" customHeight="1">
      <c r="A36" s="32"/>
      <c r="B36" s="31"/>
      <c r="C36" s="31"/>
      <c r="D36" s="32"/>
      <c r="G36" s="364">
        <v>2</v>
      </c>
      <c r="H36" s="60" t="s">
        <v>1034</v>
      </c>
      <c r="I36" s="259"/>
      <c r="J36" s="60"/>
      <c r="K36" s="259"/>
      <c r="L36" s="337">
        <v>4</v>
      </c>
      <c r="M36" s="60" t="s">
        <v>1035</v>
      </c>
      <c r="N36" s="292"/>
      <c r="O36" s="292"/>
      <c r="P36" s="60"/>
      <c r="Q36" s="259"/>
      <c r="R36" s="364">
        <v>2</v>
      </c>
      <c r="S36" s="60" t="str">
        <f>IF(R36="","",VLOOKUP(R36,'ﾃﾞｰﾀ14&amp;12'!$CD$62:$CG$67,2,FALSE))&amp;" "&amp;IF(R36="","",VLOOKUP(R36,'ﾃﾞｰﾀ14&amp;12'!$CD$62:$CG$67,3,FALSE))</f>
        <v>藤島 瑠華</v>
      </c>
      <c r="W36" s="25"/>
      <c r="X36" s="25"/>
      <c r="Y36" s="25"/>
    </row>
    <row r="37" spans="1:25" ht="17.25" customHeight="1">
      <c r="A37" s="32"/>
      <c r="B37" s="31"/>
      <c r="C37" s="31"/>
      <c r="D37" s="32"/>
      <c r="G37" s="364"/>
      <c r="H37" s="60" t="s">
        <v>1031</v>
      </c>
      <c r="I37" s="259"/>
      <c r="J37" s="60"/>
      <c r="K37" s="259"/>
      <c r="L37" s="337"/>
      <c r="M37" s="60" t="s">
        <v>1036</v>
      </c>
      <c r="N37" s="292"/>
      <c r="O37" s="292"/>
      <c r="P37" s="235"/>
      <c r="Q37" s="260"/>
      <c r="R37" s="365"/>
      <c r="S37" s="60" t="str">
        <f>IF(R36="","",VLOOKUP(R36,'ﾃﾞｰﾀ14&amp;12'!$CH$62:$CK$67,2,FALSE))&amp;" "&amp;IF(R36="","",VLOOKUP(R36,'ﾃﾞｰﾀ14&amp;12'!$CH$62:$CK$67,3,FALSE))</f>
        <v>安部 有紗</v>
      </c>
      <c r="W37" s="25"/>
      <c r="X37" s="25"/>
      <c r="Y37" s="25"/>
    </row>
    <row r="38" spans="1:26" s="254" customFormat="1" ht="17.25" customHeight="1">
      <c r="A38" s="32"/>
      <c r="B38" s="31"/>
      <c r="C38" s="31"/>
      <c r="D38" s="32"/>
      <c r="E38" s="23"/>
      <c r="F38" s="24"/>
      <c r="I38" s="259"/>
      <c r="J38" s="60"/>
      <c r="K38" s="259"/>
      <c r="L38" s="337"/>
      <c r="M38" s="60"/>
      <c r="N38" s="292"/>
      <c r="O38" s="292"/>
      <c r="P38" s="235"/>
      <c r="Q38" s="260"/>
      <c r="R38" s="365"/>
      <c r="S38" s="260"/>
      <c r="T38" s="255"/>
      <c r="U38" s="256"/>
      <c r="V38" s="255"/>
      <c r="Z38" s="255"/>
    </row>
    <row r="39" spans="1:26" s="254" customFormat="1" ht="17.25" customHeight="1">
      <c r="A39" s="257"/>
      <c r="B39" s="258"/>
      <c r="C39" s="258"/>
      <c r="D39" s="257"/>
      <c r="E39" s="255"/>
      <c r="F39" s="256"/>
      <c r="I39" s="259"/>
      <c r="J39" s="60"/>
      <c r="K39" s="259"/>
      <c r="L39" s="337"/>
      <c r="M39" s="60"/>
      <c r="N39" s="25"/>
      <c r="O39" s="25"/>
      <c r="P39" s="235"/>
      <c r="Q39" s="260"/>
      <c r="R39" s="365"/>
      <c r="S39" s="260"/>
      <c r="T39" s="255"/>
      <c r="U39" s="256"/>
      <c r="V39" s="255"/>
      <c r="Z39" s="255"/>
    </row>
    <row r="40" spans="1:26" s="254" customFormat="1" ht="9.75" customHeight="1" hidden="1">
      <c r="A40" s="257"/>
      <c r="B40" s="258"/>
      <c r="C40" s="258"/>
      <c r="D40" s="257"/>
      <c r="E40" s="255"/>
      <c r="F40" s="256"/>
      <c r="G40" s="255"/>
      <c r="H40" s="256"/>
      <c r="I40" s="255"/>
      <c r="J40" s="256"/>
      <c r="K40" s="255"/>
      <c r="L40" s="256"/>
      <c r="M40" s="255"/>
      <c r="N40" s="255"/>
      <c r="O40" s="256"/>
      <c r="P40" s="255"/>
      <c r="Q40" s="255"/>
      <c r="R40" s="255"/>
      <c r="S40" s="256"/>
      <c r="T40" s="255"/>
      <c r="U40" s="256"/>
      <c r="V40" s="255"/>
      <c r="Z40" s="255"/>
    </row>
    <row r="41" spans="1:26" s="254" customFormat="1" ht="9.75" customHeight="1" hidden="1">
      <c r="A41" s="257"/>
      <c r="B41" s="258"/>
      <c r="C41" s="258"/>
      <c r="D41" s="257"/>
      <c r="E41" s="255"/>
      <c r="F41" s="256"/>
      <c r="G41" s="255"/>
      <c r="H41" s="256"/>
      <c r="I41" s="255"/>
      <c r="J41" s="256"/>
      <c r="K41" s="255"/>
      <c r="L41" s="256"/>
      <c r="M41" s="255"/>
      <c r="N41" s="255"/>
      <c r="O41" s="256"/>
      <c r="P41" s="255"/>
      <c r="Q41" s="255"/>
      <c r="R41" s="255"/>
      <c r="S41" s="256"/>
      <c r="T41" s="255"/>
      <c r="U41" s="256"/>
      <c r="V41" s="255"/>
      <c r="Z41" s="255"/>
    </row>
    <row r="42" spans="1:26" s="254" customFormat="1" ht="9.75" customHeight="1">
      <c r="A42" s="257"/>
      <c r="B42" s="258"/>
      <c r="C42" s="258"/>
      <c r="D42" s="257"/>
      <c r="E42" s="255"/>
      <c r="F42" s="256"/>
      <c r="G42" s="255"/>
      <c r="H42" s="256"/>
      <c r="I42" s="255"/>
      <c r="J42" s="256"/>
      <c r="K42" s="255"/>
      <c r="L42" s="256"/>
      <c r="M42" s="255"/>
      <c r="N42" s="255"/>
      <c r="O42" s="256"/>
      <c r="P42" s="255"/>
      <c r="Q42" s="255"/>
      <c r="R42" s="255"/>
      <c r="S42" s="256"/>
      <c r="T42" s="255"/>
      <c r="U42" s="256"/>
      <c r="V42" s="255"/>
      <c r="Z42" s="255"/>
    </row>
    <row r="43" spans="1:26" s="254" customFormat="1" ht="9.75" customHeight="1">
      <c r="A43" s="257"/>
      <c r="B43" s="258"/>
      <c r="C43" s="258"/>
      <c r="D43" s="257"/>
      <c r="E43" s="255"/>
      <c r="F43" s="256"/>
      <c r="G43" s="255"/>
      <c r="H43" s="256"/>
      <c r="I43" s="255"/>
      <c r="J43" s="256"/>
      <c r="K43" s="255"/>
      <c r="L43" s="256"/>
      <c r="M43" s="255"/>
      <c r="N43" s="255"/>
      <c r="O43" s="256"/>
      <c r="P43" s="255"/>
      <c r="Q43" s="255"/>
      <c r="R43" s="255"/>
      <c r="S43" s="256"/>
      <c r="T43" s="255"/>
      <c r="U43" s="256"/>
      <c r="V43" s="255"/>
      <c r="Z43" s="255"/>
    </row>
    <row r="44" spans="1:26" s="254" customFormat="1" ht="9.75" customHeight="1">
      <c r="A44" s="257"/>
      <c r="B44" s="258"/>
      <c r="C44" s="258"/>
      <c r="D44" s="257"/>
      <c r="E44" s="255"/>
      <c r="F44" s="256"/>
      <c r="G44" s="255"/>
      <c r="H44" s="256"/>
      <c r="I44" s="255"/>
      <c r="J44" s="256"/>
      <c r="K44" s="255"/>
      <c r="L44" s="256"/>
      <c r="M44" s="255"/>
      <c r="N44" s="255"/>
      <c r="O44" s="256"/>
      <c r="P44" s="255"/>
      <c r="Q44" s="255"/>
      <c r="R44" s="255"/>
      <c r="S44" s="256"/>
      <c r="T44" s="255"/>
      <c r="U44" s="256"/>
      <c r="V44" s="255"/>
      <c r="Z44" s="255"/>
    </row>
    <row r="45" spans="1:22" s="28" customFormat="1" ht="13.5" customHeight="1">
      <c r="A45" s="257"/>
      <c r="B45" s="33" t="s">
        <v>351</v>
      </c>
      <c r="C45" s="33"/>
      <c r="D45" s="34"/>
      <c r="E45" s="27"/>
      <c r="F45" s="29"/>
      <c r="G45" s="27"/>
      <c r="H45" s="29"/>
      <c r="I45" s="27"/>
      <c r="J45" s="29"/>
      <c r="K45" s="27"/>
      <c r="L45" s="27"/>
      <c r="M45" s="27"/>
      <c r="N45" s="27"/>
      <c r="O45" s="29"/>
      <c r="P45" s="26" t="s">
        <v>685</v>
      </c>
      <c r="Q45" s="26"/>
      <c r="R45" s="26"/>
      <c r="S45" s="26"/>
      <c r="T45" s="26"/>
      <c r="U45" s="26"/>
      <c r="V45" s="26"/>
    </row>
    <row r="46" spans="1:26" ht="16.5" customHeight="1">
      <c r="A46" s="363">
        <f>IF(L17="","",IF(L17=J11,J23,IF(L17=J23,J11)))</f>
        <v>12</v>
      </c>
      <c r="B46" s="21" t="str">
        <f>IF($A46="","",VLOOKUP($A46,'ﾃﾞｰﾀ14&amp;12'!$CD$3:$CG$26,2,FALSE))</f>
        <v>比嘉</v>
      </c>
      <c r="C46" s="21" t="str">
        <f>IF($A46="","",VLOOKUP($A46,'ﾃﾞｰﾀ14&amp;12'!$CD$3:$CG$26,3,FALSE))</f>
        <v>益見</v>
      </c>
      <c r="D46" s="87" t="str">
        <f>IF($A46="","",VLOOKUP($A46,'ﾃﾞｰﾀ14&amp;12'!$CD$3:$CG$26,4,FALSE))</f>
        <v>(沖･JIN Jr)</v>
      </c>
      <c r="E46" s="22"/>
      <c r="F46" s="35"/>
      <c r="G46" s="10" t="s">
        <v>684</v>
      </c>
      <c r="H46" s="362">
        <v>18</v>
      </c>
      <c r="I46" s="21" t="str">
        <f>IF(H46="","",VLOOKUP(H46,'ﾃﾞｰﾀ14&amp;12'!$CD$3:$CG$26,2,FALSE))</f>
        <v>山口</v>
      </c>
      <c r="J46" s="22"/>
      <c r="L46" s="22"/>
      <c r="M46" s="22"/>
      <c r="N46" s="92" t="s">
        <v>684</v>
      </c>
      <c r="O46" s="92" t="s">
        <v>684</v>
      </c>
      <c r="P46" s="60"/>
      <c r="Q46" s="60"/>
      <c r="R46" s="362">
        <v>13</v>
      </c>
      <c r="S46" s="87" t="str">
        <f>IF(R46="","",VLOOKUP(R46,'ﾃﾞｰﾀ14&amp;12'!$CD$3:$CG$26,2,FALSE))</f>
        <v>鶴田</v>
      </c>
      <c r="T46" s="87" t="s">
        <v>684</v>
      </c>
      <c r="U46" s="35"/>
      <c r="V46" s="35"/>
      <c r="W46" s="10" t="str">
        <f>IF($Z46="","",VLOOKUP($Z46,'ﾃﾞｰﾀ14&amp;12'!$CD$3:$CG$26,2,FALSE))</f>
        <v>徳永</v>
      </c>
      <c r="X46" s="92" t="str">
        <f>IF($Z46="","",VLOOKUP($Z46,'ﾃﾞｰﾀ14&amp;12'!$CD$3:$CG$26,3,FALSE))</f>
        <v>薫保</v>
      </c>
      <c r="Y46" s="10" t="str">
        <f>IF($Z46="","",VLOOKUP($Z46,'ﾃﾞｰﾀ14&amp;12'!$CD$3:$CG$26,4,FALSE))</f>
        <v>(福･福岡ﾊﾟｼﾌｨｯｸ)</v>
      </c>
      <c r="Z46" s="355">
        <v>9</v>
      </c>
    </row>
    <row r="47" spans="1:26" ht="16.5" customHeight="1">
      <c r="A47" s="363"/>
      <c r="B47" s="21" t="str">
        <f>IF($A46="","",VLOOKUP($A46,'ﾃﾞｰﾀ14&amp;12'!$CH$3:$CK$26,2,FALSE))</f>
        <v>城間</v>
      </c>
      <c r="C47" s="21" t="str">
        <f>IF($A46="","",VLOOKUP($A46,'ﾃﾞｰﾀ14&amp;12'!$CH$3:$CK$26,3,FALSE))</f>
        <v>里杏</v>
      </c>
      <c r="D47" s="87" t="str">
        <f>IF($A46="","",VLOOKUP($A46,'ﾃﾞｰﾀ14&amp;12'!$CH$3:$CK$26,4,FALSE))</f>
        <v>(沖･JIN Jr)</v>
      </c>
      <c r="E47" s="239"/>
      <c r="F47" s="181"/>
      <c r="G47" s="6" t="s">
        <v>684</v>
      </c>
      <c r="H47" s="366"/>
      <c r="I47" s="88" t="str">
        <f>IF(H46="","",VLOOKUP(H46,'ﾃﾞｰﾀ14&amp;12'!$CH$3:$CK$26,2,FALSE))</f>
        <v>野田</v>
      </c>
      <c r="J47" s="22"/>
      <c r="L47" s="22"/>
      <c r="M47" s="22"/>
      <c r="N47" s="92" t="s">
        <v>684</v>
      </c>
      <c r="O47" s="92" t="s">
        <v>684</v>
      </c>
      <c r="P47" s="60"/>
      <c r="Q47" s="60"/>
      <c r="R47" s="366"/>
      <c r="S47" s="87" t="str">
        <f>IF(R46="","",VLOOKUP(R46,'ﾃﾞｰﾀ14&amp;12'!$CH$3:$CK$26,2,FALSE))</f>
        <v>山村</v>
      </c>
      <c r="T47" s="232" t="s">
        <v>684</v>
      </c>
      <c r="U47" s="183"/>
      <c r="V47" s="181"/>
      <c r="W47" s="10" t="str">
        <f>IF($Z46="","",VLOOKUP($Z46,'ﾃﾞｰﾀ14&amp;12'!$CH$3:$CK$26,2,FALSE))</f>
        <v>小松</v>
      </c>
      <c r="X47" s="92" t="str">
        <f>IF($Z46="","",VLOOKUP($Z46,'ﾃﾞｰﾀ14&amp;12'!$CH$3:$CK$26,3,FALSE))</f>
        <v>莉奈</v>
      </c>
      <c r="Y47" s="10" t="str">
        <f>IF($Z46="","",VLOOKUP($Z46,'ﾃﾞｰﾀ14&amp;12'!$CH$3:$CK$26,4,FALSE))</f>
        <v>(福･ﾄﾞﾘｰﾑ TS)</v>
      </c>
      <c r="Z47" s="355"/>
    </row>
    <row r="48" spans="1:26" ht="16.5" customHeight="1">
      <c r="A48" s="355">
        <f>IF(N17="","",IF(N17=P11,P23,IF(N17=P23,P11)))</f>
        <v>18</v>
      </c>
      <c r="B48" s="21" t="str">
        <f>IF($A48="","",VLOOKUP($A48,'ﾃﾞｰﾀ14&amp;12'!$CD$3:$CG$26,2,FALSE))</f>
        <v>山口</v>
      </c>
      <c r="C48" s="21" t="str">
        <f>IF($A48="","",VLOOKUP($A48,'ﾃﾞｰﾀ14&amp;12'!$CD$3:$CG$26,3,FALSE))</f>
        <v>真琴</v>
      </c>
      <c r="D48" s="87" t="str">
        <f>IF($A48="","",VLOOKUP($A48,'ﾃﾞｰﾀ14&amp;12'!$CD$3:$CG$26,4,FALSE))</f>
        <v>(福･九州国際TC)</v>
      </c>
      <c r="E48" s="42"/>
      <c r="F48" s="43"/>
      <c r="G48" s="188"/>
      <c r="H48" s="356">
        <v>86</v>
      </c>
      <c r="I48" s="357"/>
      <c r="J48" s="22"/>
      <c r="L48" s="35"/>
      <c r="M48" s="35" t="s">
        <v>684</v>
      </c>
      <c r="N48" s="12"/>
      <c r="O48" s="12"/>
      <c r="P48" s="362">
        <v>13</v>
      </c>
      <c r="Q48" s="60" t="str">
        <f>IF(P48="","",VLOOKUP(P48,'ﾃﾞｰﾀ14&amp;12'!$CD$3:$CG$26,2,FALSE))</f>
        <v>鶴田</v>
      </c>
      <c r="R48" s="353">
        <v>86</v>
      </c>
      <c r="S48" s="352"/>
      <c r="T48" s="237" t="s">
        <v>684</v>
      </c>
      <c r="U48" s="37"/>
      <c r="V48" s="37"/>
      <c r="W48" s="10" t="str">
        <f>IF($Z48="","",VLOOKUP($Z48,'ﾃﾞｰﾀ14&amp;12'!$CD$3:$CG$26,2,FALSE))</f>
        <v>鶴田</v>
      </c>
      <c r="X48" s="92" t="str">
        <f>IF($Z48="","",VLOOKUP($Z48,'ﾃﾞｰﾀ14&amp;12'!$CD$3:$CG$26,3,FALSE))</f>
        <v>陽菜</v>
      </c>
      <c r="Y48" s="10" t="str">
        <f>IF($Z48="","",VLOOKUP($Z48,'ﾃﾞｰﾀ14&amp;12'!$CD$3:$CG$26,4,FALSE))</f>
        <v>(福･TF TC)</v>
      </c>
      <c r="Z48" s="355">
        <v>13</v>
      </c>
    </row>
    <row r="49" spans="1:26" ht="16.5" customHeight="1">
      <c r="A49" s="355"/>
      <c r="B49" s="21" t="str">
        <f>IF($A48="","",VLOOKUP($A48,'ﾃﾞｰﾀ14&amp;12'!$CH$3:$CK$26,2,FALSE))</f>
        <v>野田</v>
      </c>
      <c r="C49" s="21" t="str">
        <f>IF($A48="","",VLOOKUP($A48,'ﾃﾞｰﾀ14&amp;12'!$CH$3:$CK$26,3,FALSE))</f>
        <v>百恵</v>
      </c>
      <c r="D49" s="87" t="str">
        <f>IF($A48="","",VLOOKUP($A48,'ﾃﾞｰﾀ14&amp;12'!$CH$3:$CK$26,4,FALSE))</f>
        <v>(福･九州国際TC)</v>
      </c>
      <c r="E49" s="22"/>
      <c r="F49" s="22"/>
      <c r="G49" s="22"/>
      <c r="H49" s="22"/>
      <c r="I49" s="1"/>
      <c r="J49" s="22"/>
      <c r="L49" s="35"/>
      <c r="M49" s="35" t="s">
        <v>684</v>
      </c>
      <c r="N49" s="22"/>
      <c r="O49" s="22"/>
      <c r="P49" s="366"/>
      <c r="Q49" s="182" t="str">
        <f>IF(P48="","",VLOOKUP(P48,'ﾃﾞｰﾀ14&amp;12'!$CH$3:$CK$26,2,FALSE))</f>
        <v>山村</v>
      </c>
      <c r="R49" s="238"/>
      <c r="S49" s="87" t="s">
        <v>684</v>
      </c>
      <c r="T49" s="87" t="s">
        <v>684</v>
      </c>
      <c r="U49" s="35"/>
      <c r="V49" s="35"/>
      <c r="W49" s="10" t="str">
        <f>IF($Z48="","",VLOOKUP($Z48,'ﾃﾞｰﾀ14&amp;12'!$CH$3:$CK$26,2,FALSE))</f>
        <v>山村</v>
      </c>
      <c r="X49" s="92" t="str">
        <f>IF($Z48="","",VLOOKUP($Z48,'ﾃﾞｰﾀ14&amp;12'!$CH$3:$CK$26,3,FALSE))</f>
        <v>寿莉</v>
      </c>
      <c r="Y49" s="10" t="str">
        <f>IF($Z48="","",VLOOKUP($Z48,'ﾃﾞｰﾀ14&amp;12'!$CH$3:$CK$26,4,FALSE))</f>
        <v>(福･北九州ｳｴｽﾄTC)</v>
      </c>
      <c r="Z49" s="355"/>
    </row>
    <row r="50" spans="1:26" ht="16.5" customHeight="1">
      <c r="A50" s="32"/>
      <c r="B50" s="31"/>
      <c r="C50" s="31"/>
      <c r="D50" s="32"/>
      <c r="L50" s="12"/>
      <c r="M50" s="12"/>
      <c r="N50" s="92" t="s">
        <v>684</v>
      </c>
      <c r="O50" s="92" t="s">
        <v>684</v>
      </c>
      <c r="P50" s="357">
        <v>83</v>
      </c>
      <c r="Q50" s="367"/>
      <c r="R50" s="338">
        <v>4</v>
      </c>
      <c r="S50" s="10" t="str">
        <f>IF(R50="","",VLOOKUP(R50,'ﾃﾞｰﾀ14&amp;12'!$CD$3:$CG$26,2,FALSE))</f>
        <v>松尾</v>
      </c>
      <c r="T50" s="87" t="s">
        <v>684</v>
      </c>
      <c r="U50" s="35"/>
      <c r="V50" s="35"/>
      <c r="W50" s="10" t="str">
        <f>IF($Z50="","",VLOOKUP($Z50,'ﾃﾞｰﾀ14&amp;12'!$CD$3:$CG$26,2,FALSE))</f>
        <v>下地</v>
      </c>
      <c r="X50" s="92" t="str">
        <f>IF($Z50="","",VLOOKUP($Z50,'ﾃﾞｰﾀ14&amp;12'!$CD$3:$CG$26,3,FALSE))</f>
        <v>奈緒</v>
      </c>
      <c r="Y50" s="10" t="str">
        <f>IF($Z50="","",VLOOKUP($Z50,'ﾃﾞｰﾀ14&amp;12'!$CD$3:$CG$26,4,FALSE))</f>
        <v>(沖･JIN Jr)</v>
      </c>
      <c r="Z50" s="355">
        <v>20</v>
      </c>
    </row>
    <row r="51" spans="1:26" ht="16.5" customHeight="1">
      <c r="A51" s="32"/>
      <c r="B51" s="33" t="s">
        <v>686</v>
      </c>
      <c r="C51" s="33"/>
      <c r="D51" s="34"/>
      <c r="E51" s="27"/>
      <c r="F51" s="29"/>
      <c r="G51" s="27"/>
      <c r="H51" s="29"/>
      <c r="I51" s="27"/>
      <c r="J51" s="29"/>
      <c r="K51" s="29"/>
      <c r="L51" s="22"/>
      <c r="M51" s="22"/>
      <c r="N51" s="92" t="s">
        <v>684</v>
      </c>
      <c r="O51" s="92" t="s">
        <v>684</v>
      </c>
      <c r="P51" s="60"/>
      <c r="Q51" s="60"/>
      <c r="R51" s="339"/>
      <c r="S51" s="10" t="str">
        <f>IF(R50="","",VLOOKUP(R50,'ﾃﾞｰﾀ14&amp;12'!$CH$3:$CK$26,2,FALSE))</f>
        <v>笛木</v>
      </c>
      <c r="T51" s="232" t="s">
        <v>684</v>
      </c>
      <c r="U51" s="183"/>
      <c r="V51" s="181"/>
      <c r="W51" s="10" t="str">
        <f>IF($Z50="","",VLOOKUP($Z50,'ﾃﾞｰﾀ14&amp;12'!$CH$3:$CK$26,2,FALSE))</f>
        <v>比嘉</v>
      </c>
      <c r="X51" s="92" t="str">
        <f>IF($Z50="","",VLOOKUP($Z50,'ﾃﾞｰﾀ14&amp;12'!$CH$3:$CK$26,3,FALSE))</f>
        <v>恭伽</v>
      </c>
      <c r="Y51" s="10" t="str">
        <f>IF($Z50="","",VLOOKUP($Z50,'ﾃﾞｰﾀ14&amp;12'!$CH$3:$CK$26,4,FALSE))</f>
        <v>(沖･JIN Jr)</v>
      </c>
      <c r="Z51" s="355"/>
    </row>
    <row r="52" spans="1:26" ht="16.5" customHeight="1">
      <c r="A52" s="355">
        <f>IF(R46="","",IF(R46=Z46,Z48,IF(R46=Z48,Z46)))</f>
        <v>9</v>
      </c>
      <c r="B52" s="21" t="str">
        <f>IF($A52="","",VLOOKUP($A52,'ﾃﾞｰﾀ14&amp;12'!$CD$3:$CG$26,2,FALSE))</f>
        <v>徳永</v>
      </c>
      <c r="C52" s="21" t="str">
        <f>IF($A52="","",VLOOKUP($A52,'ﾃﾞｰﾀ14&amp;12'!$CD$3:$CG$26,3,FALSE))</f>
        <v>薫保</v>
      </c>
      <c r="D52" s="87" t="str">
        <f>IF($A52="","",VLOOKUP($A52,'ﾃﾞｰﾀ14&amp;12'!$CD$3:$CG$26,4,FALSE))</f>
        <v>(福･福岡ﾊﾟｼﾌｨｯｸ)</v>
      </c>
      <c r="E52" s="22"/>
      <c r="F52" s="35"/>
      <c r="G52" s="10" t="s">
        <v>684</v>
      </c>
      <c r="H52" s="362">
        <v>9</v>
      </c>
      <c r="I52" s="21" t="str">
        <f>IF(H52="","",VLOOKUP(H52,'ﾃﾞｰﾀ14&amp;12'!$CD$3:$CG$26,2,FALSE))</f>
        <v>徳永</v>
      </c>
      <c r="J52" s="22"/>
      <c r="K52" s="22"/>
      <c r="L52" s="22"/>
      <c r="M52" s="22"/>
      <c r="N52" s="12"/>
      <c r="O52" s="12"/>
      <c r="P52" s="60"/>
      <c r="Q52" s="60"/>
      <c r="R52" s="351">
        <v>82</v>
      </c>
      <c r="S52" s="352"/>
      <c r="T52" s="237" t="s">
        <v>684</v>
      </c>
      <c r="U52" s="37"/>
      <c r="V52" s="37"/>
      <c r="W52" s="10" t="str">
        <f>IF($Z52="","",VLOOKUP($Z52,'ﾃﾞｰﾀ14&amp;12'!$CD$3:$CG$26,2,FALSE))</f>
        <v>松尾</v>
      </c>
      <c r="X52" s="92" t="str">
        <f>IF($Z52="","",VLOOKUP($Z52,'ﾃﾞｰﾀ14&amp;12'!$CD$3:$CG$26,3,FALSE))</f>
        <v>風香</v>
      </c>
      <c r="Y52" s="10" t="str">
        <f>IF($Z52="","",VLOOKUP($Z52,'ﾃﾞｰﾀ14&amp;12'!$CD$3:$CG$26,4,FALSE))</f>
        <v>(大･BEKITT)</v>
      </c>
      <c r="Z52" s="355">
        <v>4</v>
      </c>
    </row>
    <row r="53" spans="1:26" ht="16.5" customHeight="1">
      <c r="A53" s="355"/>
      <c r="B53" s="21" t="str">
        <f>IF($A52="","",VLOOKUP($A52,'ﾃﾞｰﾀ14&amp;12'!$CH$3:$CK$26,2,FALSE))</f>
        <v>小松</v>
      </c>
      <c r="C53" s="21" t="str">
        <f>IF($A52="","",VLOOKUP($A52,'ﾃﾞｰﾀ14&amp;12'!$CH$3:$CK$26,3,FALSE))</f>
        <v>莉奈</v>
      </c>
      <c r="D53" s="87" t="str">
        <f>IF($A52="","",VLOOKUP($A52,'ﾃﾞｰﾀ14&amp;12'!$CH$3:$CK$26,4,FALSE))</f>
        <v>(福･ﾄﾞﾘｰﾑ TS)</v>
      </c>
      <c r="E53" s="239"/>
      <c r="F53" s="181"/>
      <c r="G53" s="6" t="s">
        <v>684</v>
      </c>
      <c r="H53" s="366"/>
      <c r="I53" s="88" t="str">
        <f>IF(H52="","",VLOOKUP(H52,'ﾃﾞｰﾀ14&amp;12'!$CH$3:$CK$26,2,FALSE))</f>
        <v>小松</v>
      </c>
      <c r="J53" s="22"/>
      <c r="K53" s="22"/>
      <c r="L53" s="22"/>
      <c r="M53" s="22"/>
      <c r="N53" s="24"/>
      <c r="O53" s="22"/>
      <c r="P53" s="60"/>
      <c r="Q53" s="60"/>
      <c r="R53" s="60"/>
      <c r="S53" s="87" t="s">
        <v>684</v>
      </c>
      <c r="T53" s="87" t="s">
        <v>684</v>
      </c>
      <c r="U53" s="35"/>
      <c r="V53" s="35"/>
      <c r="W53" s="10" t="str">
        <f>IF($Z52="","",VLOOKUP($Z52,'ﾃﾞｰﾀ14&amp;12'!$CH$3:$CK$26,2,FALSE))</f>
        <v>笛木</v>
      </c>
      <c r="X53" s="10" t="str">
        <f>IF($Z52="","",VLOOKUP($Z52,'ﾃﾞｰﾀ14&amp;12'!$CH$3:$CK$26,3,FALSE))</f>
        <v>愛彩美</v>
      </c>
      <c r="Y53" s="10" t="str">
        <f>IF($Z52="","",VLOOKUP($Z52,'ﾃﾞｰﾀ14&amp;12'!$CH$3:$CK$26,4,FALSE))</f>
        <v>(大･BEKITT)</v>
      </c>
      <c r="Z53" s="355"/>
    </row>
    <row r="54" spans="1:29" ht="16.5" customHeight="1">
      <c r="A54" s="355">
        <f>IF(R50="","",IF(R50=Z50,Z52,IF(R50=Z52,Z50)))</f>
        <v>20</v>
      </c>
      <c r="B54" s="21" t="str">
        <f>IF($A54="","",VLOOKUP($A54,'ﾃﾞｰﾀ14&amp;12'!$CD$3:$CG$26,2,FALSE))</f>
        <v>下地</v>
      </c>
      <c r="C54" s="21" t="str">
        <f>IF($A54="","",VLOOKUP($A54,'ﾃﾞｰﾀ14&amp;12'!$CD$3:$CG$26,3,FALSE))</f>
        <v>奈緒</v>
      </c>
      <c r="D54" s="87" t="str">
        <f>IF($A54="","",VLOOKUP($A54,'ﾃﾞｰﾀ14&amp;12'!$CD$3:$CG$26,4,FALSE))</f>
        <v>(沖･JIN Jr)</v>
      </c>
      <c r="E54" s="42"/>
      <c r="F54" s="43"/>
      <c r="G54" s="188"/>
      <c r="H54" s="356" t="s">
        <v>1259</v>
      </c>
      <c r="I54" s="357"/>
      <c r="J54" s="22"/>
      <c r="K54" s="22"/>
      <c r="L54" s="1"/>
      <c r="M54" s="1"/>
      <c r="O54" s="23"/>
      <c r="Q54" s="24"/>
      <c r="S54" s="23"/>
      <c r="W54" s="24"/>
      <c r="Y54" s="3"/>
      <c r="Z54" s="35"/>
      <c r="AA54" s="3"/>
      <c r="AB54" s="2"/>
      <c r="AC54" s="2"/>
    </row>
    <row r="55" spans="1:29" ht="16.5" customHeight="1">
      <c r="A55" s="355"/>
      <c r="B55" s="21" t="str">
        <f>IF($A54="","",VLOOKUP($A54,'ﾃﾞｰﾀ14&amp;12'!$CH$3:$CK$26,2,FALSE))</f>
        <v>比嘉</v>
      </c>
      <c r="C55" s="21" t="str">
        <f>IF($A54="","",VLOOKUP($A54,'ﾃﾞｰﾀ14&amp;12'!$CH$3:$CK$26,3,FALSE))</f>
        <v>恭伽</v>
      </c>
      <c r="D55" s="87" t="str">
        <f>IF($A54="","",VLOOKUP($A54,'ﾃﾞｰﾀ14&amp;12'!$CH$3:$CK$26,4,FALSE))</f>
        <v>(沖･JIN Jr)</v>
      </c>
      <c r="E55" s="22"/>
      <c r="F55" s="22"/>
      <c r="G55" s="22"/>
      <c r="H55" s="22"/>
      <c r="I55" s="1"/>
      <c r="J55" s="22"/>
      <c r="K55" s="22"/>
      <c r="L55" s="1"/>
      <c r="M55" s="1"/>
      <c r="O55" s="23"/>
      <c r="P55" s="24"/>
      <c r="Q55" s="24"/>
      <c r="R55" s="30"/>
      <c r="S55" s="30"/>
      <c r="T55" s="30"/>
      <c r="U55" s="30"/>
      <c r="V55" s="30"/>
      <c r="W55" s="30"/>
      <c r="X55" s="29"/>
      <c r="Y55" s="3"/>
      <c r="Z55" s="35"/>
      <c r="AA55" s="3"/>
      <c r="AB55" s="2"/>
      <c r="AC55" s="2"/>
    </row>
    <row r="56" spans="6:21" ht="13.5">
      <c r="F56" s="23"/>
      <c r="J56" s="94"/>
      <c r="Q56" s="24"/>
      <c r="U56" s="23"/>
    </row>
  </sheetData>
  <sheetProtection/>
  <mergeCells count="109">
    <mergeCell ref="L38:L39"/>
    <mergeCell ref="A29:A30"/>
    <mergeCell ref="L34:L35"/>
    <mergeCell ref="G36:G37"/>
    <mergeCell ref="G34:G35"/>
    <mergeCell ref="H29:I29"/>
    <mergeCell ref="H34:K34"/>
    <mergeCell ref="L36:L37"/>
    <mergeCell ref="N17:N18"/>
    <mergeCell ref="H21:I21"/>
    <mergeCell ref="L19:M19"/>
    <mergeCell ref="N19:O19"/>
    <mergeCell ref="T13:T14"/>
    <mergeCell ref="T15:U15"/>
    <mergeCell ref="R17:S17"/>
    <mergeCell ref="R15:R16"/>
    <mergeCell ref="R36:R37"/>
    <mergeCell ref="P48:P49"/>
    <mergeCell ref="R46:R47"/>
    <mergeCell ref="R48:S48"/>
    <mergeCell ref="A9:A10"/>
    <mergeCell ref="A11:A12"/>
    <mergeCell ref="A23:A24"/>
    <mergeCell ref="A21:A22"/>
    <mergeCell ref="A13:A14"/>
    <mergeCell ref="A19:A20"/>
    <mergeCell ref="A17:A18"/>
    <mergeCell ref="F11:G11"/>
    <mergeCell ref="N9:O9"/>
    <mergeCell ref="N10:O10"/>
    <mergeCell ref="H9:I9"/>
    <mergeCell ref="A1:Z1"/>
    <mergeCell ref="Z7:Z8"/>
    <mergeCell ref="Z9:Z10"/>
    <mergeCell ref="F9:F10"/>
    <mergeCell ref="H7:H8"/>
    <mergeCell ref="R7:R8"/>
    <mergeCell ref="T9:T10"/>
    <mergeCell ref="R9:S9"/>
    <mergeCell ref="M9:M10"/>
    <mergeCell ref="A7:A8"/>
    <mergeCell ref="Z21:Z22"/>
    <mergeCell ref="Z23:Z24"/>
    <mergeCell ref="T21:T22"/>
    <mergeCell ref="T23:U23"/>
    <mergeCell ref="A25:A26"/>
    <mergeCell ref="L17:L18"/>
    <mergeCell ref="H19:H20"/>
    <mergeCell ref="F15:G15"/>
    <mergeCell ref="H17:I17"/>
    <mergeCell ref="F21:F22"/>
    <mergeCell ref="J23:J24"/>
    <mergeCell ref="A27:A28"/>
    <mergeCell ref="T25:T26"/>
    <mergeCell ref="P23:P24"/>
    <mergeCell ref="F13:F14"/>
    <mergeCell ref="J13:K13"/>
    <mergeCell ref="R19:R20"/>
    <mergeCell ref="A15:A16"/>
    <mergeCell ref="P13:Q13"/>
    <mergeCell ref="F23:G23"/>
    <mergeCell ref="H15:H16"/>
    <mergeCell ref="A2:Z2"/>
    <mergeCell ref="Z19:Z20"/>
    <mergeCell ref="Z11:Z12"/>
    <mergeCell ref="T11:U11"/>
    <mergeCell ref="N11:O11"/>
    <mergeCell ref="Z13:Z14"/>
    <mergeCell ref="Z15:Z16"/>
    <mergeCell ref="Z17:Z18"/>
    <mergeCell ref="P11:P12"/>
    <mergeCell ref="J11:J12"/>
    <mergeCell ref="Z52:Z53"/>
    <mergeCell ref="R52:S52"/>
    <mergeCell ref="R34:R35"/>
    <mergeCell ref="P25:Q25"/>
    <mergeCell ref="Z46:Z47"/>
    <mergeCell ref="Z25:Z26"/>
    <mergeCell ref="Z29:Z30"/>
    <mergeCell ref="Z27:Z28"/>
    <mergeCell ref="Z31:Z32"/>
    <mergeCell ref="R38:R39"/>
    <mergeCell ref="W31:W32"/>
    <mergeCell ref="R50:R51"/>
    <mergeCell ref="R21:S21"/>
    <mergeCell ref="Z48:Z49"/>
    <mergeCell ref="Z50:Z51"/>
    <mergeCell ref="X31:X32"/>
    <mergeCell ref="Y31:Y32"/>
    <mergeCell ref="R27:R28"/>
    <mergeCell ref="R29:S29"/>
    <mergeCell ref="T27:U27"/>
    <mergeCell ref="A54:A55"/>
    <mergeCell ref="H54:I54"/>
    <mergeCell ref="P50:Q50"/>
    <mergeCell ref="H46:H47"/>
    <mergeCell ref="H48:I48"/>
    <mergeCell ref="A48:A49"/>
    <mergeCell ref="A46:A47"/>
    <mergeCell ref="H27:H28"/>
    <mergeCell ref="A52:A53"/>
    <mergeCell ref="H52:H53"/>
    <mergeCell ref="J25:K25"/>
    <mergeCell ref="A31:A32"/>
    <mergeCell ref="B31:B32"/>
    <mergeCell ref="C31:C32"/>
    <mergeCell ref="D31:D32"/>
    <mergeCell ref="F27:G27"/>
    <mergeCell ref="F25:F26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K325"/>
  <sheetViews>
    <sheetView zoomScalePageLayoutView="0" workbookViewId="0" topLeftCell="AI1">
      <pane ySplit="2" topLeftCell="BM3" activePane="bottomLeft" state="frozen"/>
      <selection pane="topLeft" activeCell="AC3" sqref="AC1:AC16384"/>
      <selection pane="bottomLeft" activeCell="AG55" sqref="AG55"/>
    </sheetView>
  </sheetViews>
  <sheetFormatPr defaultColWidth="8.796875" defaultRowHeight="14.25"/>
  <cols>
    <col min="1" max="1" width="3.59765625" style="119" customWidth="1"/>
    <col min="2" max="6" width="6.69921875" style="119" customWidth="1"/>
    <col min="7" max="7" width="2.69921875" style="119" customWidth="1"/>
    <col min="8" max="8" width="3.59765625" style="119" customWidth="1"/>
    <col min="9" max="10" width="6" style="119" customWidth="1"/>
    <col min="11" max="11" width="11.69921875" style="119" customWidth="1"/>
    <col min="12" max="13" width="7.5" style="119" customWidth="1"/>
    <col min="14" max="14" width="2.5" style="119" customWidth="1"/>
    <col min="15" max="15" width="4.09765625" style="119" customWidth="1"/>
    <col min="16" max="16" width="6.5" style="119" customWidth="1"/>
    <col min="17" max="17" width="6.5" style="140" customWidth="1"/>
    <col min="18" max="18" width="11.69921875" style="140" customWidth="1"/>
    <col min="19" max="20" width="7.8984375" style="140" customWidth="1"/>
    <col min="21" max="21" width="4" style="119" customWidth="1"/>
    <col min="22" max="22" width="6.59765625" style="122" customWidth="1"/>
    <col min="23" max="23" width="7.19921875" style="122" customWidth="1"/>
    <col min="24" max="24" width="9" style="122" customWidth="1"/>
    <col min="25" max="25" width="3.59765625" style="122" customWidth="1"/>
    <col min="26" max="27" width="9" style="122" customWidth="1"/>
    <col min="28" max="28" width="8.5" style="122" customWidth="1"/>
    <col min="29" max="29" width="5.19921875" style="122" customWidth="1"/>
    <col min="30" max="30" width="4.09765625" style="119" customWidth="1"/>
    <col min="31" max="32" width="6.19921875" style="119" customWidth="1"/>
    <col min="33" max="33" width="13.69921875" style="119" customWidth="1"/>
    <col min="34" max="35" width="7.19921875" style="122" customWidth="1"/>
    <col min="36" max="36" width="4" style="119" customWidth="1"/>
    <col min="37" max="37" width="6.59765625" style="122" customWidth="1"/>
    <col min="38" max="38" width="7.19921875" style="122" customWidth="1"/>
    <col min="39" max="39" width="9" style="122" customWidth="1"/>
    <col min="40" max="40" width="3.59765625" style="122" customWidth="1"/>
    <col min="41" max="42" width="9" style="122" customWidth="1"/>
    <col min="43" max="43" width="8.5" style="122" customWidth="1"/>
    <col min="44" max="44" width="8.5" style="136" customWidth="1"/>
    <col min="45" max="45" width="3.3984375" style="119" customWidth="1"/>
    <col min="46" max="47" width="6.5" style="119" customWidth="1"/>
    <col min="48" max="48" width="9.3984375" style="119" customWidth="1"/>
    <col min="49" max="50" width="4.3984375" style="119" customWidth="1"/>
    <col min="51" max="51" width="3.09765625" style="119" customWidth="1"/>
    <col min="52" max="52" width="4" style="119" customWidth="1"/>
    <col min="53" max="53" width="8" style="119" customWidth="1"/>
    <col min="54" max="55" width="9" style="119" customWidth="1"/>
    <col min="56" max="56" width="3.09765625" style="119" customWidth="1"/>
    <col min="57" max="57" width="9" style="119" customWidth="1"/>
    <col min="58" max="58" width="7.8984375" style="119" customWidth="1"/>
    <col min="59" max="59" width="5.19921875" style="119" bestFit="1" customWidth="1"/>
    <col min="60" max="60" width="5.19921875" style="119" customWidth="1"/>
    <col min="61" max="61" width="5.3984375" style="119" customWidth="1"/>
    <col min="62" max="64" width="7.59765625" style="119" customWidth="1"/>
    <col min="65" max="66" width="6.5" style="119" customWidth="1"/>
    <col min="67" max="67" width="2.5" style="119" customWidth="1"/>
    <col min="68" max="68" width="4.19921875" style="119" customWidth="1"/>
    <col min="69" max="70" width="7.3984375" style="119" customWidth="1"/>
    <col min="71" max="71" width="13.59765625" style="119" customWidth="1"/>
    <col min="72" max="73" width="6.3984375" style="119" customWidth="1"/>
    <col min="74" max="74" width="2.69921875" style="119" customWidth="1"/>
    <col min="75" max="75" width="3.3984375" style="119" customWidth="1"/>
    <col min="76" max="77" width="6.19921875" style="119" customWidth="1"/>
    <col min="78" max="78" width="12.5" style="119" customWidth="1"/>
    <col min="79" max="80" width="7.59765625" style="119" customWidth="1"/>
    <col min="81" max="81" width="3.09765625" style="119" customWidth="1"/>
    <col min="82" max="82" width="4" style="119" customWidth="1"/>
    <col min="83" max="83" width="8" style="119" customWidth="1"/>
    <col min="84" max="85" width="9" style="119" customWidth="1"/>
    <col min="86" max="86" width="3.09765625" style="119" customWidth="1"/>
    <col min="87" max="87" width="9" style="119" customWidth="1"/>
    <col min="88" max="88" width="7.8984375" style="119" customWidth="1"/>
    <col min="89" max="89" width="5.19921875" style="119" bestFit="1" customWidth="1"/>
    <col min="90" max="93" width="9" style="119" customWidth="1"/>
    <col min="94" max="94" width="2.19921875" style="119" customWidth="1"/>
    <col min="95" max="95" width="3.3984375" style="119" customWidth="1"/>
    <col min="96" max="98" width="9" style="119" customWidth="1"/>
    <col min="99" max="99" width="4.69921875" style="119" customWidth="1"/>
    <col min="100" max="102" width="9" style="119" customWidth="1"/>
    <col min="103" max="103" width="1.203125" style="119" customWidth="1"/>
    <col min="104" max="107" width="9" style="119" customWidth="1"/>
    <col min="108" max="108" width="1.4921875" style="119" customWidth="1"/>
    <col min="109" max="16384" width="9" style="119" customWidth="1"/>
  </cols>
  <sheetData>
    <row r="1" spans="1:84" ht="13.5">
      <c r="A1" s="117" t="s">
        <v>668</v>
      </c>
      <c r="B1" s="118"/>
      <c r="C1" s="118"/>
      <c r="D1" s="118"/>
      <c r="E1" s="118"/>
      <c r="F1" s="118"/>
      <c r="H1" s="117" t="s">
        <v>669</v>
      </c>
      <c r="I1" s="118"/>
      <c r="J1" s="118"/>
      <c r="K1" s="118"/>
      <c r="L1" s="118"/>
      <c r="M1" s="118"/>
      <c r="O1" s="117" t="s">
        <v>670</v>
      </c>
      <c r="P1" s="118"/>
      <c r="Q1" s="139"/>
      <c r="U1" s="120" t="s">
        <v>671</v>
      </c>
      <c r="V1" s="121"/>
      <c r="W1" s="121"/>
      <c r="X1" s="121"/>
      <c r="Y1" s="121"/>
      <c r="Z1" s="121"/>
      <c r="AA1" s="121"/>
      <c r="AB1" s="121"/>
      <c r="AD1" s="117" t="s">
        <v>672</v>
      </c>
      <c r="AE1" s="118"/>
      <c r="AF1" s="118"/>
      <c r="AJ1" s="120" t="s">
        <v>673</v>
      </c>
      <c r="AK1" s="121"/>
      <c r="AL1" s="121"/>
      <c r="AM1" s="121"/>
      <c r="AN1" s="121"/>
      <c r="AO1" s="121"/>
      <c r="AP1" s="121"/>
      <c r="AQ1" s="121"/>
      <c r="AS1" s="123" t="s">
        <v>598</v>
      </c>
      <c r="AT1" s="110"/>
      <c r="AU1" s="110"/>
      <c r="AZ1" s="120" t="s">
        <v>674</v>
      </c>
      <c r="BA1" s="111"/>
      <c r="BB1" s="111"/>
      <c r="BI1" s="123" t="s">
        <v>599</v>
      </c>
      <c r="BJ1" s="110"/>
      <c r="BK1" s="110"/>
      <c r="BL1" s="110"/>
      <c r="BM1" s="110"/>
      <c r="BN1" s="110"/>
      <c r="BP1" s="123" t="s">
        <v>600</v>
      </c>
      <c r="BQ1" s="110"/>
      <c r="BR1" s="110"/>
      <c r="BS1" s="110"/>
      <c r="BT1" s="110"/>
      <c r="BU1" s="110"/>
      <c r="BW1" s="123" t="s">
        <v>675</v>
      </c>
      <c r="BX1" s="110"/>
      <c r="BY1" s="110"/>
      <c r="BZ1" s="110"/>
      <c r="CA1" s="110"/>
      <c r="CB1" s="110"/>
      <c r="CD1" s="120" t="s">
        <v>676</v>
      </c>
      <c r="CE1" s="111"/>
      <c r="CF1" s="111"/>
    </row>
    <row r="2" spans="1:89" ht="13.5">
      <c r="A2" s="112" t="s">
        <v>601</v>
      </c>
      <c r="B2" s="112" t="s">
        <v>352</v>
      </c>
      <c r="C2" s="112" t="s">
        <v>353</v>
      </c>
      <c r="D2" s="112" t="s">
        <v>602</v>
      </c>
      <c r="E2" s="112" t="s">
        <v>682</v>
      </c>
      <c r="F2" s="112" t="s">
        <v>683</v>
      </c>
      <c r="H2" s="112" t="s">
        <v>603</v>
      </c>
      <c r="I2" s="112" t="s">
        <v>352</v>
      </c>
      <c r="J2" s="112" t="s">
        <v>353</v>
      </c>
      <c r="K2" s="112" t="s">
        <v>602</v>
      </c>
      <c r="L2" s="112" t="s">
        <v>682</v>
      </c>
      <c r="M2" s="112" t="s">
        <v>683</v>
      </c>
      <c r="O2" s="112" t="s">
        <v>603</v>
      </c>
      <c r="P2" s="112" t="s">
        <v>352</v>
      </c>
      <c r="Q2" s="141" t="s">
        <v>353</v>
      </c>
      <c r="R2" s="141" t="s">
        <v>602</v>
      </c>
      <c r="S2" s="141" t="s">
        <v>682</v>
      </c>
      <c r="T2" s="141" t="s">
        <v>683</v>
      </c>
      <c r="U2" s="112" t="s">
        <v>603</v>
      </c>
      <c r="V2" s="113" t="s">
        <v>352</v>
      </c>
      <c r="W2" s="113" t="s">
        <v>353</v>
      </c>
      <c r="X2" s="113" t="s">
        <v>602</v>
      </c>
      <c r="Y2" s="113" t="s">
        <v>603</v>
      </c>
      <c r="Z2" s="113" t="s">
        <v>352</v>
      </c>
      <c r="AA2" s="113" t="s">
        <v>353</v>
      </c>
      <c r="AB2" s="113" t="s">
        <v>602</v>
      </c>
      <c r="AC2" s="113"/>
      <c r="AD2" s="112" t="s">
        <v>603</v>
      </c>
      <c r="AE2" s="112" t="s">
        <v>352</v>
      </c>
      <c r="AF2" s="112" t="s">
        <v>353</v>
      </c>
      <c r="AG2" s="112" t="s">
        <v>602</v>
      </c>
      <c r="AH2" s="113" t="s">
        <v>682</v>
      </c>
      <c r="AI2" s="113" t="s">
        <v>683</v>
      </c>
      <c r="AJ2" s="112" t="s">
        <v>603</v>
      </c>
      <c r="AK2" s="113" t="s">
        <v>352</v>
      </c>
      <c r="AL2" s="113" t="s">
        <v>353</v>
      </c>
      <c r="AM2" s="113" t="s">
        <v>602</v>
      </c>
      <c r="AN2" s="113" t="s">
        <v>603</v>
      </c>
      <c r="AO2" s="113" t="s">
        <v>352</v>
      </c>
      <c r="AP2" s="113" t="s">
        <v>353</v>
      </c>
      <c r="AQ2" s="113" t="s">
        <v>602</v>
      </c>
      <c r="AR2" s="137"/>
      <c r="AS2" s="112" t="s">
        <v>603</v>
      </c>
      <c r="AT2" s="112" t="s">
        <v>352</v>
      </c>
      <c r="AU2" s="112" t="s">
        <v>353</v>
      </c>
      <c r="AV2" s="112" t="s">
        <v>602</v>
      </c>
      <c r="AW2" s="113" t="s">
        <v>682</v>
      </c>
      <c r="AX2" s="113" t="s">
        <v>683</v>
      </c>
      <c r="AZ2" s="112" t="s">
        <v>603</v>
      </c>
      <c r="BA2" s="112" t="s">
        <v>352</v>
      </c>
      <c r="BB2" s="112" t="s">
        <v>353</v>
      </c>
      <c r="BC2" s="112" t="s">
        <v>602</v>
      </c>
      <c r="BD2" s="112" t="s">
        <v>603</v>
      </c>
      <c r="BE2" s="112" t="s">
        <v>352</v>
      </c>
      <c r="BF2" s="112" t="s">
        <v>353</v>
      </c>
      <c r="BG2" s="112" t="s">
        <v>602</v>
      </c>
      <c r="BH2" s="112"/>
      <c r="BI2" s="112" t="s">
        <v>603</v>
      </c>
      <c r="BJ2" s="112" t="s">
        <v>352</v>
      </c>
      <c r="BK2" s="112" t="s">
        <v>353</v>
      </c>
      <c r="BL2" s="112" t="s">
        <v>602</v>
      </c>
      <c r="BM2" s="113" t="s">
        <v>682</v>
      </c>
      <c r="BN2" s="113" t="s">
        <v>683</v>
      </c>
      <c r="BP2" s="112" t="s">
        <v>603</v>
      </c>
      <c r="BQ2" s="112" t="s">
        <v>352</v>
      </c>
      <c r="BR2" s="112" t="s">
        <v>353</v>
      </c>
      <c r="BS2" s="112" t="s">
        <v>602</v>
      </c>
      <c r="BT2" s="112" t="s">
        <v>682</v>
      </c>
      <c r="BU2" s="112" t="s">
        <v>683</v>
      </c>
      <c r="BW2" s="112" t="s">
        <v>603</v>
      </c>
      <c r="BX2" s="112" t="s">
        <v>352</v>
      </c>
      <c r="BY2" s="112" t="s">
        <v>353</v>
      </c>
      <c r="BZ2" s="112" t="s">
        <v>602</v>
      </c>
      <c r="CA2" s="112" t="s">
        <v>682</v>
      </c>
      <c r="CB2" s="112" t="s">
        <v>683</v>
      </c>
      <c r="CD2" s="112" t="s">
        <v>603</v>
      </c>
      <c r="CE2" s="112" t="s">
        <v>352</v>
      </c>
      <c r="CF2" s="112" t="s">
        <v>353</v>
      </c>
      <c r="CG2" s="112" t="s">
        <v>602</v>
      </c>
      <c r="CH2" s="112" t="s">
        <v>603</v>
      </c>
      <c r="CI2" s="112" t="s">
        <v>352</v>
      </c>
      <c r="CJ2" s="112" t="s">
        <v>353</v>
      </c>
      <c r="CK2" s="112" t="s">
        <v>602</v>
      </c>
    </row>
    <row r="3" spans="1:89" ht="13.5">
      <c r="A3" s="187">
        <v>1</v>
      </c>
      <c r="B3" s="50" t="s">
        <v>761</v>
      </c>
      <c r="C3" s="70" t="s">
        <v>762</v>
      </c>
      <c r="D3" s="208" t="s">
        <v>1037</v>
      </c>
      <c r="E3" s="151" t="s">
        <v>764</v>
      </c>
      <c r="F3" s="211">
        <v>35388</v>
      </c>
      <c r="H3" s="187">
        <v>1</v>
      </c>
      <c r="I3" s="50" t="s">
        <v>751</v>
      </c>
      <c r="J3" s="70" t="s">
        <v>739</v>
      </c>
      <c r="K3" s="208" t="s">
        <v>752</v>
      </c>
      <c r="L3" s="151" t="s">
        <v>753</v>
      </c>
      <c r="M3" s="197">
        <v>35668</v>
      </c>
      <c r="O3" s="229">
        <v>1</v>
      </c>
      <c r="P3" s="107" t="s">
        <v>1052</v>
      </c>
      <c r="Q3" s="107" t="s">
        <v>941</v>
      </c>
      <c r="R3" s="108" t="s">
        <v>1053</v>
      </c>
      <c r="S3" s="196" t="s">
        <v>1054</v>
      </c>
      <c r="T3" s="195">
        <v>34955</v>
      </c>
      <c r="U3" s="11">
        <v>1</v>
      </c>
      <c r="V3" s="48" t="str">
        <f>P3</f>
        <v>林田</v>
      </c>
      <c r="W3" s="48" t="str">
        <f>Q3</f>
        <v>誠</v>
      </c>
      <c r="X3" s="48" t="str">
        <f>R3</f>
        <v>(鹿･ｱﾘﾑﾗ TA)</v>
      </c>
      <c r="Y3" s="48">
        <v>1</v>
      </c>
      <c r="Z3" s="48" t="str">
        <f>P4</f>
        <v>岡本</v>
      </c>
      <c r="AA3" s="48" t="str">
        <f>Q4</f>
        <v>遼介</v>
      </c>
      <c r="AB3" s="48" t="str">
        <f>R4</f>
        <v>(鹿・ﾌｼﾞｼﾞｭﾆｱ)</v>
      </c>
      <c r="AD3" s="186">
        <v>1</v>
      </c>
      <c r="AE3" s="50" t="s">
        <v>830</v>
      </c>
      <c r="AF3" s="70" t="s">
        <v>831</v>
      </c>
      <c r="AG3" s="208" t="s">
        <v>740</v>
      </c>
      <c r="AH3" s="151" t="s">
        <v>843</v>
      </c>
      <c r="AI3" s="197">
        <v>35444</v>
      </c>
      <c r="AJ3" s="11">
        <v>1</v>
      </c>
      <c r="AK3" s="48" t="str">
        <f>AE3</f>
        <v>掛林</v>
      </c>
      <c r="AL3" s="48" t="str">
        <f>AF3</f>
        <v>達樹</v>
      </c>
      <c r="AM3" s="48" t="str">
        <f>AG3</f>
        <v>(熊・熊本庭球塾）</v>
      </c>
      <c r="AN3" s="48">
        <v>1</v>
      </c>
      <c r="AO3" s="48" t="str">
        <f>AE4</f>
        <v>御山</v>
      </c>
      <c r="AP3" s="48" t="str">
        <f>AF4</f>
        <v>颯郎</v>
      </c>
      <c r="AQ3" s="48" t="str">
        <f>AG4</f>
        <v>(熊・熊本庭球塾）</v>
      </c>
      <c r="AR3" s="48"/>
      <c r="AS3" s="224">
        <v>1</v>
      </c>
      <c r="AT3" s="50" t="s">
        <v>789</v>
      </c>
      <c r="AU3" s="50" t="s">
        <v>980</v>
      </c>
      <c r="AV3" s="151" t="s">
        <v>1191</v>
      </c>
      <c r="AW3" s="151" t="s">
        <v>981</v>
      </c>
      <c r="AX3" s="211">
        <v>34978</v>
      </c>
      <c r="AZ3" s="11">
        <v>1</v>
      </c>
      <c r="BA3" s="11" t="str">
        <f>AT3</f>
        <v>園田</v>
      </c>
      <c r="BB3" s="11" t="str">
        <f>AU3</f>
        <v>彩乃</v>
      </c>
      <c r="BC3" s="11" t="str">
        <f>AV3</f>
        <v>(福･海ノ中道Ｍ&amp;Ｔ)</v>
      </c>
      <c r="BD3" s="11">
        <v>1</v>
      </c>
      <c r="BE3" s="11" t="str">
        <f>AT4</f>
        <v>中嶌</v>
      </c>
      <c r="BF3" s="11" t="str">
        <f>AU4</f>
        <v>瑞希</v>
      </c>
      <c r="BG3" s="11" t="str">
        <f>AV4</f>
        <v>(福･三菱化学TC)</v>
      </c>
      <c r="BI3" s="221">
        <v>1</v>
      </c>
      <c r="BJ3" s="50" t="s">
        <v>748</v>
      </c>
      <c r="BK3" s="50" t="s">
        <v>994</v>
      </c>
      <c r="BL3" s="151" t="s">
        <v>749</v>
      </c>
      <c r="BM3" s="151" t="s">
        <v>790</v>
      </c>
      <c r="BN3" s="197">
        <v>35118</v>
      </c>
      <c r="BP3" s="274">
        <v>1</v>
      </c>
      <c r="BQ3" s="50" t="s">
        <v>820</v>
      </c>
      <c r="BR3" s="50" t="s">
        <v>859</v>
      </c>
      <c r="BS3" s="151" t="s">
        <v>798</v>
      </c>
      <c r="BT3" s="151" t="s">
        <v>866</v>
      </c>
      <c r="BU3" s="211">
        <v>35451</v>
      </c>
      <c r="BW3" s="186">
        <v>1</v>
      </c>
      <c r="BX3" s="50" t="s">
        <v>1197</v>
      </c>
      <c r="BY3" s="50" t="s">
        <v>1198</v>
      </c>
      <c r="BZ3" s="108" t="s">
        <v>844</v>
      </c>
      <c r="CA3" s="151" t="s">
        <v>12</v>
      </c>
      <c r="CB3" s="197">
        <v>35592</v>
      </c>
      <c r="CD3" s="11">
        <v>1</v>
      </c>
      <c r="CE3" s="11" t="str">
        <f>BX3</f>
        <v>西里</v>
      </c>
      <c r="CF3" s="11" t="str">
        <f>BY3</f>
        <v>夏子</v>
      </c>
      <c r="CG3" s="11" t="str">
        <f>BZ3</f>
        <v>(沖･沖縄TE)</v>
      </c>
      <c r="CH3" s="11">
        <v>1</v>
      </c>
      <c r="CI3" s="11" t="str">
        <f>BX4</f>
        <v>ﾘユｰ</v>
      </c>
      <c r="CJ3" s="11" t="str">
        <f>BY4</f>
        <v>理沙ﾏﾘｰ</v>
      </c>
      <c r="CK3" s="11" t="str">
        <f>BZ4</f>
        <v>(沖･TTS Jr)</v>
      </c>
    </row>
    <row r="4" spans="1:89" ht="13.5">
      <c r="A4" s="215">
        <v>2</v>
      </c>
      <c r="B4" s="50" t="s">
        <v>828</v>
      </c>
      <c r="C4" s="70" t="s">
        <v>829</v>
      </c>
      <c r="D4" s="208" t="s">
        <v>713</v>
      </c>
      <c r="E4" s="151" t="s">
        <v>841</v>
      </c>
      <c r="F4" s="197">
        <v>35089</v>
      </c>
      <c r="H4" s="215">
        <v>2</v>
      </c>
      <c r="I4" s="50" t="s">
        <v>1140</v>
      </c>
      <c r="J4" s="70" t="s">
        <v>1141</v>
      </c>
      <c r="K4" s="208" t="s">
        <v>826</v>
      </c>
      <c r="L4" s="151" t="s">
        <v>292</v>
      </c>
      <c r="M4" s="197">
        <v>36290</v>
      </c>
      <c r="O4" s="230">
        <v>1</v>
      </c>
      <c r="P4" s="107" t="s">
        <v>344</v>
      </c>
      <c r="Q4" s="107" t="s">
        <v>345</v>
      </c>
      <c r="R4" s="108" t="s">
        <v>47</v>
      </c>
      <c r="S4" s="196" t="s">
        <v>346</v>
      </c>
      <c r="T4" s="195">
        <v>34834</v>
      </c>
      <c r="U4" s="11">
        <v>2</v>
      </c>
      <c r="V4" s="48" t="str">
        <f>P5</f>
        <v>永友</v>
      </c>
      <c r="W4" s="48" t="str">
        <f>Q5</f>
        <v>淳</v>
      </c>
      <c r="X4" s="48" t="str">
        <f>R5</f>
        <v>(宮･ﾗｲｼﾞﾝｸﾞｻﾝ)</v>
      </c>
      <c r="Y4" s="48">
        <v>2</v>
      </c>
      <c r="Z4" s="48" t="str">
        <f>P6</f>
        <v>千綿</v>
      </c>
      <c r="AA4" s="48" t="str">
        <f>Q6</f>
        <v>蒔</v>
      </c>
      <c r="AB4" s="48" t="str">
        <f>R6</f>
        <v>(宮・ｻﾝﾀﾊｳｽ）</v>
      </c>
      <c r="AD4" s="186">
        <v>1</v>
      </c>
      <c r="AE4" s="50" t="s">
        <v>287</v>
      </c>
      <c r="AF4" s="70" t="s">
        <v>874</v>
      </c>
      <c r="AG4" s="208" t="s">
        <v>740</v>
      </c>
      <c r="AH4" s="151" t="s">
        <v>896</v>
      </c>
      <c r="AI4" s="197">
        <v>35671</v>
      </c>
      <c r="AJ4" s="11">
        <v>2</v>
      </c>
      <c r="AK4" s="48" t="str">
        <f>AE5</f>
        <v>本田</v>
      </c>
      <c r="AL4" s="48" t="str">
        <f>AF5</f>
        <v>貴大</v>
      </c>
      <c r="AM4" s="48" t="str">
        <f>AG5</f>
        <v>(宮･ｼｰｶﾞｲｱJr)</v>
      </c>
      <c r="AN4" s="48">
        <v>2</v>
      </c>
      <c r="AO4" s="48" t="str">
        <f>AE6</f>
        <v>大村</v>
      </c>
      <c r="AP4" s="48" t="str">
        <f>AF6</f>
        <v>将</v>
      </c>
      <c r="AQ4" s="48" t="str">
        <f>AG6</f>
        <v>(宮･ｼｰｶﾞｲｱJr)</v>
      </c>
      <c r="AR4" s="48"/>
      <c r="AS4" s="224">
        <v>1</v>
      </c>
      <c r="AT4" s="50" t="s">
        <v>982</v>
      </c>
      <c r="AU4" s="50" t="s">
        <v>983</v>
      </c>
      <c r="AV4" s="151" t="s">
        <v>1175</v>
      </c>
      <c r="AW4" s="151" t="s">
        <v>984</v>
      </c>
      <c r="AX4" s="211">
        <v>34863</v>
      </c>
      <c r="AZ4" s="11">
        <v>2</v>
      </c>
      <c r="BA4" s="11" t="str">
        <f>AT5</f>
        <v>上原</v>
      </c>
      <c r="BB4" s="11" t="str">
        <f>AU5</f>
        <v>千明</v>
      </c>
      <c r="BC4" s="11" t="str">
        <f>AV5</f>
        <v>(沖・琉球大附中）</v>
      </c>
      <c r="BD4" s="11">
        <v>2</v>
      </c>
      <c r="BE4" s="11" t="str">
        <f>AT6</f>
        <v>呉屋</v>
      </c>
      <c r="BF4" s="11" t="str">
        <f>AU6</f>
        <v>葵</v>
      </c>
      <c r="BG4" s="11" t="str">
        <f>AV6</f>
        <v>(沖･TTS Ｊｒ)</v>
      </c>
      <c r="BI4" s="221">
        <v>2</v>
      </c>
      <c r="BJ4" s="50" t="s">
        <v>813</v>
      </c>
      <c r="BK4" s="50" t="s">
        <v>911</v>
      </c>
      <c r="BL4" s="151" t="s">
        <v>1152</v>
      </c>
      <c r="BM4" s="151" t="s">
        <v>1153</v>
      </c>
      <c r="BN4" s="197">
        <v>34726</v>
      </c>
      <c r="BP4" s="275">
        <v>2</v>
      </c>
      <c r="BQ4" s="50" t="s">
        <v>1194</v>
      </c>
      <c r="BR4" s="50" t="s">
        <v>1195</v>
      </c>
      <c r="BS4" s="151" t="s">
        <v>9</v>
      </c>
      <c r="BT4" s="151" t="s">
        <v>10</v>
      </c>
      <c r="BU4" s="214">
        <v>35668</v>
      </c>
      <c r="BW4" s="186">
        <v>1</v>
      </c>
      <c r="BX4" s="50" t="s">
        <v>1203</v>
      </c>
      <c r="BY4" s="50" t="s">
        <v>318</v>
      </c>
      <c r="BZ4" s="108" t="s">
        <v>946</v>
      </c>
      <c r="CA4" s="151" t="s">
        <v>335</v>
      </c>
      <c r="CB4" s="210">
        <v>35551</v>
      </c>
      <c r="CD4" s="11">
        <v>2</v>
      </c>
      <c r="CE4" s="11" t="str">
        <f>BX5</f>
        <v>衛藤</v>
      </c>
      <c r="CF4" s="11" t="str">
        <f>BY5</f>
        <v>佳奈</v>
      </c>
      <c r="CG4" s="11" t="str">
        <f>BZ5</f>
        <v>(福･ｸﾞﾗﾝﾃﾞｨｰﾙTC)</v>
      </c>
      <c r="CH4" s="11">
        <v>2</v>
      </c>
      <c r="CI4" s="11" t="str">
        <f>BX6</f>
        <v>岸川</v>
      </c>
      <c r="CJ4" s="11" t="str">
        <f>BY6</f>
        <v>れいら</v>
      </c>
      <c r="CK4" s="11" t="str">
        <f>BZ6</f>
        <v>(福･ｸﾞﾗﾝﾃﾞｨｰﾙTC)</v>
      </c>
    </row>
    <row r="5" spans="1:89" ht="13.5">
      <c r="A5" s="216">
        <v>3</v>
      </c>
      <c r="B5" s="50" t="s">
        <v>718</v>
      </c>
      <c r="C5" s="50" t="s">
        <v>944</v>
      </c>
      <c r="D5" s="108" t="s">
        <v>720</v>
      </c>
      <c r="E5" s="151" t="s">
        <v>721</v>
      </c>
      <c r="F5" s="197">
        <v>34775</v>
      </c>
      <c r="H5" s="216">
        <v>3</v>
      </c>
      <c r="I5" s="50" t="s">
        <v>886</v>
      </c>
      <c r="J5" s="70" t="s">
        <v>887</v>
      </c>
      <c r="K5" s="208" t="s">
        <v>904</v>
      </c>
      <c r="L5" s="151" t="s">
        <v>905</v>
      </c>
      <c r="M5" s="197">
        <v>35870</v>
      </c>
      <c r="O5" s="230">
        <v>2</v>
      </c>
      <c r="P5" s="50" t="s">
        <v>48</v>
      </c>
      <c r="Q5" s="50" t="s">
        <v>49</v>
      </c>
      <c r="R5" s="108" t="s">
        <v>720</v>
      </c>
      <c r="S5" s="109" t="s">
        <v>50</v>
      </c>
      <c r="T5" s="197">
        <v>34730</v>
      </c>
      <c r="U5" s="11">
        <v>3</v>
      </c>
      <c r="V5" s="48" t="str">
        <f>P7</f>
        <v>中島</v>
      </c>
      <c r="W5" s="48" t="str">
        <f>Q7</f>
        <v>弘陽</v>
      </c>
      <c r="X5" s="48" t="str">
        <f>R7</f>
        <v>(熊・熊本庭球塾）</v>
      </c>
      <c r="Y5" s="48">
        <v>3</v>
      </c>
      <c r="Z5" s="48" t="str">
        <f>P8</f>
        <v>杉谷</v>
      </c>
      <c r="AA5" s="48" t="str">
        <f>Q8</f>
        <v>和馬</v>
      </c>
      <c r="AB5" s="48" t="str">
        <f>R8</f>
        <v>(熊・KSPA）</v>
      </c>
      <c r="AD5" s="186">
        <v>2</v>
      </c>
      <c r="AE5" s="50" t="s">
        <v>884</v>
      </c>
      <c r="AF5" s="70" t="s">
        <v>885</v>
      </c>
      <c r="AG5" s="203" t="s">
        <v>1155</v>
      </c>
      <c r="AH5" s="151" t="s">
        <v>903</v>
      </c>
      <c r="AI5" s="197">
        <v>35572</v>
      </c>
      <c r="AJ5" s="11">
        <v>3</v>
      </c>
      <c r="AK5" s="48" t="str">
        <f>AE7</f>
        <v>岡﨑</v>
      </c>
      <c r="AL5" s="48" t="str">
        <f>AF7</f>
        <v>勇都</v>
      </c>
      <c r="AM5" s="48" t="str">
        <f>AG7</f>
        <v>(佐・佐賀ＧＴＣ)</v>
      </c>
      <c r="AN5" s="48">
        <v>3</v>
      </c>
      <c r="AO5" s="48" t="str">
        <f>AE8</f>
        <v>小峰</v>
      </c>
      <c r="AP5" s="48" t="str">
        <f>AF8</f>
        <v>良太</v>
      </c>
      <c r="AQ5" s="48" t="str">
        <f>AG8</f>
        <v>(佐・ITS九州)</v>
      </c>
      <c r="AR5" s="48"/>
      <c r="AS5" s="224">
        <v>2</v>
      </c>
      <c r="AT5" s="50" t="s">
        <v>1216</v>
      </c>
      <c r="AU5" s="50" t="s">
        <v>162</v>
      </c>
      <c r="AV5" s="108" t="s">
        <v>1161</v>
      </c>
      <c r="AW5" s="151" t="s">
        <v>163</v>
      </c>
      <c r="AX5" s="210">
        <v>34808</v>
      </c>
      <c r="AZ5" s="11">
        <v>3</v>
      </c>
      <c r="BA5" s="11" t="str">
        <f>AT7</f>
        <v>菅原</v>
      </c>
      <c r="BB5" s="11" t="str">
        <f>AU7</f>
        <v>理紗子</v>
      </c>
      <c r="BC5" s="11" t="str">
        <f>AV7</f>
        <v>（大・LOB TA）</v>
      </c>
      <c r="BD5" s="11">
        <v>3</v>
      </c>
      <c r="BE5" s="11" t="str">
        <f>AT8</f>
        <v>佐伯</v>
      </c>
      <c r="BF5" s="11" t="str">
        <f>AU8</f>
        <v>実美</v>
      </c>
      <c r="BG5" s="11" t="str">
        <f>AV8</f>
        <v>（大・LOB TA）</v>
      </c>
      <c r="BI5" s="221">
        <v>3</v>
      </c>
      <c r="BJ5" s="50" t="s">
        <v>1115</v>
      </c>
      <c r="BK5" s="50" t="s">
        <v>1154</v>
      </c>
      <c r="BL5" s="151" t="s">
        <v>1155</v>
      </c>
      <c r="BM5" s="151" t="s">
        <v>1156</v>
      </c>
      <c r="BN5" s="197">
        <v>34760</v>
      </c>
      <c r="BP5" s="275">
        <v>3</v>
      </c>
      <c r="BQ5" s="50" t="s">
        <v>766</v>
      </c>
      <c r="BR5" s="50" t="s">
        <v>1196</v>
      </c>
      <c r="BS5" s="151" t="s">
        <v>706</v>
      </c>
      <c r="BT5" s="151" t="s">
        <v>11</v>
      </c>
      <c r="BU5" s="211">
        <v>35669</v>
      </c>
      <c r="BW5" s="186">
        <v>2</v>
      </c>
      <c r="BX5" s="50" t="s">
        <v>221</v>
      </c>
      <c r="BY5" s="50" t="s">
        <v>218</v>
      </c>
      <c r="BZ5" s="108" t="s">
        <v>1087</v>
      </c>
      <c r="CA5" s="151" t="s">
        <v>246</v>
      </c>
      <c r="CB5" s="210">
        <v>35922</v>
      </c>
      <c r="CD5" s="11">
        <v>3</v>
      </c>
      <c r="CE5" s="11" t="str">
        <f>BX7</f>
        <v>阿部</v>
      </c>
      <c r="CF5" s="11" t="str">
        <f>BY7</f>
        <v>咲彩</v>
      </c>
      <c r="CG5" s="11" t="str">
        <f>BZ7</f>
        <v>(大･BEKITT)</v>
      </c>
      <c r="CH5" s="11">
        <v>3</v>
      </c>
      <c r="CI5" s="11" t="str">
        <f>BX8</f>
        <v>後藤</v>
      </c>
      <c r="CJ5" s="11" t="str">
        <f>BY8</f>
        <v>岬</v>
      </c>
      <c r="CK5" s="11" t="str">
        <f>BZ8</f>
        <v>(大･BEKITT)</v>
      </c>
    </row>
    <row r="6" spans="1:89" ht="13.5">
      <c r="A6" s="216">
        <v>4</v>
      </c>
      <c r="B6" s="50" t="s">
        <v>1038</v>
      </c>
      <c r="C6" s="50" t="s">
        <v>1039</v>
      </c>
      <c r="D6" s="108" t="s">
        <v>1221</v>
      </c>
      <c r="E6" s="151" t="s">
        <v>1040</v>
      </c>
      <c r="F6" s="211">
        <v>35059</v>
      </c>
      <c r="H6" s="215">
        <v>4</v>
      </c>
      <c r="I6" s="50" t="s">
        <v>747</v>
      </c>
      <c r="J6" s="70" t="s">
        <v>1099</v>
      </c>
      <c r="K6" s="208" t="s">
        <v>763</v>
      </c>
      <c r="L6" s="151" t="s">
        <v>1119</v>
      </c>
      <c r="M6" s="197">
        <v>36222</v>
      </c>
      <c r="O6" s="229">
        <v>2</v>
      </c>
      <c r="P6" s="107" t="s">
        <v>1091</v>
      </c>
      <c r="Q6" s="107" t="s">
        <v>1092</v>
      </c>
      <c r="R6" s="108" t="s">
        <v>1093</v>
      </c>
      <c r="S6" s="196" t="s">
        <v>1094</v>
      </c>
      <c r="T6" s="195">
        <v>34759</v>
      </c>
      <c r="U6" s="11">
        <v>4</v>
      </c>
      <c r="V6" s="48" t="str">
        <f>P9</f>
        <v>小林</v>
      </c>
      <c r="W6" s="48" t="str">
        <f>Q9</f>
        <v>龍之輔</v>
      </c>
      <c r="X6" s="48" t="str">
        <f>R9</f>
        <v>(宮･ﾗｲｼﾞﾝｸﾞｻﾝ）</v>
      </c>
      <c r="Y6" s="48">
        <v>4</v>
      </c>
      <c r="Z6" s="48" t="str">
        <f>P10</f>
        <v>萬福</v>
      </c>
      <c r="AA6" s="48" t="str">
        <f>Q10</f>
        <v>健太郎</v>
      </c>
      <c r="AB6" s="48" t="str">
        <f>R10</f>
        <v>(宮･ﾗｲｼﾞﾝｸﾞｻﾝ)</v>
      </c>
      <c r="AD6" s="186">
        <v>2</v>
      </c>
      <c r="AE6" s="57" t="s">
        <v>102</v>
      </c>
      <c r="AF6" s="162" t="s">
        <v>103</v>
      </c>
      <c r="AG6" s="212" t="s">
        <v>1155</v>
      </c>
      <c r="AH6" s="108" t="s">
        <v>123</v>
      </c>
      <c r="AI6" s="197">
        <v>35491</v>
      </c>
      <c r="AJ6" s="11">
        <v>4</v>
      </c>
      <c r="AK6" s="48" t="str">
        <f>AE9</f>
        <v>大村</v>
      </c>
      <c r="AL6" s="48" t="str">
        <f>AF9</f>
        <v>直毅</v>
      </c>
      <c r="AM6" s="48" t="str">
        <f>AG9</f>
        <v>(沖･小禄ｽﾎﾟｰﾂ少年団)</v>
      </c>
      <c r="AN6" s="48">
        <v>4</v>
      </c>
      <c r="AO6" s="48" t="str">
        <f>AE10</f>
        <v>新里</v>
      </c>
      <c r="AP6" s="48" t="str">
        <f>AF10</f>
        <v>真生</v>
      </c>
      <c r="AQ6" s="48" t="str">
        <f>AG10</f>
        <v>(沖･Gen TS)</v>
      </c>
      <c r="AR6" s="48"/>
      <c r="AS6" s="224">
        <v>2</v>
      </c>
      <c r="AT6" s="50" t="s">
        <v>91</v>
      </c>
      <c r="AU6" s="50" t="s">
        <v>164</v>
      </c>
      <c r="AV6" s="108" t="s">
        <v>165</v>
      </c>
      <c r="AW6" s="151" t="s">
        <v>166</v>
      </c>
      <c r="AX6" s="197">
        <v>34984</v>
      </c>
      <c r="AZ6" s="11">
        <v>4</v>
      </c>
      <c r="BA6" s="11" t="str">
        <f>AT9</f>
        <v>福永</v>
      </c>
      <c r="BB6" s="11" t="str">
        <f>AU9</f>
        <v>雛乃</v>
      </c>
      <c r="BC6" s="11" t="str">
        <f>AV9</f>
        <v>(鹿･ｱﾘﾑﾗTA)</v>
      </c>
      <c r="BD6" s="11">
        <v>4</v>
      </c>
      <c r="BE6" s="11" t="str">
        <f>AT10</f>
        <v>五反田</v>
      </c>
      <c r="BF6" s="11" t="str">
        <f>AU10</f>
        <v>萌里</v>
      </c>
      <c r="BG6" s="11" t="str">
        <f>AV10</f>
        <v>(鹿･T-HOPS)</v>
      </c>
      <c r="BI6" s="221">
        <v>4</v>
      </c>
      <c r="BJ6" s="57" t="s">
        <v>988</v>
      </c>
      <c r="BK6" s="57" t="s">
        <v>989</v>
      </c>
      <c r="BL6" s="108" t="s">
        <v>1157</v>
      </c>
      <c r="BM6" s="156" t="s">
        <v>806</v>
      </c>
      <c r="BN6" s="211">
        <v>34909</v>
      </c>
      <c r="BP6" s="275">
        <v>4</v>
      </c>
      <c r="BQ6" s="50" t="s">
        <v>1197</v>
      </c>
      <c r="BR6" s="50" t="s">
        <v>1198</v>
      </c>
      <c r="BS6" s="151" t="s">
        <v>844</v>
      </c>
      <c r="BT6" s="151" t="s">
        <v>12</v>
      </c>
      <c r="BU6" s="214">
        <v>35592</v>
      </c>
      <c r="BW6" s="186">
        <v>2</v>
      </c>
      <c r="BX6" s="50" t="s">
        <v>36</v>
      </c>
      <c r="BY6" s="50" t="s">
        <v>37</v>
      </c>
      <c r="BZ6" s="108" t="s">
        <v>1087</v>
      </c>
      <c r="CA6" s="151" t="s">
        <v>42</v>
      </c>
      <c r="CB6" s="210">
        <v>35781</v>
      </c>
      <c r="CD6" s="11">
        <v>4</v>
      </c>
      <c r="CE6" s="11" t="str">
        <f>BX9</f>
        <v>松尾</v>
      </c>
      <c r="CF6" s="11" t="str">
        <f>BY9</f>
        <v>風香</v>
      </c>
      <c r="CG6" s="11" t="str">
        <f>BZ9</f>
        <v>(大･BEKITT)</v>
      </c>
      <c r="CH6" s="11">
        <v>4</v>
      </c>
      <c r="CI6" s="11" t="str">
        <f>BX10</f>
        <v>笛木</v>
      </c>
      <c r="CJ6" s="11" t="str">
        <f>BY10</f>
        <v>愛彩美</v>
      </c>
      <c r="CK6" s="11" t="str">
        <f>BZ10</f>
        <v>(大･BEKITT)</v>
      </c>
    </row>
    <row r="7" spans="1:89" ht="13.5">
      <c r="A7" s="215">
        <v>5</v>
      </c>
      <c r="B7" s="50" t="s">
        <v>1041</v>
      </c>
      <c r="C7" s="70" t="s">
        <v>1042</v>
      </c>
      <c r="D7" s="208" t="s">
        <v>750</v>
      </c>
      <c r="E7" s="151" t="s">
        <v>1043</v>
      </c>
      <c r="F7" s="197">
        <v>34870</v>
      </c>
      <c r="H7" s="216">
        <v>5</v>
      </c>
      <c r="I7" s="50" t="s">
        <v>282</v>
      </c>
      <c r="J7" s="70" t="s">
        <v>283</v>
      </c>
      <c r="K7" s="208" t="s">
        <v>1120</v>
      </c>
      <c r="L7" s="151" t="s">
        <v>297</v>
      </c>
      <c r="M7" s="197">
        <v>35516</v>
      </c>
      <c r="O7" s="230">
        <v>3</v>
      </c>
      <c r="P7" s="107" t="s">
        <v>1164</v>
      </c>
      <c r="Q7" s="107" t="s">
        <v>51</v>
      </c>
      <c r="R7" s="108" t="s">
        <v>740</v>
      </c>
      <c r="S7" s="196" t="s">
        <v>52</v>
      </c>
      <c r="T7" s="195">
        <v>34990</v>
      </c>
      <c r="U7" s="11">
        <v>5</v>
      </c>
      <c r="V7" s="48" t="str">
        <f>P11</f>
        <v>荒巻</v>
      </c>
      <c r="W7" s="48" t="str">
        <f>Q11</f>
        <v>央</v>
      </c>
      <c r="X7" s="48" t="str">
        <f>R11</f>
        <v>(熊・RKKﾙｰﾃﾞﾝｽTC）</v>
      </c>
      <c r="Y7" s="48">
        <v>5</v>
      </c>
      <c r="Z7" s="48" t="str">
        <f>P12</f>
        <v>上甲</v>
      </c>
      <c r="AA7" s="48" t="str">
        <f>Q12</f>
        <v>耀大</v>
      </c>
      <c r="AB7" s="48" t="str">
        <f>R12</f>
        <v>(熊・RKKﾙｰﾃﾞﾝｽTC）</v>
      </c>
      <c r="AD7" s="186">
        <v>3</v>
      </c>
      <c r="AE7" s="50" t="s">
        <v>950</v>
      </c>
      <c r="AF7" s="70" t="s">
        <v>951</v>
      </c>
      <c r="AG7" s="203" t="s">
        <v>904</v>
      </c>
      <c r="AH7" s="151" t="s">
        <v>290</v>
      </c>
      <c r="AI7" s="197">
        <v>35693</v>
      </c>
      <c r="AJ7" s="11">
        <v>5</v>
      </c>
      <c r="AK7" s="48" t="str">
        <f>AE11</f>
        <v>松本</v>
      </c>
      <c r="AL7" s="48" t="str">
        <f>AF11</f>
        <v>侑紀</v>
      </c>
      <c r="AM7" s="48" t="str">
        <f>AG11</f>
        <v>(佐･太閤TC)</v>
      </c>
      <c r="AN7" s="48">
        <v>5</v>
      </c>
      <c r="AO7" s="48" t="str">
        <f>AE12</f>
        <v>栗山</v>
      </c>
      <c r="AP7" s="48" t="str">
        <f>AF12</f>
        <v>拓也</v>
      </c>
      <c r="AQ7" s="48" t="str">
        <f>AG12</f>
        <v>(佐･太閤TC)</v>
      </c>
      <c r="AR7" s="48"/>
      <c r="AS7" s="224">
        <v>3</v>
      </c>
      <c r="AT7" s="49" t="s">
        <v>969</v>
      </c>
      <c r="AU7" s="49" t="s">
        <v>970</v>
      </c>
      <c r="AV7" s="109" t="s">
        <v>971</v>
      </c>
      <c r="AW7" s="155" t="s">
        <v>972</v>
      </c>
      <c r="AX7" s="210">
        <v>35039</v>
      </c>
      <c r="AZ7" s="11">
        <v>5</v>
      </c>
      <c r="BA7" s="11" t="str">
        <f>AT11</f>
        <v>楚南</v>
      </c>
      <c r="BB7" s="11" t="str">
        <f>AU11</f>
        <v>美波</v>
      </c>
      <c r="BC7" s="11" t="str">
        <f>AV11</f>
        <v>(沖･JIN Jr)</v>
      </c>
      <c r="BD7" s="11">
        <v>5</v>
      </c>
      <c r="BE7" s="11" t="str">
        <f>AT12</f>
        <v>大嶺</v>
      </c>
      <c r="BF7" s="11" t="str">
        <f>AU12</f>
        <v>真緒</v>
      </c>
      <c r="BG7" s="11" t="str">
        <f>AV12</f>
        <v>(沖･JIN Jr)</v>
      </c>
      <c r="BI7" s="221">
        <v>5</v>
      </c>
      <c r="BJ7" s="50" t="s">
        <v>784</v>
      </c>
      <c r="BK7" s="50" t="s">
        <v>785</v>
      </c>
      <c r="BL7" s="108" t="s">
        <v>800</v>
      </c>
      <c r="BM7" s="151" t="s">
        <v>801</v>
      </c>
      <c r="BN7" s="197">
        <v>35219</v>
      </c>
      <c r="BP7" s="275">
        <v>5</v>
      </c>
      <c r="BQ7" s="50" t="s">
        <v>1199</v>
      </c>
      <c r="BR7" s="50" t="s">
        <v>1200</v>
      </c>
      <c r="BS7" s="151" t="s">
        <v>13</v>
      </c>
      <c r="BT7" s="151" t="s">
        <v>14</v>
      </c>
      <c r="BU7" s="214">
        <v>35922</v>
      </c>
      <c r="BW7" s="222">
        <v>3</v>
      </c>
      <c r="BX7" s="50" t="s">
        <v>110</v>
      </c>
      <c r="BY7" s="50" t="s">
        <v>222</v>
      </c>
      <c r="BZ7" s="108" t="s">
        <v>750</v>
      </c>
      <c r="CA7" s="151" t="s">
        <v>247</v>
      </c>
      <c r="CB7" s="197">
        <v>35821</v>
      </c>
      <c r="CD7" s="11">
        <v>5</v>
      </c>
      <c r="CE7" s="11" t="str">
        <f>BX11</f>
        <v>中山</v>
      </c>
      <c r="CF7" s="11" t="str">
        <f>BY11</f>
        <v>瑛夢</v>
      </c>
      <c r="CG7" s="11" t="str">
        <f>BZ11</f>
        <v>(宮･ｼｰｶﾞｲｱJr)</v>
      </c>
      <c r="CH7" s="11">
        <v>5</v>
      </c>
      <c r="CI7" s="11" t="str">
        <f>BX12</f>
        <v>藤本</v>
      </c>
      <c r="CJ7" s="11" t="str">
        <f>BY12</f>
        <v>海月</v>
      </c>
      <c r="CK7" s="11" t="str">
        <f>BZ12</f>
        <v>(宮･延岡ﾛｲﾔﾙTC)</v>
      </c>
    </row>
    <row r="8" spans="1:89" ht="13.5">
      <c r="A8" s="217">
        <v>6</v>
      </c>
      <c r="B8" s="50" t="s">
        <v>1044</v>
      </c>
      <c r="C8" s="70" t="s">
        <v>1045</v>
      </c>
      <c r="D8" s="208" t="s">
        <v>1046</v>
      </c>
      <c r="E8" s="151" t="s">
        <v>1047</v>
      </c>
      <c r="F8" s="197">
        <v>34795</v>
      </c>
      <c r="H8" s="215">
        <v>6</v>
      </c>
      <c r="I8" s="50" t="s">
        <v>873</v>
      </c>
      <c r="J8" s="70" t="s">
        <v>874</v>
      </c>
      <c r="K8" s="203" t="s">
        <v>740</v>
      </c>
      <c r="L8" s="151" t="s">
        <v>896</v>
      </c>
      <c r="M8" s="197">
        <v>35671</v>
      </c>
      <c r="O8" s="230">
        <v>3</v>
      </c>
      <c r="P8" s="157" t="s">
        <v>875</v>
      </c>
      <c r="Q8" s="157" t="s">
        <v>876</v>
      </c>
      <c r="R8" s="198" t="s">
        <v>53</v>
      </c>
      <c r="S8" s="199" t="s">
        <v>897</v>
      </c>
      <c r="T8" s="200">
        <v>35171</v>
      </c>
      <c r="U8" s="11">
        <v>6</v>
      </c>
      <c r="V8" s="48" t="str">
        <f>P13</f>
        <v>國定</v>
      </c>
      <c r="W8" s="48" t="str">
        <f>Q13</f>
        <v>慶太郎</v>
      </c>
      <c r="X8" s="48" t="str">
        <f>R13</f>
        <v>(福･筑陽学園中)</v>
      </c>
      <c r="Y8" s="48">
        <v>6</v>
      </c>
      <c r="Z8" s="48" t="str">
        <f>P14</f>
        <v>宮本</v>
      </c>
      <c r="AA8" s="48" t="str">
        <f>Q14</f>
        <v>航輔</v>
      </c>
      <c r="AB8" s="48" t="str">
        <f>R14</f>
        <v>(福･筑陽学園中)</v>
      </c>
      <c r="AD8" s="186">
        <v>3</v>
      </c>
      <c r="AE8" s="50" t="s">
        <v>1108</v>
      </c>
      <c r="AF8" s="70" t="s">
        <v>1109</v>
      </c>
      <c r="AG8" s="203" t="s">
        <v>124</v>
      </c>
      <c r="AH8" s="151" t="s">
        <v>1131</v>
      </c>
      <c r="AI8" s="197">
        <v>35590</v>
      </c>
      <c r="AJ8" s="11">
        <v>6</v>
      </c>
      <c r="AK8" s="48" t="str">
        <f>AE13</f>
        <v>首藤</v>
      </c>
      <c r="AL8" s="48" t="str">
        <f>AF13</f>
        <v>伸弥</v>
      </c>
      <c r="AM8" s="48" t="str">
        <f>AG13</f>
        <v>(大･BEKITT)</v>
      </c>
      <c r="AN8" s="48">
        <v>6</v>
      </c>
      <c r="AO8" s="48" t="str">
        <f>AE14</f>
        <v>長尾</v>
      </c>
      <c r="AP8" s="48" t="str">
        <f>AF14</f>
        <v>成彰</v>
      </c>
      <c r="AQ8" s="48" t="str">
        <f>AG14</f>
        <v>(大・ORIONTS）</v>
      </c>
      <c r="AR8" s="48"/>
      <c r="AS8" s="224">
        <v>3</v>
      </c>
      <c r="AT8" s="50" t="s">
        <v>788</v>
      </c>
      <c r="AU8" s="50" t="s">
        <v>967</v>
      </c>
      <c r="AV8" s="108" t="s">
        <v>971</v>
      </c>
      <c r="AW8" s="108" t="s">
        <v>968</v>
      </c>
      <c r="AX8" s="197">
        <v>34890</v>
      </c>
      <c r="AZ8" s="11">
        <v>6</v>
      </c>
      <c r="BA8" s="11" t="str">
        <f>AT13</f>
        <v>高山</v>
      </c>
      <c r="BB8" s="11" t="str">
        <f>AU13</f>
        <v>奈津実</v>
      </c>
      <c r="BC8" s="11" t="str">
        <f>AV13</f>
        <v>(福･春日西TC)</v>
      </c>
      <c r="BD8" s="11">
        <v>6</v>
      </c>
      <c r="BE8" s="11" t="str">
        <f>AT14</f>
        <v>野田</v>
      </c>
      <c r="BF8" s="11" t="str">
        <f>AU14</f>
        <v>桃子</v>
      </c>
      <c r="BG8" s="11" t="str">
        <f>AV14</f>
        <v>(福･北九州ｳｴｽﾄTC)</v>
      </c>
      <c r="BI8" s="221">
        <v>6</v>
      </c>
      <c r="BJ8" s="50" t="s">
        <v>1158</v>
      </c>
      <c r="BK8" s="50" t="s">
        <v>1159</v>
      </c>
      <c r="BL8" s="108" t="s">
        <v>996</v>
      </c>
      <c r="BM8" s="151" t="s">
        <v>1160</v>
      </c>
      <c r="BN8" s="210">
        <v>35034</v>
      </c>
      <c r="BP8" s="275">
        <v>6</v>
      </c>
      <c r="BQ8" s="50" t="s">
        <v>1201</v>
      </c>
      <c r="BR8" s="50" t="s">
        <v>1202</v>
      </c>
      <c r="BS8" s="151" t="s">
        <v>15</v>
      </c>
      <c r="BT8" s="151" t="s">
        <v>16</v>
      </c>
      <c r="BU8" s="211">
        <v>35663</v>
      </c>
      <c r="BW8" s="186">
        <v>3</v>
      </c>
      <c r="BX8" s="50" t="s">
        <v>1208</v>
      </c>
      <c r="BY8" s="50" t="s">
        <v>1209</v>
      </c>
      <c r="BZ8" s="108" t="s">
        <v>750</v>
      </c>
      <c r="CA8" s="151" t="s">
        <v>22</v>
      </c>
      <c r="CB8" s="210">
        <v>35611</v>
      </c>
      <c r="CD8" s="11">
        <v>6</v>
      </c>
      <c r="CE8" s="11" t="str">
        <f>BX13</f>
        <v>西野</v>
      </c>
      <c r="CF8" s="11" t="str">
        <f>BY13</f>
        <v>麻奈美</v>
      </c>
      <c r="CG8" s="11" t="str">
        <f>BZ13</f>
        <v>(長･SNTC)</v>
      </c>
      <c r="CH8" s="11">
        <v>6</v>
      </c>
      <c r="CI8" s="11" t="str">
        <f>BX14</f>
        <v>杉本</v>
      </c>
      <c r="CJ8" s="11" t="str">
        <f>BY14</f>
        <v>美紅</v>
      </c>
      <c r="CK8" s="11" t="str">
        <f>BZ14</f>
        <v>(長･鹿町SKHTC)</v>
      </c>
    </row>
    <row r="9" spans="1:89" ht="13.5">
      <c r="A9" s="218">
        <v>7</v>
      </c>
      <c r="B9" s="50" t="s">
        <v>1048</v>
      </c>
      <c r="C9" s="70" t="s">
        <v>1049</v>
      </c>
      <c r="D9" s="208" t="s">
        <v>1050</v>
      </c>
      <c r="E9" s="151" t="s">
        <v>1051</v>
      </c>
      <c r="F9" s="197">
        <v>34928</v>
      </c>
      <c r="H9" s="216">
        <v>7</v>
      </c>
      <c r="I9" s="50" t="s">
        <v>1100</v>
      </c>
      <c r="J9" s="70" t="s">
        <v>1101</v>
      </c>
      <c r="K9" s="208" t="s">
        <v>1121</v>
      </c>
      <c r="L9" s="151" t="s">
        <v>1122</v>
      </c>
      <c r="M9" s="197">
        <v>35838</v>
      </c>
      <c r="O9" s="229">
        <v>4</v>
      </c>
      <c r="P9" s="50" t="s">
        <v>810</v>
      </c>
      <c r="Q9" s="50" t="s">
        <v>890</v>
      </c>
      <c r="R9" s="151" t="s">
        <v>54</v>
      </c>
      <c r="S9" s="109" t="s">
        <v>907</v>
      </c>
      <c r="T9" s="197">
        <v>35423</v>
      </c>
      <c r="U9" s="11">
        <v>7</v>
      </c>
      <c r="V9" s="48" t="str">
        <f>P15</f>
        <v>大久保</v>
      </c>
      <c r="W9" s="48" t="str">
        <f>Q15</f>
        <v>輝</v>
      </c>
      <c r="X9" s="48" t="str">
        <f>R15</f>
        <v>(長・長崎大附中）</v>
      </c>
      <c r="Y9" s="48">
        <v>7</v>
      </c>
      <c r="Z9" s="48" t="str">
        <f>P16</f>
        <v>中野</v>
      </c>
      <c r="AA9" s="48" t="str">
        <f>Q16</f>
        <v>拓</v>
      </c>
      <c r="AB9" s="48" t="str">
        <f>R16</f>
        <v>(長・長崎大附中）</v>
      </c>
      <c r="AD9" s="186">
        <v>4</v>
      </c>
      <c r="AE9" s="50" t="s">
        <v>102</v>
      </c>
      <c r="AF9" s="70" t="s">
        <v>104</v>
      </c>
      <c r="AG9" s="203" t="s">
        <v>125</v>
      </c>
      <c r="AH9" s="151" t="s">
        <v>126</v>
      </c>
      <c r="AI9" s="197">
        <v>35551</v>
      </c>
      <c r="AJ9" s="11">
        <v>7</v>
      </c>
      <c r="AK9" s="48" t="str">
        <f>AE15</f>
        <v>安上</v>
      </c>
      <c r="AL9" s="48" t="str">
        <f>AF15</f>
        <v>昂志</v>
      </c>
      <c r="AM9" s="48" t="str">
        <f>AG15</f>
        <v>(福･ITS九州)</v>
      </c>
      <c r="AN9" s="48">
        <v>7</v>
      </c>
      <c r="AO9" s="48" t="str">
        <f>AE16</f>
        <v>甲斐</v>
      </c>
      <c r="AP9" s="48" t="str">
        <f>AF16</f>
        <v>直登</v>
      </c>
      <c r="AQ9" s="48" t="str">
        <f>AG16</f>
        <v>(福･ﾄﾞﾘｰﾑ TS)</v>
      </c>
      <c r="AR9" s="48"/>
      <c r="AS9" s="225">
        <v>4</v>
      </c>
      <c r="AT9" s="50" t="s">
        <v>915</v>
      </c>
      <c r="AU9" s="50" t="s">
        <v>916</v>
      </c>
      <c r="AV9" s="108" t="s">
        <v>990</v>
      </c>
      <c r="AW9" s="151" t="s">
        <v>929</v>
      </c>
      <c r="AX9" s="210">
        <v>35127</v>
      </c>
      <c r="AZ9" s="11">
        <v>7</v>
      </c>
      <c r="BA9" s="11" t="str">
        <f>AT15</f>
        <v>川本</v>
      </c>
      <c r="BB9" s="11" t="str">
        <f>AU15</f>
        <v>桃子</v>
      </c>
      <c r="BC9" s="11" t="str">
        <f>AV15</f>
        <v>(福･ﾄﾞﾘｰﾑ TS)</v>
      </c>
      <c r="BD9" s="11">
        <v>7</v>
      </c>
      <c r="BE9" s="11" t="str">
        <f>AT16</f>
        <v>河原</v>
      </c>
      <c r="BF9" s="11" t="str">
        <f>AU16</f>
        <v>未佳</v>
      </c>
      <c r="BG9" s="11" t="str">
        <f>AV16</f>
        <v>(福･福岡ﾊﾟｼﾌｨｯｸ)</v>
      </c>
      <c r="BI9" s="221">
        <v>7</v>
      </c>
      <c r="BJ9" s="50" t="s">
        <v>973</v>
      </c>
      <c r="BK9" s="50" t="s">
        <v>974</v>
      </c>
      <c r="BL9" s="151" t="s">
        <v>1161</v>
      </c>
      <c r="BM9" s="151" t="s">
        <v>975</v>
      </c>
      <c r="BN9" s="211">
        <v>35022</v>
      </c>
      <c r="BP9" s="275">
        <v>7</v>
      </c>
      <c r="BQ9" s="50" t="s">
        <v>325</v>
      </c>
      <c r="BR9" s="50" t="s">
        <v>326</v>
      </c>
      <c r="BS9" s="151" t="s">
        <v>339</v>
      </c>
      <c r="BT9" s="151" t="s">
        <v>340</v>
      </c>
      <c r="BU9" s="214">
        <v>35513</v>
      </c>
      <c r="BW9" s="186">
        <v>4</v>
      </c>
      <c r="BX9" s="50" t="s">
        <v>813</v>
      </c>
      <c r="BY9" s="50" t="s">
        <v>937</v>
      </c>
      <c r="BZ9" s="108" t="s">
        <v>750</v>
      </c>
      <c r="CA9" s="151" t="s">
        <v>939</v>
      </c>
      <c r="CB9" s="210">
        <v>35544</v>
      </c>
      <c r="CD9" s="11">
        <v>7</v>
      </c>
      <c r="CE9" s="11" t="str">
        <f>BX15</f>
        <v>山田</v>
      </c>
      <c r="CF9" s="11" t="str">
        <f>BY15</f>
        <v>あい</v>
      </c>
      <c r="CG9" s="11" t="str">
        <f>BZ15</f>
        <v>(福･油山TC)</v>
      </c>
      <c r="CH9" s="11">
        <v>7</v>
      </c>
      <c r="CI9" s="11" t="str">
        <f>BX16</f>
        <v>坂本</v>
      </c>
      <c r="CJ9" s="11" t="str">
        <f>BY16</f>
        <v>はな</v>
      </c>
      <c r="CK9" s="11" t="str">
        <f>BZ16</f>
        <v>(福･油山TC)</v>
      </c>
    </row>
    <row r="10" spans="1:89" ht="13.5">
      <c r="A10" s="216">
        <v>8</v>
      </c>
      <c r="B10" s="50" t="s">
        <v>1052</v>
      </c>
      <c r="C10" s="70" t="s">
        <v>941</v>
      </c>
      <c r="D10" s="208" t="s">
        <v>1053</v>
      </c>
      <c r="E10" s="151" t="s">
        <v>1054</v>
      </c>
      <c r="F10" s="211">
        <v>34955</v>
      </c>
      <c r="H10" s="215">
        <v>8</v>
      </c>
      <c r="I10" s="50" t="s">
        <v>1102</v>
      </c>
      <c r="J10" s="70" t="s">
        <v>1103</v>
      </c>
      <c r="K10" s="208" t="s">
        <v>763</v>
      </c>
      <c r="L10" s="151" t="s">
        <v>1123</v>
      </c>
      <c r="M10" s="197">
        <v>36108</v>
      </c>
      <c r="O10" s="230">
        <v>4</v>
      </c>
      <c r="P10" s="50" t="s">
        <v>733</v>
      </c>
      <c r="Q10" s="50" t="s">
        <v>734</v>
      </c>
      <c r="R10" s="151" t="s">
        <v>720</v>
      </c>
      <c r="S10" s="151" t="s">
        <v>735</v>
      </c>
      <c r="T10" s="197">
        <v>35247</v>
      </c>
      <c r="U10" s="11">
        <v>8</v>
      </c>
      <c r="V10" s="48" t="str">
        <f>P17</f>
        <v>北村</v>
      </c>
      <c r="W10" s="48" t="str">
        <f>Q17</f>
        <v>翔平</v>
      </c>
      <c r="X10" s="48" t="str">
        <f>R17</f>
        <v>(佐･武雄青陵中)</v>
      </c>
      <c r="Y10" s="48">
        <v>8</v>
      </c>
      <c r="Z10" s="48" t="str">
        <f>P18</f>
        <v>西川</v>
      </c>
      <c r="AA10" s="48" t="str">
        <f>Q18</f>
        <v>俊洋</v>
      </c>
      <c r="AB10" s="48" t="str">
        <f>R18</f>
        <v>(佐･IDS)</v>
      </c>
      <c r="AD10" s="186">
        <v>4</v>
      </c>
      <c r="AE10" s="50" t="s">
        <v>105</v>
      </c>
      <c r="AF10" s="70" t="s">
        <v>106</v>
      </c>
      <c r="AG10" s="203" t="s">
        <v>1124</v>
      </c>
      <c r="AH10" s="151" t="s">
        <v>127</v>
      </c>
      <c r="AI10" s="197">
        <v>35844</v>
      </c>
      <c r="AJ10" s="11">
        <v>8</v>
      </c>
      <c r="AK10" s="48" t="str">
        <f>AE17</f>
        <v>木村</v>
      </c>
      <c r="AL10" s="48" t="str">
        <f>AF17</f>
        <v>孝輝</v>
      </c>
      <c r="AM10" s="48" t="str">
        <f>AG17</f>
        <v>(熊・熊本庭球塾）</v>
      </c>
      <c r="AN10" s="48">
        <v>8</v>
      </c>
      <c r="AO10" s="48" t="str">
        <f>AE18</f>
        <v>中島</v>
      </c>
      <c r="AP10" s="48" t="str">
        <f>AF18</f>
        <v>悠利</v>
      </c>
      <c r="AQ10" s="48" t="str">
        <f>AG18</f>
        <v>(熊･熊本庭球塾)</v>
      </c>
      <c r="AR10" s="48"/>
      <c r="AS10" s="224">
        <v>4</v>
      </c>
      <c r="AT10" s="50" t="s">
        <v>167</v>
      </c>
      <c r="AU10" s="50" t="s">
        <v>168</v>
      </c>
      <c r="AV10" s="151" t="s">
        <v>169</v>
      </c>
      <c r="AW10" s="151" t="s">
        <v>170</v>
      </c>
      <c r="AX10" s="211">
        <v>34933</v>
      </c>
      <c r="AZ10" s="11">
        <v>8</v>
      </c>
      <c r="BA10" s="11" t="str">
        <f>AT17</f>
        <v>川畑</v>
      </c>
      <c r="BB10" s="11" t="str">
        <f>AU17</f>
        <v>蛍</v>
      </c>
      <c r="BC10" s="11" t="str">
        <f>AV17</f>
        <v>(鹿・Grail-Quest)</v>
      </c>
      <c r="BD10" s="11">
        <v>8</v>
      </c>
      <c r="BE10" s="11" t="str">
        <f>AT18</f>
        <v>恒吉</v>
      </c>
      <c r="BF10" s="11" t="str">
        <f>AU18</f>
        <v>春花</v>
      </c>
      <c r="BG10" s="11" t="str">
        <f>AV18</f>
        <v>(鹿･ﾌｼﾞJr)</v>
      </c>
      <c r="BI10" s="221">
        <v>8</v>
      </c>
      <c r="BJ10" s="57" t="s">
        <v>772</v>
      </c>
      <c r="BK10" s="57" t="s">
        <v>773</v>
      </c>
      <c r="BL10" s="155" t="s">
        <v>749</v>
      </c>
      <c r="BM10" s="156" t="s">
        <v>791</v>
      </c>
      <c r="BN10" s="211">
        <v>35389</v>
      </c>
      <c r="BP10" s="275">
        <v>8</v>
      </c>
      <c r="BQ10" s="50" t="s">
        <v>312</v>
      </c>
      <c r="BR10" s="50" t="s">
        <v>313</v>
      </c>
      <c r="BS10" s="155" t="s">
        <v>800</v>
      </c>
      <c r="BT10" s="151" t="s">
        <v>332</v>
      </c>
      <c r="BU10" s="214">
        <v>35618</v>
      </c>
      <c r="BW10" s="223">
        <v>4</v>
      </c>
      <c r="BX10" s="50" t="s">
        <v>832</v>
      </c>
      <c r="BY10" s="50" t="s">
        <v>324</v>
      </c>
      <c r="BZ10" s="151" t="s">
        <v>750</v>
      </c>
      <c r="CA10" s="151" t="s">
        <v>338</v>
      </c>
      <c r="CB10" s="210">
        <v>35668</v>
      </c>
      <c r="CD10" s="11">
        <v>8</v>
      </c>
      <c r="CE10" s="11" t="str">
        <f>BX17</f>
        <v>前原</v>
      </c>
      <c r="CF10" s="11" t="str">
        <f>BY17</f>
        <v>茉彩</v>
      </c>
      <c r="CG10" s="11" t="str">
        <f>BZ17</f>
        <v>(宮・ｼｰｶﾞｲｱJr)</v>
      </c>
      <c r="CH10" s="11">
        <v>8</v>
      </c>
      <c r="CI10" s="11" t="str">
        <f>BX18</f>
        <v>竹之内</v>
      </c>
      <c r="CJ10" s="11" t="str">
        <f>BY18</f>
        <v>咲紀 </v>
      </c>
      <c r="CK10" s="11" t="str">
        <f>BZ18</f>
        <v>(宮・ｼｰｶﾞｲｱJr)</v>
      </c>
    </row>
    <row r="11" spans="1:89" ht="13.5">
      <c r="A11" s="215">
        <v>9</v>
      </c>
      <c r="B11" s="50" t="s">
        <v>722</v>
      </c>
      <c r="C11" s="70" t="s">
        <v>723</v>
      </c>
      <c r="D11" s="208" t="s">
        <v>940</v>
      </c>
      <c r="E11" s="151" t="s">
        <v>724</v>
      </c>
      <c r="F11" s="211">
        <v>34707</v>
      </c>
      <c r="H11" s="216">
        <v>9</v>
      </c>
      <c r="I11" s="50" t="s">
        <v>830</v>
      </c>
      <c r="J11" s="70" t="s">
        <v>831</v>
      </c>
      <c r="K11" s="203" t="s">
        <v>740</v>
      </c>
      <c r="L11" s="109" t="s">
        <v>843</v>
      </c>
      <c r="M11" s="197">
        <v>35444</v>
      </c>
      <c r="O11" s="230">
        <v>5</v>
      </c>
      <c r="P11" s="50" t="s">
        <v>714</v>
      </c>
      <c r="Q11" s="50" t="s">
        <v>715</v>
      </c>
      <c r="R11" s="151" t="s">
        <v>814</v>
      </c>
      <c r="S11" s="109" t="s">
        <v>717</v>
      </c>
      <c r="T11" s="197">
        <v>35057</v>
      </c>
      <c r="U11" s="11">
        <v>9</v>
      </c>
      <c r="V11" s="48" t="str">
        <f>P19</f>
        <v>玉城</v>
      </c>
      <c r="W11" s="48" t="str">
        <f>Q19</f>
        <v>翔平</v>
      </c>
      <c r="X11" s="48" t="str">
        <f>R19</f>
        <v>(沖･ＪＩＮ　Ｊｒ)</v>
      </c>
      <c r="Y11" s="48">
        <v>9</v>
      </c>
      <c r="Z11" s="48" t="str">
        <f>P20</f>
        <v>安里</v>
      </c>
      <c r="AA11" s="48" t="str">
        <f>Q20</f>
        <v>雅樹</v>
      </c>
      <c r="AB11" s="48" t="str">
        <f>R20</f>
        <v>(沖･沖縄尚学高附属中)</v>
      </c>
      <c r="AD11" s="186">
        <v>5</v>
      </c>
      <c r="AE11" s="50" t="s">
        <v>825</v>
      </c>
      <c r="AF11" s="70" t="s">
        <v>278</v>
      </c>
      <c r="AG11" s="203" t="s">
        <v>752</v>
      </c>
      <c r="AH11" s="151" t="s">
        <v>293</v>
      </c>
      <c r="AI11" s="197">
        <v>35447</v>
      </c>
      <c r="AJ11" s="11">
        <v>9</v>
      </c>
      <c r="AK11" s="48" t="str">
        <f>AE19</f>
        <v>古賀</v>
      </c>
      <c r="AL11" s="48" t="str">
        <f>AF19</f>
        <v>大貴</v>
      </c>
      <c r="AM11" s="48" t="str">
        <f>AG19</f>
        <v>(佐・佐賀ＧＴＣ)</v>
      </c>
      <c r="AN11" s="48">
        <v>9</v>
      </c>
      <c r="AO11" s="48" t="str">
        <f>AE20</f>
        <v>江頭</v>
      </c>
      <c r="AP11" s="48" t="str">
        <f>AF20</f>
        <v>奏匠</v>
      </c>
      <c r="AQ11" s="48" t="str">
        <f>AG20</f>
        <v>(佐・福岡ﾊﾟｼﾌｨｯｸ）</v>
      </c>
      <c r="AR11" s="48"/>
      <c r="AS11" s="224">
        <v>5</v>
      </c>
      <c r="AT11" s="50" t="s">
        <v>856</v>
      </c>
      <c r="AU11" s="50" t="s">
        <v>857</v>
      </c>
      <c r="AV11" s="108" t="s">
        <v>800</v>
      </c>
      <c r="AW11" s="151" t="s">
        <v>863</v>
      </c>
      <c r="AX11" s="210">
        <v>35297</v>
      </c>
      <c r="AZ11" s="11">
        <v>9</v>
      </c>
      <c r="BA11" s="11" t="str">
        <f>AT19</f>
        <v>河野</v>
      </c>
      <c r="BB11" s="11" t="str">
        <f>AU19</f>
        <v>侑佳</v>
      </c>
      <c r="BC11" s="11" t="str">
        <f>AV19</f>
        <v>(宮・ｲﾜｷﾘＪｒ)</v>
      </c>
      <c r="BD11" s="11">
        <v>9</v>
      </c>
      <c r="BE11" s="11" t="str">
        <f>AT20</f>
        <v>飯干</v>
      </c>
      <c r="BF11" s="11" t="str">
        <f>AU20</f>
        <v>愛梨</v>
      </c>
      <c r="BG11" s="11" t="str">
        <f>AV20</f>
        <v>(宮・清武JrTC)</v>
      </c>
      <c r="BI11" s="221">
        <v>9</v>
      </c>
      <c r="BJ11" s="50" t="s">
        <v>985</v>
      </c>
      <c r="BK11" s="50" t="s">
        <v>986</v>
      </c>
      <c r="BL11" s="151" t="s">
        <v>796</v>
      </c>
      <c r="BM11" s="151" t="s">
        <v>987</v>
      </c>
      <c r="BN11" s="197">
        <v>34836</v>
      </c>
      <c r="BP11" s="275">
        <v>9</v>
      </c>
      <c r="BQ11" s="50" t="s">
        <v>1203</v>
      </c>
      <c r="BR11" s="50" t="s">
        <v>318</v>
      </c>
      <c r="BS11" s="151" t="s">
        <v>946</v>
      </c>
      <c r="BT11" s="151" t="s">
        <v>335</v>
      </c>
      <c r="BU11" s="211">
        <v>35551</v>
      </c>
      <c r="BW11" s="222">
        <v>5</v>
      </c>
      <c r="BX11" s="50" t="s">
        <v>7</v>
      </c>
      <c r="BY11" s="50" t="s">
        <v>223</v>
      </c>
      <c r="BZ11" s="108" t="s">
        <v>1155</v>
      </c>
      <c r="CA11" s="151" t="s">
        <v>35</v>
      </c>
      <c r="CB11" s="210">
        <v>35773</v>
      </c>
      <c r="CD11" s="11">
        <v>9</v>
      </c>
      <c r="CE11" s="11" t="str">
        <f>BX19</f>
        <v>徳永</v>
      </c>
      <c r="CF11" s="11" t="str">
        <f>BY19</f>
        <v>薫保</v>
      </c>
      <c r="CG11" s="11" t="str">
        <f>BZ19</f>
        <v>(福･福岡ﾊﾟｼﾌｨｯｸ)</v>
      </c>
      <c r="CH11" s="11">
        <v>9</v>
      </c>
      <c r="CI11" s="11" t="str">
        <f>BX20</f>
        <v>小松</v>
      </c>
      <c r="CJ11" s="11" t="str">
        <f>BY20</f>
        <v>莉奈</v>
      </c>
      <c r="CK11" s="11" t="str">
        <f>BZ20</f>
        <v>(福･ﾄﾞﾘｰﾑ TS)</v>
      </c>
    </row>
    <row r="12" spans="1:89" ht="13.5">
      <c r="A12" s="219">
        <v>10</v>
      </c>
      <c r="B12" s="50" t="s">
        <v>757</v>
      </c>
      <c r="C12" s="70" t="s">
        <v>758</v>
      </c>
      <c r="D12" s="208" t="s">
        <v>1055</v>
      </c>
      <c r="E12" s="151" t="s">
        <v>760</v>
      </c>
      <c r="F12" s="197">
        <v>35221</v>
      </c>
      <c r="H12" s="215">
        <v>10</v>
      </c>
      <c r="I12" s="50" t="s">
        <v>888</v>
      </c>
      <c r="J12" s="70" t="s">
        <v>889</v>
      </c>
      <c r="K12" s="208" t="s">
        <v>763</v>
      </c>
      <c r="L12" s="151" t="s">
        <v>906</v>
      </c>
      <c r="M12" s="197">
        <v>35529</v>
      </c>
      <c r="O12" s="230">
        <v>5</v>
      </c>
      <c r="P12" s="50" t="s">
        <v>725</v>
      </c>
      <c r="Q12" s="50" t="s">
        <v>726</v>
      </c>
      <c r="R12" s="151" t="s">
        <v>814</v>
      </c>
      <c r="S12" s="151" t="s">
        <v>727</v>
      </c>
      <c r="T12" s="197">
        <v>34733</v>
      </c>
      <c r="U12" s="11">
        <v>10</v>
      </c>
      <c r="V12" s="48" t="str">
        <f>P21</f>
        <v>上野</v>
      </c>
      <c r="W12" s="48" t="str">
        <f>Q21</f>
        <v>健吾</v>
      </c>
      <c r="X12" s="48" t="str">
        <f>R21</f>
        <v>(沖･Rise TC)</v>
      </c>
      <c r="Y12" s="48">
        <v>10</v>
      </c>
      <c r="Z12" s="48" t="str">
        <f>P22</f>
        <v>田村</v>
      </c>
      <c r="AA12" s="48" t="str">
        <f>Q22</f>
        <v>佳大</v>
      </c>
      <c r="AB12" s="48" t="str">
        <f>R22</f>
        <v>(沖･Rise TC)</v>
      </c>
      <c r="AD12" s="186">
        <v>5</v>
      </c>
      <c r="AE12" s="50" t="s">
        <v>751</v>
      </c>
      <c r="AF12" s="70" t="s">
        <v>739</v>
      </c>
      <c r="AG12" s="203" t="s">
        <v>752</v>
      </c>
      <c r="AH12" s="151" t="s">
        <v>753</v>
      </c>
      <c r="AI12" s="197">
        <v>35668</v>
      </c>
      <c r="AJ12" s="11">
        <v>10</v>
      </c>
      <c r="AK12" s="48" t="str">
        <f>AE21</f>
        <v>西村</v>
      </c>
      <c r="AL12" s="48" t="str">
        <f>AF21</f>
        <v>大誠</v>
      </c>
      <c r="AM12" s="48" t="str">
        <f>AG21</f>
        <v>(宮･ﾗｲｼﾞﾝｸﾞｻﾝ)</v>
      </c>
      <c r="AN12" s="48">
        <v>10</v>
      </c>
      <c r="AO12" s="48" t="str">
        <f>AE22</f>
        <v>ﾃﾞﾝ</v>
      </c>
      <c r="AP12" s="48" t="str">
        <f>AF22</f>
        <v>正希</v>
      </c>
      <c r="AQ12" s="48" t="str">
        <f>AG22</f>
        <v>(宮･ﾁｰﾑﾐﾘｵﾝ)</v>
      </c>
      <c r="AR12" s="48"/>
      <c r="AS12" s="224">
        <v>5</v>
      </c>
      <c r="AT12" s="50" t="s">
        <v>784</v>
      </c>
      <c r="AU12" s="50" t="s">
        <v>785</v>
      </c>
      <c r="AV12" s="108" t="s">
        <v>800</v>
      </c>
      <c r="AW12" s="151" t="s">
        <v>801</v>
      </c>
      <c r="AX12" s="197">
        <v>35219</v>
      </c>
      <c r="AZ12" s="11">
        <v>10</v>
      </c>
      <c r="BA12" s="11" t="str">
        <f>AT21</f>
        <v>矢吹</v>
      </c>
      <c r="BB12" s="11" t="str">
        <f>AU21</f>
        <v>恵梨</v>
      </c>
      <c r="BC12" s="11" t="str">
        <f>AV21</f>
        <v>(福･九州国際TC)</v>
      </c>
      <c r="BD12" s="11">
        <v>10</v>
      </c>
      <c r="BE12" s="11" t="str">
        <f>AT22</f>
        <v>塚本</v>
      </c>
      <c r="BF12" s="11" t="str">
        <f>AU22</f>
        <v>紗知</v>
      </c>
      <c r="BG12" s="11" t="str">
        <f>AV22</f>
        <v>(福･筑紫野LTC)</v>
      </c>
      <c r="BI12" s="221">
        <v>10</v>
      </c>
      <c r="BJ12" s="57" t="s">
        <v>1162</v>
      </c>
      <c r="BK12" s="57" t="s">
        <v>787</v>
      </c>
      <c r="BL12" s="108" t="s">
        <v>1132</v>
      </c>
      <c r="BM12" s="156" t="s">
        <v>1163</v>
      </c>
      <c r="BN12" s="211">
        <v>35015</v>
      </c>
      <c r="BP12" s="275">
        <v>10</v>
      </c>
      <c r="BQ12" s="50" t="s">
        <v>310</v>
      </c>
      <c r="BR12" s="50" t="s">
        <v>311</v>
      </c>
      <c r="BS12" s="151" t="s">
        <v>339</v>
      </c>
      <c r="BT12" s="151" t="s">
        <v>331</v>
      </c>
      <c r="BU12" s="214">
        <v>35748</v>
      </c>
      <c r="BW12" s="186">
        <v>5</v>
      </c>
      <c r="BX12" s="50" t="s">
        <v>224</v>
      </c>
      <c r="BY12" s="50" t="s">
        <v>225</v>
      </c>
      <c r="BZ12" s="108" t="s">
        <v>34</v>
      </c>
      <c r="CA12" s="151" t="s">
        <v>248</v>
      </c>
      <c r="CB12" s="210">
        <v>36522</v>
      </c>
      <c r="CD12" s="11">
        <v>10</v>
      </c>
      <c r="CE12" s="11" t="str">
        <f>BX21</f>
        <v>西口</v>
      </c>
      <c r="CF12" s="11" t="str">
        <f>BY21</f>
        <v>真衣</v>
      </c>
      <c r="CG12" s="11" t="str">
        <f>BZ21</f>
        <v>(長･長与南小)</v>
      </c>
      <c r="CH12" s="11">
        <v>10</v>
      </c>
      <c r="CI12" s="11" t="str">
        <f>BX22</f>
        <v>里</v>
      </c>
      <c r="CJ12" s="11" t="str">
        <f>BY22</f>
        <v>萌加</v>
      </c>
      <c r="CK12" s="11" t="str">
        <f>BZ22</f>
        <v>(長･三城小)</v>
      </c>
    </row>
    <row r="13" spans="1:89" ht="13.5">
      <c r="A13" s="216">
        <v>11</v>
      </c>
      <c r="B13" s="50" t="s">
        <v>849</v>
      </c>
      <c r="C13" s="70" t="s">
        <v>850</v>
      </c>
      <c r="D13" s="208" t="s">
        <v>893</v>
      </c>
      <c r="E13" s="151" t="s">
        <v>851</v>
      </c>
      <c r="F13" s="197">
        <v>35327</v>
      </c>
      <c r="H13" s="216">
        <v>11</v>
      </c>
      <c r="I13" s="50" t="s">
        <v>747</v>
      </c>
      <c r="J13" s="70" t="s">
        <v>1104</v>
      </c>
      <c r="K13" s="208" t="s">
        <v>1124</v>
      </c>
      <c r="L13" s="151" t="s">
        <v>1125</v>
      </c>
      <c r="M13" s="197">
        <v>35473</v>
      </c>
      <c r="O13" s="229">
        <v>6</v>
      </c>
      <c r="P13" s="50" t="s">
        <v>1066</v>
      </c>
      <c r="Q13" s="50" t="s">
        <v>1067</v>
      </c>
      <c r="R13" s="108" t="s">
        <v>1068</v>
      </c>
      <c r="S13" s="109" t="s">
        <v>1069</v>
      </c>
      <c r="T13" s="197">
        <v>35104</v>
      </c>
      <c r="U13" s="11">
        <v>11</v>
      </c>
      <c r="V13" s="48" t="str">
        <f>P23</f>
        <v>真﨑</v>
      </c>
      <c r="W13" s="48" t="str">
        <f>Q23</f>
        <v>一溪</v>
      </c>
      <c r="X13" s="48" t="str">
        <f>R23</f>
        <v>(佐・ｸﾞﾗｽｺｰﾄ佐賀TC)</v>
      </c>
      <c r="Y13" s="48">
        <v>11</v>
      </c>
      <c r="Z13" s="48" t="str">
        <f>P24</f>
        <v>材木</v>
      </c>
      <c r="AA13" s="48" t="str">
        <f>Q24</f>
        <v>力</v>
      </c>
      <c r="AB13" s="48" t="str">
        <f>R24</f>
        <v>(佐・ｸﾞﾗｽｺｰﾄ佐賀TC)</v>
      </c>
      <c r="AD13" s="186">
        <v>6</v>
      </c>
      <c r="AE13" s="50" t="s">
        <v>815</v>
      </c>
      <c r="AF13" s="70" t="s">
        <v>947</v>
      </c>
      <c r="AG13" s="203" t="s">
        <v>750</v>
      </c>
      <c r="AH13" s="151" t="s">
        <v>288</v>
      </c>
      <c r="AI13" s="197">
        <v>35505</v>
      </c>
      <c r="AJ13" s="11">
        <v>11</v>
      </c>
      <c r="AK13" s="48" t="str">
        <f>AE23</f>
        <v>九島</v>
      </c>
      <c r="AL13" s="48" t="str">
        <f>AF23</f>
        <v>圭佑</v>
      </c>
      <c r="AM13" s="48" t="str">
        <f>AG23</f>
        <v>(大･BEKITT)</v>
      </c>
      <c r="AN13" s="48">
        <v>11</v>
      </c>
      <c r="AO13" s="48" t="str">
        <f>AE24</f>
        <v>伊南</v>
      </c>
      <c r="AP13" s="48" t="str">
        <f>AF24</f>
        <v>陽介</v>
      </c>
      <c r="AQ13" s="48" t="str">
        <f>AG24</f>
        <v>(大･ORION.TS)</v>
      </c>
      <c r="AR13" s="48"/>
      <c r="AS13" s="224">
        <v>6</v>
      </c>
      <c r="AT13" s="50" t="s">
        <v>171</v>
      </c>
      <c r="AU13" s="50" t="s">
        <v>172</v>
      </c>
      <c r="AV13" s="108" t="s">
        <v>97</v>
      </c>
      <c r="AW13" s="151" t="s">
        <v>173</v>
      </c>
      <c r="AX13" s="211">
        <v>34889</v>
      </c>
      <c r="AZ13" s="11">
        <v>11</v>
      </c>
      <c r="BA13" s="11" t="str">
        <f>AT23</f>
        <v>杉山</v>
      </c>
      <c r="BB13" s="11" t="str">
        <f>AU23</f>
        <v>円香</v>
      </c>
      <c r="BC13" s="11" t="str">
        <f>AV23</f>
        <v>(長・長崎大附中)</v>
      </c>
      <c r="BD13" s="11">
        <v>11</v>
      </c>
      <c r="BE13" s="11" t="str">
        <f>AT24</f>
        <v>橋川</v>
      </c>
      <c r="BF13" s="11" t="str">
        <f>AU24</f>
        <v>紗也子</v>
      </c>
      <c r="BG13" s="11" t="str">
        <f>AV24</f>
        <v>(長・長崎大附中)</v>
      </c>
      <c r="BI13" s="221">
        <v>11</v>
      </c>
      <c r="BJ13" s="57" t="s">
        <v>1164</v>
      </c>
      <c r="BK13" s="57" t="s">
        <v>1165</v>
      </c>
      <c r="BL13" s="108" t="s">
        <v>945</v>
      </c>
      <c r="BM13" s="156" t="s">
        <v>1166</v>
      </c>
      <c r="BN13" s="211">
        <v>34929</v>
      </c>
      <c r="BP13" s="275">
        <v>11</v>
      </c>
      <c r="BQ13" s="50" t="s">
        <v>1204</v>
      </c>
      <c r="BR13" s="50" t="s">
        <v>1205</v>
      </c>
      <c r="BS13" s="151" t="s">
        <v>17</v>
      </c>
      <c r="BT13" s="151" t="s">
        <v>18</v>
      </c>
      <c r="BU13" s="211">
        <v>35735</v>
      </c>
      <c r="BW13" s="186">
        <v>6</v>
      </c>
      <c r="BX13" s="50" t="s">
        <v>754</v>
      </c>
      <c r="BY13" s="50" t="s">
        <v>226</v>
      </c>
      <c r="BZ13" s="155" t="s">
        <v>249</v>
      </c>
      <c r="CA13" s="151" t="s">
        <v>250</v>
      </c>
      <c r="CB13" s="197">
        <v>35712</v>
      </c>
      <c r="CD13" s="11">
        <v>11</v>
      </c>
      <c r="CE13" s="11" t="str">
        <f>BX23</f>
        <v>柳本</v>
      </c>
      <c r="CF13" s="11" t="str">
        <f>BY23</f>
        <v>佳苗</v>
      </c>
      <c r="CG13" s="11" t="str">
        <f>BZ23</f>
        <v>(熊･ｸﾗｰｼﾞｭTS)</v>
      </c>
      <c r="CH13" s="11">
        <v>11</v>
      </c>
      <c r="CI13" s="11" t="str">
        <f>BX24</f>
        <v>吉田</v>
      </c>
      <c r="CJ13" s="11" t="str">
        <f>BY24</f>
        <v>伽帆</v>
      </c>
      <c r="CK13" s="11" t="str">
        <f>BZ24</f>
        <v>(熊･ｸﾗｰｼﾞｭTS)</v>
      </c>
    </row>
    <row r="14" spans="1:89" ht="13.5">
      <c r="A14" s="220">
        <v>12</v>
      </c>
      <c r="B14" s="50" t="s">
        <v>782</v>
      </c>
      <c r="C14" s="70" t="s">
        <v>1056</v>
      </c>
      <c r="D14" s="208" t="s">
        <v>945</v>
      </c>
      <c r="E14" s="151" t="s">
        <v>1057</v>
      </c>
      <c r="F14" s="197">
        <v>34704</v>
      </c>
      <c r="H14" s="215">
        <v>12</v>
      </c>
      <c r="I14" s="50" t="s">
        <v>767</v>
      </c>
      <c r="J14" s="70" t="s">
        <v>871</v>
      </c>
      <c r="K14" s="203" t="s">
        <v>842</v>
      </c>
      <c r="L14" s="151" t="s">
        <v>894</v>
      </c>
      <c r="M14" s="197">
        <v>35750</v>
      </c>
      <c r="O14" s="230">
        <v>6</v>
      </c>
      <c r="P14" s="50" t="s">
        <v>55</v>
      </c>
      <c r="Q14" s="50" t="s">
        <v>56</v>
      </c>
      <c r="R14" s="108" t="s">
        <v>1068</v>
      </c>
      <c r="S14" s="151" t="s">
        <v>57</v>
      </c>
      <c r="T14" s="197">
        <v>34828</v>
      </c>
      <c r="U14" s="11">
        <v>12</v>
      </c>
      <c r="V14" s="48" t="str">
        <f>P25</f>
        <v>賀川</v>
      </c>
      <c r="W14" s="48" t="str">
        <f>Q25</f>
        <v>拓也</v>
      </c>
      <c r="X14" s="48" t="str">
        <f>R25</f>
        <v>(福･吉田TS)</v>
      </c>
      <c r="Y14" s="48">
        <v>12</v>
      </c>
      <c r="Z14" s="48" t="str">
        <f>P26</f>
        <v>坂本</v>
      </c>
      <c r="AA14" s="48" t="str">
        <f>Q26</f>
        <v>遥一郎</v>
      </c>
      <c r="AB14" s="48" t="str">
        <f>R26</f>
        <v>(福･油山TC)</v>
      </c>
      <c r="AD14" s="186">
        <v>6</v>
      </c>
      <c r="AE14" s="50" t="s">
        <v>879</v>
      </c>
      <c r="AF14" s="70" t="s">
        <v>880</v>
      </c>
      <c r="AG14" s="203" t="s">
        <v>899</v>
      </c>
      <c r="AH14" s="151" t="s">
        <v>900</v>
      </c>
      <c r="AI14" s="197">
        <v>35440</v>
      </c>
      <c r="AJ14" s="11">
        <v>12</v>
      </c>
      <c r="AK14" s="48" t="str">
        <f>AE25</f>
        <v>堀口</v>
      </c>
      <c r="AL14" s="48" t="str">
        <f>AF25</f>
        <v>来夢</v>
      </c>
      <c r="AM14" s="48" t="str">
        <f>AG25</f>
        <v>(鹿･ｴｱﾎﾟｰﾄTC)</v>
      </c>
      <c r="AN14" s="48">
        <v>12</v>
      </c>
      <c r="AO14" s="48" t="str">
        <f>AE26</f>
        <v>黒木</v>
      </c>
      <c r="AP14" s="48" t="str">
        <f>AF26</f>
        <v>千里</v>
      </c>
      <c r="AQ14" s="48" t="str">
        <f>AG26</f>
        <v>(鹿･STA)</v>
      </c>
      <c r="AR14" s="48"/>
      <c r="AS14" s="224">
        <v>6</v>
      </c>
      <c r="AT14" s="50" t="s">
        <v>786</v>
      </c>
      <c r="AU14" s="50" t="s">
        <v>787</v>
      </c>
      <c r="AV14" s="108" t="s">
        <v>867</v>
      </c>
      <c r="AW14" s="108" t="s">
        <v>953</v>
      </c>
      <c r="AX14" s="197">
        <v>34719</v>
      </c>
      <c r="AZ14" s="11">
        <v>12</v>
      </c>
      <c r="BA14" s="11" t="str">
        <f>AT25</f>
        <v>宮原</v>
      </c>
      <c r="BB14" s="11" t="str">
        <f>AU25</f>
        <v>未穂希</v>
      </c>
      <c r="BC14" s="11" t="str">
        <f>AV25</f>
        <v>(佐･IDS)</v>
      </c>
      <c r="BD14" s="11">
        <v>12</v>
      </c>
      <c r="BE14" s="11" t="str">
        <f>AT26</f>
        <v>田代</v>
      </c>
      <c r="BF14" s="11" t="str">
        <f>AU26</f>
        <v>悠</v>
      </c>
      <c r="BG14" s="11" t="str">
        <f>AV26</f>
        <v>(佐・武雄青陵中）</v>
      </c>
      <c r="BI14" s="221">
        <v>12</v>
      </c>
      <c r="BJ14" s="50" t="s">
        <v>811</v>
      </c>
      <c r="BK14" s="50" t="s">
        <v>853</v>
      </c>
      <c r="BL14" s="151" t="s">
        <v>926</v>
      </c>
      <c r="BM14" s="151" t="s">
        <v>860</v>
      </c>
      <c r="BN14" s="210">
        <v>35155</v>
      </c>
      <c r="BP14" s="275">
        <v>12</v>
      </c>
      <c r="BQ14" s="50" t="s">
        <v>1063</v>
      </c>
      <c r="BR14" s="50" t="s">
        <v>1206</v>
      </c>
      <c r="BS14" s="151" t="s">
        <v>749</v>
      </c>
      <c r="BT14" s="151" t="s">
        <v>19</v>
      </c>
      <c r="BU14" s="211">
        <v>35822</v>
      </c>
      <c r="BW14" s="186">
        <v>6</v>
      </c>
      <c r="BX14" s="50" t="s">
        <v>812</v>
      </c>
      <c r="BY14" s="50" t="s">
        <v>227</v>
      </c>
      <c r="BZ14" s="155" t="s">
        <v>303</v>
      </c>
      <c r="CA14" s="151" t="s">
        <v>33</v>
      </c>
      <c r="CB14" s="197">
        <v>35533</v>
      </c>
      <c r="CD14" s="11">
        <v>12</v>
      </c>
      <c r="CE14" s="11" t="str">
        <f>BX25</f>
        <v>比嘉</v>
      </c>
      <c r="CF14" s="11" t="str">
        <f>BY25</f>
        <v>益見</v>
      </c>
      <c r="CG14" s="11" t="str">
        <f>BZ25</f>
        <v>(沖･JIN Jr)</v>
      </c>
      <c r="CH14" s="11">
        <v>12</v>
      </c>
      <c r="CI14" s="11" t="str">
        <f>BX26</f>
        <v>城間</v>
      </c>
      <c r="CJ14" s="11" t="str">
        <f>BY26</f>
        <v>里杏</v>
      </c>
      <c r="CK14" s="11" t="str">
        <f>BZ26</f>
        <v>(沖･JIN Jr)</v>
      </c>
    </row>
    <row r="15" spans="1:89" ht="13.5">
      <c r="A15" s="215">
        <v>13</v>
      </c>
      <c r="B15" s="157" t="s">
        <v>767</v>
      </c>
      <c r="C15" s="158" t="s">
        <v>768</v>
      </c>
      <c r="D15" s="208" t="s">
        <v>763</v>
      </c>
      <c r="E15" s="199" t="s">
        <v>771</v>
      </c>
      <c r="F15" s="206">
        <v>35265</v>
      </c>
      <c r="H15" s="216">
        <v>13</v>
      </c>
      <c r="I15" s="50" t="s">
        <v>822</v>
      </c>
      <c r="J15" s="70" t="s">
        <v>1105</v>
      </c>
      <c r="K15" s="208" t="s">
        <v>1126</v>
      </c>
      <c r="L15" s="151" t="s">
        <v>1127</v>
      </c>
      <c r="M15" s="197">
        <v>36157</v>
      </c>
      <c r="O15" s="229">
        <v>7</v>
      </c>
      <c r="P15" s="107" t="s">
        <v>58</v>
      </c>
      <c r="Q15" s="107" t="s">
        <v>59</v>
      </c>
      <c r="R15" s="108" t="s">
        <v>60</v>
      </c>
      <c r="S15" s="196" t="s">
        <v>61</v>
      </c>
      <c r="T15" s="195">
        <v>34853</v>
      </c>
      <c r="U15" s="11">
        <v>13</v>
      </c>
      <c r="V15" s="48" t="str">
        <f>P27</f>
        <v>二子石</v>
      </c>
      <c r="W15" s="48" t="str">
        <f>Q27</f>
        <v>哲也</v>
      </c>
      <c r="X15" s="48" t="str">
        <f>R27</f>
        <v>(熊･RKKﾙｰﾃﾞﾝｽTC)</v>
      </c>
      <c r="Y15" s="48">
        <v>13</v>
      </c>
      <c r="Z15" s="48" t="str">
        <f>P28</f>
        <v>鎌田</v>
      </c>
      <c r="AA15" s="48" t="str">
        <f>Q28</f>
        <v>健史</v>
      </c>
      <c r="AB15" s="48" t="str">
        <f>R28</f>
        <v>（熊・長嶺TC)</v>
      </c>
      <c r="AD15" s="186">
        <v>7</v>
      </c>
      <c r="AE15" s="50" t="s">
        <v>877</v>
      </c>
      <c r="AF15" s="70" t="s">
        <v>878</v>
      </c>
      <c r="AG15" s="203" t="s">
        <v>299</v>
      </c>
      <c r="AH15" s="151" t="s">
        <v>898</v>
      </c>
      <c r="AI15" s="197">
        <v>35863</v>
      </c>
      <c r="AJ15" s="11">
        <v>13</v>
      </c>
      <c r="AK15" s="48" t="str">
        <f>AE27</f>
        <v>佐藤</v>
      </c>
      <c r="AL15" s="48" t="str">
        <f>AF27</f>
        <v>祥次</v>
      </c>
      <c r="AM15" s="48" t="str">
        <f>AG27</f>
        <v>(大･大分Jr)</v>
      </c>
      <c r="AN15" s="48">
        <v>13</v>
      </c>
      <c r="AO15" s="48" t="str">
        <f>AE28</f>
        <v>宇野</v>
      </c>
      <c r="AP15" s="48" t="str">
        <f>AF28</f>
        <v>敦也</v>
      </c>
      <c r="AQ15" s="48" t="str">
        <f>AG28</f>
        <v>(大･BEKITT)</v>
      </c>
      <c r="AR15" s="48"/>
      <c r="AS15" s="224">
        <v>7</v>
      </c>
      <c r="AT15" s="50" t="s">
        <v>1162</v>
      </c>
      <c r="AU15" s="50" t="s">
        <v>787</v>
      </c>
      <c r="AV15" s="151" t="s">
        <v>1132</v>
      </c>
      <c r="AW15" s="151" t="s">
        <v>1163</v>
      </c>
      <c r="AX15" s="211">
        <v>35015</v>
      </c>
      <c r="AZ15" s="11">
        <v>13</v>
      </c>
      <c r="BA15" s="11" t="str">
        <f>AT27</f>
        <v>谷口</v>
      </c>
      <c r="BB15" s="11" t="str">
        <f>AU27</f>
        <v>爽</v>
      </c>
      <c r="BC15" s="11" t="str">
        <f>AV27</f>
        <v>(福･TF TC)</v>
      </c>
      <c r="BD15" s="11">
        <v>13</v>
      </c>
      <c r="BE15" s="11" t="str">
        <f>AT28</f>
        <v>長澤</v>
      </c>
      <c r="BF15" s="11" t="str">
        <f>AU28</f>
        <v>由佳</v>
      </c>
      <c r="BG15" s="11" t="str">
        <f>AV28</f>
        <v>(福･TF TC)</v>
      </c>
      <c r="BI15" s="221">
        <v>13</v>
      </c>
      <c r="BJ15" s="50" t="s">
        <v>1167</v>
      </c>
      <c r="BK15" s="50" t="s">
        <v>1168</v>
      </c>
      <c r="BL15" s="151" t="s">
        <v>954</v>
      </c>
      <c r="BM15" s="151" t="s">
        <v>1169</v>
      </c>
      <c r="BN15" s="211">
        <v>34715</v>
      </c>
      <c r="BP15" s="275">
        <v>13</v>
      </c>
      <c r="BQ15" s="50" t="s">
        <v>913</v>
      </c>
      <c r="BR15" s="50" t="s">
        <v>914</v>
      </c>
      <c r="BS15" s="151" t="s">
        <v>20</v>
      </c>
      <c r="BT15" s="151" t="s">
        <v>927</v>
      </c>
      <c r="BU15" s="211">
        <v>35456</v>
      </c>
      <c r="BW15" s="186">
        <v>7</v>
      </c>
      <c r="BX15" s="50" t="s">
        <v>766</v>
      </c>
      <c r="BY15" s="50" t="s">
        <v>1196</v>
      </c>
      <c r="BZ15" s="108" t="s">
        <v>706</v>
      </c>
      <c r="CA15" s="151" t="s">
        <v>11</v>
      </c>
      <c r="CB15" s="197">
        <v>35669</v>
      </c>
      <c r="CD15" s="11">
        <v>13</v>
      </c>
      <c r="CE15" s="11" t="str">
        <f>BX27</f>
        <v>鶴田</v>
      </c>
      <c r="CF15" s="11" t="str">
        <f>BY27</f>
        <v>陽菜</v>
      </c>
      <c r="CG15" s="11" t="str">
        <f>BZ27</f>
        <v>(福･TF TC)</v>
      </c>
      <c r="CH15" s="11">
        <v>13</v>
      </c>
      <c r="CI15" s="11" t="str">
        <f>BX28</f>
        <v>山村</v>
      </c>
      <c r="CJ15" s="11" t="str">
        <f>BY28</f>
        <v>寿莉</v>
      </c>
      <c r="CK15" s="11" t="str">
        <f>BZ28</f>
        <v>(福･北九州ｳｴｽﾄTC)</v>
      </c>
    </row>
    <row r="16" spans="1:89" ht="13.5">
      <c r="A16" s="216">
        <v>14</v>
      </c>
      <c r="B16" s="50" t="s">
        <v>700</v>
      </c>
      <c r="C16" s="70" t="s">
        <v>1058</v>
      </c>
      <c r="D16" s="208" t="s">
        <v>1059</v>
      </c>
      <c r="E16" s="151" t="s">
        <v>1060</v>
      </c>
      <c r="F16" s="197">
        <v>35018</v>
      </c>
      <c r="H16" s="215">
        <v>14</v>
      </c>
      <c r="I16" s="50" t="s">
        <v>1106</v>
      </c>
      <c r="J16" s="70" t="s">
        <v>1107</v>
      </c>
      <c r="K16" s="208" t="s">
        <v>1128</v>
      </c>
      <c r="L16" s="151" t="s">
        <v>1129</v>
      </c>
      <c r="M16" s="197">
        <v>35831</v>
      </c>
      <c r="O16" s="230">
        <v>7</v>
      </c>
      <c r="P16" s="50" t="s">
        <v>62</v>
      </c>
      <c r="Q16" s="50" t="s">
        <v>839</v>
      </c>
      <c r="R16" s="109" t="s">
        <v>60</v>
      </c>
      <c r="S16" s="151" t="s">
        <v>63</v>
      </c>
      <c r="T16" s="197">
        <v>34809</v>
      </c>
      <c r="U16" s="11">
        <v>14</v>
      </c>
      <c r="V16" s="48" t="str">
        <f>P29</f>
        <v>九島</v>
      </c>
      <c r="W16" s="48" t="str">
        <f>Q29</f>
        <v>光佑</v>
      </c>
      <c r="X16" s="48" t="str">
        <f>R29</f>
        <v>(大･BEKITT)</v>
      </c>
      <c r="Y16" s="48">
        <v>14</v>
      </c>
      <c r="Z16" s="48" t="str">
        <f>P30</f>
        <v>笛木</v>
      </c>
      <c r="AA16" s="48" t="str">
        <f>Q30</f>
        <v>理津也</v>
      </c>
      <c r="AB16" s="48" t="str">
        <f>R30</f>
        <v>(大･BEKITT)</v>
      </c>
      <c r="AD16" s="186">
        <v>7</v>
      </c>
      <c r="AE16" s="50" t="s">
        <v>817</v>
      </c>
      <c r="AF16" s="70" t="s">
        <v>872</v>
      </c>
      <c r="AG16" s="203" t="s">
        <v>1132</v>
      </c>
      <c r="AH16" s="151" t="s">
        <v>895</v>
      </c>
      <c r="AI16" s="197">
        <v>35538</v>
      </c>
      <c r="AJ16" s="11">
        <v>14</v>
      </c>
      <c r="AK16" s="48" t="str">
        <f>AE29</f>
        <v>和田</v>
      </c>
      <c r="AL16" s="48" t="str">
        <f>AF29</f>
        <v>晃紀</v>
      </c>
      <c r="AM16" s="48" t="str">
        <f>AG29</f>
        <v>(福･吉田TS)</v>
      </c>
      <c r="AN16" s="48">
        <v>14</v>
      </c>
      <c r="AO16" s="48" t="str">
        <f>AE30</f>
        <v>阿部</v>
      </c>
      <c r="AP16" s="48" t="str">
        <f>AF30</f>
        <v>直人</v>
      </c>
      <c r="AQ16" s="48" t="str">
        <f>AG30</f>
        <v>(福･吉田TS)</v>
      </c>
      <c r="AR16" s="48"/>
      <c r="AS16" s="224">
        <v>7</v>
      </c>
      <c r="AT16" s="50" t="s">
        <v>991</v>
      </c>
      <c r="AU16" s="50" t="s">
        <v>992</v>
      </c>
      <c r="AV16" s="151" t="s">
        <v>809</v>
      </c>
      <c r="AW16" s="151" t="s">
        <v>993</v>
      </c>
      <c r="AX16" s="210">
        <v>34802</v>
      </c>
      <c r="AZ16" s="11">
        <v>14</v>
      </c>
      <c r="BA16" s="11" t="str">
        <f>AT29</f>
        <v>吉村</v>
      </c>
      <c r="BB16" s="11" t="str">
        <f>AU29</f>
        <v>暉</v>
      </c>
      <c r="BC16" s="11" t="str">
        <f>AV29</f>
        <v>(大･大分ｽﾎﾟｰﾂ公園TS)</v>
      </c>
      <c r="BD16" s="11">
        <v>14</v>
      </c>
      <c r="BE16" s="11" t="str">
        <f>AT30</f>
        <v>円本</v>
      </c>
      <c r="BF16" s="11" t="str">
        <f>AU30</f>
        <v>彩央里</v>
      </c>
      <c r="BG16" s="11" t="str">
        <f>AV30</f>
        <v>(大･大分ｽﾎﾟｰﾂ公園TS)</v>
      </c>
      <c r="BI16" s="221">
        <v>14</v>
      </c>
      <c r="BJ16" s="50" t="s">
        <v>323</v>
      </c>
      <c r="BK16" s="50" t="s">
        <v>1170</v>
      </c>
      <c r="BL16" s="151" t="s">
        <v>337</v>
      </c>
      <c r="BM16" s="151" t="s">
        <v>1171</v>
      </c>
      <c r="BN16" s="211">
        <v>34816</v>
      </c>
      <c r="BP16" s="275">
        <v>14</v>
      </c>
      <c r="BQ16" s="50" t="s">
        <v>1144</v>
      </c>
      <c r="BR16" s="50" t="s">
        <v>1207</v>
      </c>
      <c r="BS16" s="151" t="s">
        <v>803</v>
      </c>
      <c r="BT16" s="151" t="s">
        <v>21</v>
      </c>
      <c r="BU16" s="211">
        <v>35962</v>
      </c>
      <c r="BW16" s="186">
        <v>7</v>
      </c>
      <c r="BX16" s="50" t="s">
        <v>708</v>
      </c>
      <c r="BY16" s="50" t="s">
        <v>1210</v>
      </c>
      <c r="BZ16" s="108" t="s">
        <v>706</v>
      </c>
      <c r="CA16" s="151" t="s">
        <v>23</v>
      </c>
      <c r="CB16" s="197">
        <v>35994</v>
      </c>
      <c r="CD16" s="11">
        <v>14</v>
      </c>
      <c r="CE16" s="11" t="str">
        <f>BX29</f>
        <v>高祖</v>
      </c>
      <c r="CF16" s="11" t="str">
        <f>BY29</f>
        <v>真美華</v>
      </c>
      <c r="CG16" s="11" t="str">
        <f>BZ29</f>
        <v>(佐･ｻﾀﾃﾞｰJr)</v>
      </c>
      <c r="CH16" s="11">
        <v>14</v>
      </c>
      <c r="CI16" s="11" t="str">
        <f>BX30</f>
        <v>北村</v>
      </c>
      <c r="CJ16" s="11" t="str">
        <f>BY30</f>
        <v>千紘</v>
      </c>
      <c r="CK16" s="11" t="str">
        <f>BZ30</f>
        <v>(佐･ｻﾀﾃﾞｰJr)</v>
      </c>
    </row>
    <row r="17" spans="1:89" ht="13.5">
      <c r="A17" s="216">
        <v>15</v>
      </c>
      <c r="B17" s="50" t="s">
        <v>732</v>
      </c>
      <c r="C17" s="50" t="s">
        <v>736</v>
      </c>
      <c r="D17" s="108" t="s">
        <v>737</v>
      </c>
      <c r="E17" s="151" t="s">
        <v>738</v>
      </c>
      <c r="F17" s="210">
        <v>35229</v>
      </c>
      <c r="H17" s="216">
        <v>15</v>
      </c>
      <c r="I17" s="50" t="s">
        <v>1108</v>
      </c>
      <c r="J17" s="70" t="s">
        <v>1109</v>
      </c>
      <c r="K17" s="208" t="s">
        <v>1130</v>
      </c>
      <c r="L17" s="151" t="s">
        <v>1131</v>
      </c>
      <c r="M17" s="197">
        <v>35590</v>
      </c>
      <c r="O17" s="230">
        <v>8</v>
      </c>
      <c r="P17" s="50" t="s">
        <v>1038</v>
      </c>
      <c r="Q17" s="50" t="s">
        <v>1039</v>
      </c>
      <c r="R17" s="151" t="s">
        <v>1221</v>
      </c>
      <c r="S17" s="109" t="s">
        <v>1040</v>
      </c>
      <c r="T17" s="197">
        <v>35059</v>
      </c>
      <c r="U17" s="11">
        <v>15</v>
      </c>
      <c r="V17" s="48" t="str">
        <f>P31</f>
        <v>矢野</v>
      </c>
      <c r="W17" s="48" t="str">
        <f>Q31</f>
        <v>雅己</v>
      </c>
      <c r="X17" s="48" t="str">
        <f>R31</f>
        <v>(宮・ｼｰｶﾞｲｱＪｒ)</v>
      </c>
      <c r="Y17" s="48">
        <v>15</v>
      </c>
      <c r="Z17" s="48" t="str">
        <f>P32</f>
        <v>近藤</v>
      </c>
      <c r="AA17" s="48" t="str">
        <f>Q32</f>
        <v>雄亮</v>
      </c>
      <c r="AB17" s="48" t="str">
        <f>R32</f>
        <v>(宮･ﾗｲｼﾞﾝｸﾞｻﾝ)</v>
      </c>
      <c r="AD17" s="186">
        <v>8</v>
      </c>
      <c r="AE17" s="50" t="s">
        <v>882</v>
      </c>
      <c r="AF17" s="70" t="s">
        <v>302</v>
      </c>
      <c r="AG17" s="203" t="s">
        <v>740</v>
      </c>
      <c r="AH17" s="151" t="s">
        <v>902</v>
      </c>
      <c r="AI17" s="197">
        <v>36146</v>
      </c>
      <c r="AJ17" s="11">
        <v>15</v>
      </c>
      <c r="AK17" s="48" t="str">
        <f>AE31</f>
        <v>白水</v>
      </c>
      <c r="AL17" s="48" t="str">
        <f>AF31</f>
        <v>聡一郎</v>
      </c>
      <c r="AM17" s="48" t="str">
        <f>AG31</f>
        <v>(長･城山小)</v>
      </c>
      <c r="AN17" s="48">
        <v>15</v>
      </c>
      <c r="AO17" s="48" t="str">
        <f>AE32</f>
        <v>秀島</v>
      </c>
      <c r="AP17" s="48" t="str">
        <f>AF32</f>
        <v>伸太郎</v>
      </c>
      <c r="AQ17" s="48" t="str">
        <f>AG32</f>
        <v>(長･西浦上小)</v>
      </c>
      <c r="AR17" s="48"/>
      <c r="AS17" s="227">
        <v>8</v>
      </c>
      <c r="AT17" s="157" t="s">
        <v>1176</v>
      </c>
      <c r="AU17" s="157" t="s">
        <v>1177</v>
      </c>
      <c r="AV17" s="108" t="s">
        <v>1120</v>
      </c>
      <c r="AW17" s="199" t="s">
        <v>1178</v>
      </c>
      <c r="AX17" s="197">
        <v>34946</v>
      </c>
      <c r="AZ17" s="11">
        <v>15</v>
      </c>
      <c r="BA17" s="11" t="str">
        <f>AT31</f>
        <v>本多</v>
      </c>
      <c r="BB17" s="11" t="str">
        <f>AU31</f>
        <v>由芽</v>
      </c>
      <c r="BC17" s="11" t="str">
        <f>AV31</f>
        <v>(佐･ﾌｧｲﾝﾋﾙｽﾞJr)</v>
      </c>
      <c r="BD17" s="11">
        <v>15</v>
      </c>
      <c r="BE17" s="11" t="str">
        <f>AT32</f>
        <v>有馬</v>
      </c>
      <c r="BF17" s="11" t="str">
        <f>AU32</f>
        <v>南々海</v>
      </c>
      <c r="BG17" s="11" t="str">
        <f>AV32</f>
        <v>(佐･ﾌｧｲﾝﾋﾙｽﾞJr)</v>
      </c>
      <c r="BI17" s="221">
        <v>15</v>
      </c>
      <c r="BJ17" s="57" t="s">
        <v>1172</v>
      </c>
      <c r="BK17" s="57" t="s">
        <v>1173</v>
      </c>
      <c r="BL17" s="108" t="s">
        <v>793</v>
      </c>
      <c r="BM17" s="156" t="s">
        <v>1174</v>
      </c>
      <c r="BN17" s="211">
        <v>34988</v>
      </c>
      <c r="BP17" s="275">
        <v>15</v>
      </c>
      <c r="BQ17" s="50" t="s">
        <v>1208</v>
      </c>
      <c r="BR17" s="50" t="s">
        <v>1209</v>
      </c>
      <c r="BS17" s="151" t="s">
        <v>750</v>
      </c>
      <c r="BT17" s="151" t="s">
        <v>22</v>
      </c>
      <c r="BU17" s="211">
        <v>35611</v>
      </c>
      <c r="BW17" s="186">
        <v>8</v>
      </c>
      <c r="BX17" s="50" t="s">
        <v>228</v>
      </c>
      <c r="BY17" s="50" t="s">
        <v>229</v>
      </c>
      <c r="BZ17" s="108" t="s">
        <v>251</v>
      </c>
      <c r="CA17" s="151" t="s">
        <v>252</v>
      </c>
      <c r="CB17" s="210">
        <v>35528</v>
      </c>
      <c r="CD17" s="11">
        <v>15</v>
      </c>
      <c r="CE17" s="11" t="str">
        <f>BX31</f>
        <v>脇</v>
      </c>
      <c r="CF17" s="11" t="str">
        <f>BY31</f>
        <v>香菜子</v>
      </c>
      <c r="CG17" s="11" t="str">
        <f>BZ31</f>
        <v>(鹿･STA)</v>
      </c>
      <c r="CH17" s="11">
        <v>15</v>
      </c>
      <c r="CI17" s="11" t="str">
        <f>BX32</f>
        <v>矢﨑</v>
      </c>
      <c r="CJ17" s="11" t="str">
        <f>BY32</f>
        <v>真衣</v>
      </c>
      <c r="CK17" s="11" t="str">
        <f>BZ32</f>
        <v>(鹿･STA)</v>
      </c>
    </row>
    <row r="18" spans="1:89" ht="13.5">
      <c r="A18" s="216">
        <v>16</v>
      </c>
      <c r="B18" s="50" t="s">
        <v>708</v>
      </c>
      <c r="C18" s="70" t="s">
        <v>840</v>
      </c>
      <c r="D18" s="208" t="s">
        <v>706</v>
      </c>
      <c r="E18" s="151" t="s">
        <v>709</v>
      </c>
      <c r="F18" s="211">
        <v>34889</v>
      </c>
      <c r="H18" s="215">
        <v>16</v>
      </c>
      <c r="I18" s="50" t="s">
        <v>284</v>
      </c>
      <c r="J18" s="70" t="s">
        <v>285</v>
      </c>
      <c r="K18" s="208" t="s">
        <v>706</v>
      </c>
      <c r="L18" s="151" t="s">
        <v>298</v>
      </c>
      <c r="M18" s="197">
        <v>35615</v>
      </c>
      <c r="O18" s="229">
        <v>8</v>
      </c>
      <c r="P18" s="107" t="s">
        <v>700</v>
      </c>
      <c r="Q18" s="107" t="s">
        <v>701</v>
      </c>
      <c r="R18" s="108" t="s">
        <v>702</v>
      </c>
      <c r="S18" s="196" t="s">
        <v>703</v>
      </c>
      <c r="T18" s="195">
        <v>35080</v>
      </c>
      <c r="U18" s="11">
        <v>16</v>
      </c>
      <c r="V18" s="48" t="str">
        <f>P33</f>
        <v>吉田</v>
      </c>
      <c r="W18" s="48" t="str">
        <f>Q33</f>
        <v>拓斗</v>
      </c>
      <c r="X18" s="48" t="str">
        <f>R33</f>
        <v>(佐・佐賀ＧＴＣ)</v>
      </c>
      <c r="Y18" s="48">
        <v>16</v>
      </c>
      <c r="Z18" s="48" t="str">
        <f>P34</f>
        <v>西川</v>
      </c>
      <c r="AA18" s="48" t="str">
        <f>Q34</f>
        <v>康</v>
      </c>
      <c r="AB18" s="48" t="str">
        <f>R34</f>
        <v>(佐・佐賀GTC)</v>
      </c>
      <c r="AD18" s="186">
        <v>8</v>
      </c>
      <c r="AE18" s="50" t="s">
        <v>1164</v>
      </c>
      <c r="AF18" s="70" t="s">
        <v>107</v>
      </c>
      <c r="AG18" s="203" t="s">
        <v>803</v>
      </c>
      <c r="AH18" s="151" t="s">
        <v>128</v>
      </c>
      <c r="AI18" s="197">
        <v>36260</v>
      </c>
      <c r="AJ18" s="11">
        <v>16</v>
      </c>
      <c r="AK18" s="48" t="str">
        <f>AE33</f>
        <v>井上　</v>
      </c>
      <c r="AL18" s="48" t="str">
        <f>AF33</f>
        <v>諒風</v>
      </c>
      <c r="AM18" s="48" t="str">
        <f>AG33</f>
        <v>(福･ﾄﾞﾘｰﾑ TS)</v>
      </c>
      <c r="AN18" s="48">
        <v>16</v>
      </c>
      <c r="AO18" s="48" t="str">
        <f>AE34</f>
        <v>今村</v>
      </c>
      <c r="AP18" s="48" t="str">
        <f>AF34</f>
        <v>優悟</v>
      </c>
      <c r="AQ18" s="48" t="str">
        <f>AG34</f>
        <v>(福･ﾄﾞﾘｰﾑ TS)</v>
      </c>
      <c r="AR18" s="48"/>
      <c r="AS18" s="224">
        <v>8</v>
      </c>
      <c r="AT18" s="50" t="s">
        <v>174</v>
      </c>
      <c r="AU18" s="50" t="s">
        <v>175</v>
      </c>
      <c r="AV18" s="108" t="s">
        <v>793</v>
      </c>
      <c r="AW18" s="151" t="s">
        <v>176</v>
      </c>
      <c r="AX18" s="197">
        <v>34813</v>
      </c>
      <c r="AZ18" s="11">
        <v>16</v>
      </c>
      <c r="BA18" s="11" t="str">
        <f>AT33</f>
        <v>占部</v>
      </c>
      <c r="BB18" s="11" t="str">
        <f>AU33</f>
        <v>ほのか</v>
      </c>
      <c r="BC18" s="11" t="str">
        <f>AV33</f>
        <v>(福･北九州ｳｴｽﾄ)</v>
      </c>
      <c r="BD18" s="11">
        <v>16</v>
      </c>
      <c r="BE18" s="11" t="str">
        <f>AT34</f>
        <v>長嵜</v>
      </c>
      <c r="BF18" s="11" t="str">
        <f>AU34</f>
        <v>晴香</v>
      </c>
      <c r="BG18" s="11" t="str">
        <f>AV34</f>
        <v>(福･北九州ｳｴｽﾄ)</v>
      </c>
      <c r="BI18" s="221">
        <v>16</v>
      </c>
      <c r="BJ18" s="57" t="s">
        <v>778</v>
      </c>
      <c r="BK18" s="57" t="s">
        <v>779</v>
      </c>
      <c r="BL18" s="156" t="s">
        <v>926</v>
      </c>
      <c r="BM18" s="156" t="s">
        <v>794</v>
      </c>
      <c r="BN18" s="211">
        <v>35232</v>
      </c>
      <c r="BP18" s="275">
        <v>17</v>
      </c>
      <c r="BQ18" s="50" t="s">
        <v>708</v>
      </c>
      <c r="BR18" s="50" t="s">
        <v>1210</v>
      </c>
      <c r="BS18" s="151" t="s">
        <v>706</v>
      </c>
      <c r="BT18" s="151" t="s">
        <v>23</v>
      </c>
      <c r="BU18" s="211">
        <v>35994</v>
      </c>
      <c r="BW18" s="186">
        <v>8</v>
      </c>
      <c r="BX18" s="50" t="s">
        <v>1214</v>
      </c>
      <c r="BY18" s="50" t="s">
        <v>230</v>
      </c>
      <c r="BZ18" s="108" t="s">
        <v>251</v>
      </c>
      <c r="CA18" s="151" t="s">
        <v>26</v>
      </c>
      <c r="CB18" s="210">
        <v>35641</v>
      </c>
      <c r="CD18" s="11">
        <v>16</v>
      </c>
      <c r="CE18" s="11" t="str">
        <f>BX33</f>
        <v>芦浦</v>
      </c>
      <c r="CF18" s="11" t="str">
        <f>BY33</f>
        <v>里奈</v>
      </c>
      <c r="CG18" s="11" t="str">
        <f>BZ33</f>
        <v>(鹿･ｴｱﾎﾟｰﾄTC)</v>
      </c>
      <c r="CH18" s="11">
        <v>16</v>
      </c>
      <c r="CI18" s="11" t="str">
        <f>BX34</f>
        <v>古川</v>
      </c>
      <c r="CJ18" s="11" t="str">
        <f>BY34</f>
        <v>莉子</v>
      </c>
      <c r="CK18" s="11" t="str">
        <f>BZ34</f>
        <v>(鹿･ｴｱﾎﾟｰﾄTC)</v>
      </c>
    </row>
    <row r="19" spans="1:89" ht="13.5">
      <c r="A19" s="215">
        <v>17</v>
      </c>
      <c r="B19" s="50" t="s">
        <v>827</v>
      </c>
      <c r="C19" s="70" t="s">
        <v>1061</v>
      </c>
      <c r="D19" s="208" t="s">
        <v>798</v>
      </c>
      <c r="E19" s="151" t="s">
        <v>1062</v>
      </c>
      <c r="F19" s="211">
        <v>34878</v>
      </c>
      <c r="H19" s="216">
        <v>17</v>
      </c>
      <c r="I19" s="50" t="s">
        <v>817</v>
      </c>
      <c r="J19" s="70" t="s">
        <v>872</v>
      </c>
      <c r="K19" s="208" t="s">
        <v>1132</v>
      </c>
      <c r="L19" s="151" t="s">
        <v>895</v>
      </c>
      <c r="M19" s="197">
        <v>35538</v>
      </c>
      <c r="O19" s="229">
        <v>9</v>
      </c>
      <c r="P19" s="50" t="s">
        <v>743</v>
      </c>
      <c r="Q19" s="50" t="s">
        <v>744</v>
      </c>
      <c r="R19" s="109" t="s">
        <v>745</v>
      </c>
      <c r="S19" s="151" t="s">
        <v>746</v>
      </c>
      <c r="T19" s="197">
        <v>34811</v>
      </c>
      <c r="U19" s="11">
        <v>17</v>
      </c>
      <c r="V19" s="48" t="str">
        <f>P35</f>
        <v>田中</v>
      </c>
      <c r="W19" s="48" t="str">
        <f>Q35</f>
        <v>亮大</v>
      </c>
      <c r="X19" s="48" t="str">
        <f>R35</f>
        <v>(鹿・WATC)</v>
      </c>
      <c r="Y19" s="48">
        <v>17</v>
      </c>
      <c r="Z19" s="48" t="str">
        <f>P36</f>
        <v>東</v>
      </c>
      <c r="AA19" s="48" t="str">
        <f>Q36</f>
        <v>侑磨</v>
      </c>
      <c r="AB19" s="48" t="str">
        <f>R36</f>
        <v>(鹿・STA)</v>
      </c>
      <c r="AD19" s="186">
        <v>9</v>
      </c>
      <c r="AE19" s="50" t="s">
        <v>886</v>
      </c>
      <c r="AF19" s="70" t="s">
        <v>887</v>
      </c>
      <c r="AG19" s="208" t="s">
        <v>904</v>
      </c>
      <c r="AH19" s="151" t="s">
        <v>905</v>
      </c>
      <c r="AI19" s="197">
        <v>35870</v>
      </c>
      <c r="AJ19" s="11">
        <v>17</v>
      </c>
      <c r="AK19" s="48" t="str">
        <f>AE35</f>
        <v>田中</v>
      </c>
      <c r="AL19" s="48" t="str">
        <f>AF35</f>
        <v>一成</v>
      </c>
      <c r="AM19" s="48" t="str">
        <f>AG35</f>
        <v>(沖･Gen TS)</v>
      </c>
      <c r="AN19" s="48">
        <v>17</v>
      </c>
      <c r="AO19" s="48" t="str">
        <f>AE36</f>
        <v>嘉数</v>
      </c>
      <c r="AP19" s="48" t="str">
        <f>AF36</f>
        <v>賢汰</v>
      </c>
      <c r="AQ19" s="48" t="str">
        <f>AG36</f>
        <v>(沖･鏡原中)</v>
      </c>
      <c r="AR19" s="48"/>
      <c r="AS19" s="226">
        <v>9</v>
      </c>
      <c r="AT19" s="50" t="s">
        <v>177</v>
      </c>
      <c r="AU19" s="50" t="s">
        <v>178</v>
      </c>
      <c r="AV19" s="151" t="s">
        <v>759</v>
      </c>
      <c r="AW19" s="151" t="s">
        <v>179</v>
      </c>
      <c r="AX19" s="211">
        <v>34713</v>
      </c>
      <c r="AZ19" s="11">
        <v>17</v>
      </c>
      <c r="BA19" s="11" t="str">
        <f>AT35</f>
        <v>中村</v>
      </c>
      <c r="BB19" s="11" t="str">
        <f>AU35</f>
        <v>優里</v>
      </c>
      <c r="BC19" s="11" t="str">
        <f>AV35</f>
        <v>(熊･熊本信愛女学院中)</v>
      </c>
      <c r="BD19" s="11">
        <v>17</v>
      </c>
      <c r="BE19" s="11" t="str">
        <f>AT36</f>
        <v>橋本</v>
      </c>
      <c r="BF19" s="11" t="str">
        <f>AU36</f>
        <v>幸香</v>
      </c>
      <c r="BG19" s="11" t="str">
        <f>AV36</f>
        <v>(熊･有明ｸﾞﾘｰﾝTC)</v>
      </c>
      <c r="BI19" s="221">
        <v>17</v>
      </c>
      <c r="BJ19" s="50" t="s">
        <v>982</v>
      </c>
      <c r="BK19" s="50" t="s">
        <v>983</v>
      </c>
      <c r="BL19" s="151" t="s">
        <v>1175</v>
      </c>
      <c r="BM19" s="151" t="s">
        <v>984</v>
      </c>
      <c r="BN19" s="211">
        <v>34863</v>
      </c>
      <c r="BP19" s="275">
        <v>16</v>
      </c>
      <c r="BQ19" s="50" t="s">
        <v>786</v>
      </c>
      <c r="BR19" s="50" t="s">
        <v>1211</v>
      </c>
      <c r="BS19" s="151" t="s">
        <v>798</v>
      </c>
      <c r="BT19" s="151" t="s">
        <v>24</v>
      </c>
      <c r="BU19" s="211">
        <v>35475</v>
      </c>
      <c r="BW19" s="186">
        <v>9</v>
      </c>
      <c r="BX19" s="49" t="s">
        <v>824</v>
      </c>
      <c r="BY19" s="49" t="s">
        <v>5</v>
      </c>
      <c r="BZ19" s="108" t="s">
        <v>809</v>
      </c>
      <c r="CA19" s="155" t="s">
        <v>32</v>
      </c>
      <c r="CB19" s="210">
        <v>35533</v>
      </c>
      <c r="CD19" s="11">
        <v>17</v>
      </c>
      <c r="CE19" s="11" t="str">
        <f>BX35</f>
        <v>福田</v>
      </c>
      <c r="CF19" s="11" t="str">
        <f>BY35</f>
        <v>彩香</v>
      </c>
      <c r="CG19" s="11" t="str">
        <f>BZ35</f>
        <v>(長･佐世保LTC)</v>
      </c>
      <c r="CH19" s="11">
        <v>17</v>
      </c>
      <c r="CI19" s="11" t="str">
        <f>BX36</f>
        <v>田口</v>
      </c>
      <c r="CJ19" s="11" t="str">
        <f>BY36</f>
        <v>響子</v>
      </c>
      <c r="CK19" s="11" t="str">
        <f>BZ36</f>
        <v>(長・ﾏﾙﾖｼ商会)</v>
      </c>
    </row>
    <row r="20" spans="1:89" ht="13.5">
      <c r="A20" s="217">
        <v>18</v>
      </c>
      <c r="B20" s="50" t="s">
        <v>1063</v>
      </c>
      <c r="C20" s="70" t="s">
        <v>1064</v>
      </c>
      <c r="D20" s="208" t="s">
        <v>296</v>
      </c>
      <c r="E20" s="151" t="s">
        <v>1065</v>
      </c>
      <c r="F20" s="197">
        <v>34949</v>
      </c>
      <c r="H20" s="215">
        <v>18</v>
      </c>
      <c r="I20" s="50" t="s">
        <v>882</v>
      </c>
      <c r="J20" s="70" t="s">
        <v>883</v>
      </c>
      <c r="K20" s="208" t="s">
        <v>740</v>
      </c>
      <c r="L20" s="151" t="s">
        <v>902</v>
      </c>
      <c r="M20" s="197">
        <v>36146</v>
      </c>
      <c r="O20" s="230">
        <v>9</v>
      </c>
      <c r="P20" s="50" t="s">
        <v>64</v>
      </c>
      <c r="Q20" s="50" t="s">
        <v>65</v>
      </c>
      <c r="R20" s="151" t="s">
        <v>341</v>
      </c>
      <c r="S20" s="109" t="s">
        <v>66</v>
      </c>
      <c r="T20" s="197">
        <v>34841</v>
      </c>
      <c r="U20" s="11">
        <v>18</v>
      </c>
      <c r="V20" s="48" t="str">
        <f>P37</f>
        <v>ｾﾊﾞｳﾝ </v>
      </c>
      <c r="W20" s="48" t="str">
        <f>Q37</f>
        <v>ｼﾞｭﾘｱﾝ</v>
      </c>
      <c r="X20" s="48" t="str">
        <f>R37</f>
        <v>(福・海の中道M&amp;T）</v>
      </c>
      <c r="Y20" s="48">
        <v>18</v>
      </c>
      <c r="Z20" s="48" t="str">
        <f>P38</f>
        <v>寺川</v>
      </c>
      <c r="AA20" s="48" t="str">
        <f>Q38</f>
        <v>海里</v>
      </c>
      <c r="AB20" s="48" t="str">
        <f>R38</f>
        <v>(福･ｽﾌﾟﾗｰｼﾞ)</v>
      </c>
      <c r="AD20" s="186">
        <v>9</v>
      </c>
      <c r="AE20" s="50" t="s">
        <v>1106</v>
      </c>
      <c r="AF20" s="70" t="s">
        <v>1107</v>
      </c>
      <c r="AG20" s="208" t="s">
        <v>1128</v>
      </c>
      <c r="AH20" s="151" t="s">
        <v>1129</v>
      </c>
      <c r="AI20" s="197">
        <v>35831</v>
      </c>
      <c r="AJ20" s="11">
        <v>18</v>
      </c>
      <c r="AK20" s="48" t="str">
        <f>AE37</f>
        <v>藤井</v>
      </c>
      <c r="AL20" s="48" t="str">
        <f>AF37</f>
        <v>俊吾</v>
      </c>
      <c r="AM20" s="48" t="str">
        <f>AG37</f>
        <v>(長・時津東小）</v>
      </c>
      <c r="AN20" s="48">
        <v>18</v>
      </c>
      <c r="AO20" s="48" t="str">
        <f>AE38</f>
        <v>橋川</v>
      </c>
      <c r="AP20" s="48" t="str">
        <f>AF38</f>
        <v>泰典</v>
      </c>
      <c r="AQ20" s="48" t="str">
        <f>AG38</f>
        <v>(長・長与南小）</v>
      </c>
      <c r="AR20" s="48"/>
      <c r="AS20" s="224">
        <v>9</v>
      </c>
      <c r="AT20" s="49" t="s">
        <v>180</v>
      </c>
      <c r="AU20" s="49" t="s">
        <v>181</v>
      </c>
      <c r="AV20" s="109" t="s">
        <v>868</v>
      </c>
      <c r="AW20" s="155" t="s">
        <v>182</v>
      </c>
      <c r="AX20" s="210">
        <v>34907</v>
      </c>
      <c r="AZ20" s="11">
        <v>18</v>
      </c>
      <c r="BA20" s="11" t="str">
        <f>AT37</f>
        <v>金田</v>
      </c>
      <c r="BB20" s="11" t="str">
        <f>AU37</f>
        <v>朱莉</v>
      </c>
      <c r="BC20" s="11" t="str">
        <f>AV37</f>
        <v>(鹿･ｶﾐｼﾞｭﾆｱTC)</v>
      </c>
      <c r="BD20" s="11">
        <v>18</v>
      </c>
      <c r="BE20" s="11" t="str">
        <f>AT38</f>
        <v>中道</v>
      </c>
      <c r="BF20" s="11" t="str">
        <f>AU38</f>
        <v>真子</v>
      </c>
      <c r="BG20" s="11" t="str">
        <f>AV38</f>
        <v>(鹿･喜入中)</v>
      </c>
      <c r="BI20" s="221">
        <v>18</v>
      </c>
      <c r="BJ20" s="57" t="s">
        <v>1176</v>
      </c>
      <c r="BK20" s="57" t="s">
        <v>1177</v>
      </c>
      <c r="BL20" s="108" t="s">
        <v>1120</v>
      </c>
      <c r="BM20" s="211" t="s">
        <v>1178</v>
      </c>
      <c r="BN20" s="211">
        <v>34946</v>
      </c>
      <c r="BP20" s="275">
        <v>18</v>
      </c>
      <c r="BQ20" s="50" t="s">
        <v>1212</v>
      </c>
      <c r="BR20" s="50" t="s">
        <v>1213</v>
      </c>
      <c r="BS20" s="151" t="s">
        <v>1120</v>
      </c>
      <c r="BT20" s="151" t="s">
        <v>25</v>
      </c>
      <c r="BU20" s="211">
        <v>35681</v>
      </c>
      <c r="BW20" s="186">
        <v>9</v>
      </c>
      <c r="BX20" s="50" t="s">
        <v>1</v>
      </c>
      <c r="BY20" s="50" t="s">
        <v>2</v>
      </c>
      <c r="BZ20" s="108" t="s">
        <v>1132</v>
      </c>
      <c r="CA20" s="151" t="s">
        <v>29</v>
      </c>
      <c r="CB20" s="197">
        <v>35465</v>
      </c>
      <c r="CD20" s="11">
        <v>18</v>
      </c>
      <c r="CE20" s="11" t="str">
        <f>BX37</f>
        <v>山口</v>
      </c>
      <c r="CF20" s="11" t="str">
        <f>BY37</f>
        <v>真琴</v>
      </c>
      <c r="CG20" s="11" t="str">
        <f>BZ37</f>
        <v>(福･九州国際TC)</v>
      </c>
      <c r="CH20" s="11">
        <v>18</v>
      </c>
      <c r="CI20" s="11" t="str">
        <f>BX38</f>
        <v>野田</v>
      </c>
      <c r="CJ20" s="11" t="str">
        <f>BY38</f>
        <v>百恵</v>
      </c>
      <c r="CK20" s="11" t="str">
        <f>BZ38</f>
        <v>(福･九州国際TC)</v>
      </c>
    </row>
    <row r="21" spans="1:89" ht="13.5">
      <c r="A21" s="216">
        <v>19</v>
      </c>
      <c r="B21" s="50" t="s">
        <v>1066</v>
      </c>
      <c r="C21" s="50" t="s">
        <v>1067</v>
      </c>
      <c r="D21" s="108" t="s">
        <v>1068</v>
      </c>
      <c r="E21" s="151" t="s">
        <v>1069</v>
      </c>
      <c r="F21" s="211">
        <v>35104</v>
      </c>
      <c r="H21" s="216">
        <v>19</v>
      </c>
      <c r="I21" s="50" t="s">
        <v>1110</v>
      </c>
      <c r="J21" s="70" t="s">
        <v>1111</v>
      </c>
      <c r="K21" s="208" t="s">
        <v>904</v>
      </c>
      <c r="L21" s="151" t="s">
        <v>290</v>
      </c>
      <c r="M21" s="197">
        <v>35693</v>
      </c>
      <c r="O21" s="229">
        <v>10</v>
      </c>
      <c r="P21" s="50" t="s">
        <v>67</v>
      </c>
      <c r="Q21" s="50" t="s">
        <v>68</v>
      </c>
      <c r="R21" s="109" t="s">
        <v>69</v>
      </c>
      <c r="S21" s="151" t="s">
        <v>70</v>
      </c>
      <c r="T21" s="197">
        <v>34749</v>
      </c>
      <c r="U21" s="11">
        <v>19</v>
      </c>
      <c r="V21" s="48" t="str">
        <f>P39</f>
        <v>村上</v>
      </c>
      <c r="W21" s="48" t="str">
        <f>Q39</f>
        <v>誠</v>
      </c>
      <c r="X21" s="48" t="str">
        <f>R39</f>
        <v>(福・ITS九州）</v>
      </c>
      <c r="Y21" s="48">
        <v>19</v>
      </c>
      <c r="Z21" s="48" t="str">
        <f>P40</f>
        <v>花田</v>
      </c>
      <c r="AA21" s="48" t="str">
        <f>Q40</f>
        <v>暁</v>
      </c>
      <c r="AB21" s="48" t="str">
        <f>R40</f>
        <v>(福･ｸﾞﾗﾝﾃﾞｨｰﾙ)</v>
      </c>
      <c r="AD21" s="186">
        <v>10</v>
      </c>
      <c r="AE21" s="50" t="s">
        <v>765</v>
      </c>
      <c r="AF21" s="70" t="s">
        <v>277</v>
      </c>
      <c r="AG21" s="203" t="s">
        <v>720</v>
      </c>
      <c r="AH21" s="151" t="s">
        <v>291</v>
      </c>
      <c r="AI21" s="197">
        <v>35676</v>
      </c>
      <c r="AJ21" s="11">
        <v>19</v>
      </c>
      <c r="AK21" s="48" t="str">
        <f>AE39</f>
        <v>鶴園</v>
      </c>
      <c r="AL21" s="48" t="str">
        <f>AF39</f>
        <v>賢太</v>
      </c>
      <c r="AM21" s="48" t="str">
        <f>AG39</f>
        <v>(福･筑紫野LTC)</v>
      </c>
      <c r="AN21" s="48">
        <v>19</v>
      </c>
      <c r="AO21" s="48" t="str">
        <f>AE40</f>
        <v>川島</v>
      </c>
      <c r="AP21" s="48" t="str">
        <f>AF40</f>
        <v>元貴</v>
      </c>
      <c r="AQ21" s="48" t="str">
        <f>AG40</f>
        <v>(福･筑紫野LTC)</v>
      </c>
      <c r="AR21" s="48"/>
      <c r="AS21" s="224">
        <v>10</v>
      </c>
      <c r="AT21" s="50" t="s">
        <v>183</v>
      </c>
      <c r="AU21" s="50" t="s">
        <v>184</v>
      </c>
      <c r="AV21" s="108" t="s">
        <v>798</v>
      </c>
      <c r="AW21" s="151" t="s">
        <v>185</v>
      </c>
      <c r="AX21" s="210">
        <v>34962</v>
      </c>
      <c r="AZ21" s="11">
        <v>19</v>
      </c>
      <c r="BA21" s="11" t="str">
        <f>AT39</f>
        <v>伊藤</v>
      </c>
      <c r="BB21" s="11" t="str">
        <f>AU39</f>
        <v>有希</v>
      </c>
      <c r="BC21" s="11" t="str">
        <f>AV39</f>
        <v>(福・ﾐｯｷｰｽﾞTC）</v>
      </c>
      <c r="BD21" s="11">
        <v>19</v>
      </c>
      <c r="BE21" s="11" t="str">
        <f>AT40</f>
        <v>山上</v>
      </c>
      <c r="BF21" s="11" t="str">
        <f>AU40</f>
        <v>舞</v>
      </c>
      <c r="BG21" s="11" t="str">
        <f>AV40</f>
        <v>(福･油山TC)</v>
      </c>
      <c r="BI21" s="221">
        <v>19</v>
      </c>
      <c r="BJ21" s="50" t="s">
        <v>957</v>
      </c>
      <c r="BK21" s="50" t="s">
        <v>958</v>
      </c>
      <c r="BL21" s="151" t="s">
        <v>1155</v>
      </c>
      <c r="BM21" s="151" t="s">
        <v>959</v>
      </c>
      <c r="BN21" s="214">
        <v>34921</v>
      </c>
      <c r="BP21" s="275">
        <v>19</v>
      </c>
      <c r="BQ21" s="50" t="s">
        <v>1214</v>
      </c>
      <c r="BR21" s="50" t="s">
        <v>1215</v>
      </c>
      <c r="BS21" s="151" t="s">
        <v>770</v>
      </c>
      <c r="BT21" s="151" t="s">
        <v>26</v>
      </c>
      <c r="BU21" s="211">
        <v>35641</v>
      </c>
      <c r="BW21" s="186">
        <v>10</v>
      </c>
      <c r="BX21" s="50" t="s">
        <v>912</v>
      </c>
      <c r="BY21" s="50" t="s">
        <v>317</v>
      </c>
      <c r="BZ21" s="108" t="s">
        <v>1137</v>
      </c>
      <c r="CA21" s="151" t="s">
        <v>253</v>
      </c>
      <c r="CB21" s="210">
        <v>35762</v>
      </c>
      <c r="CD21" s="11">
        <v>19</v>
      </c>
      <c r="CE21" s="11" t="str">
        <f>BX39</f>
        <v>永井</v>
      </c>
      <c r="CF21" s="11" t="str">
        <f>BY39</f>
        <v>優花</v>
      </c>
      <c r="CG21" s="11" t="str">
        <f>BZ39</f>
        <v>(鹿・KAZE)</v>
      </c>
      <c r="CH21" s="11">
        <v>19</v>
      </c>
      <c r="CI21" s="11" t="str">
        <f>BX40</f>
        <v>濵田</v>
      </c>
      <c r="CJ21" s="11" t="str">
        <f>BY40</f>
        <v>千波</v>
      </c>
      <c r="CK21" s="11" t="str">
        <f>BZ40</f>
        <v>(鹿・KAZE)</v>
      </c>
    </row>
    <row r="22" spans="1:89" ht="13.5">
      <c r="A22" s="215">
        <v>20</v>
      </c>
      <c r="B22" s="50" t="s">
        <v>852</v>
      </c>
      <c r="C22" s="50" t="s">
        <v>1070</v>
      </c>
      <c r="D22" s="109" t="s">
        <v>1071</v>
      </c>
      <c r="E22" s="151" t="s">
        <v>1072</v>
      </c>
      <c r="F22" s="211">
        <v>34869</v>
      </c>
      <c r="H22" s="215">
        <v>20</v>
      </c>
      <c r="I22" s="50" t="s">
        <v>884</v>
      </c>
      <c r="J22" s="70" t="s">
        <v>885</v>
      </c>
      <c r="K22" s="208" t="s">
        <v>770</v>
      </c>
      <c r="L22" s="151" t="s">
        <v>903</v>
      </c>
      <c r="M22" s="197">
        <v>35572</v>
      </c>
      <c r="O22" s="230">
        <v>10</v>
      </c>
      <c r="P22" s="50" t="s">
        <v>71</v>
      </c>
      <c r="Q22" s="50" t="s">
        <v>72</v>
      </c>
      <c r="R22" s="109" t="s">
        <v>69</v>
      </c>
      <c r="S22" s="109" t="s">
        <v>73</v>
      </c>
      <c r="T22" s="197">
        <v>34810</v>
      </c>
      <c r="U22" s="11">
        <v>20</v>
      </c>
      <c r="V22" s="48" t="str">
        <f>P41</f>
        <v>中井</v>
      </c>
      <c r="W22" s="48" t="str">
        <f>Q41</f>
        <v>雄也</v>
      </c>
      <c r="X22" s="48" t="str">
        <f>R41</f>
        <v>(大･宇佐ｸﾗﾌﾞ)</v>
      </c>
      <c r="Y22" s="48">
        <v>20</v>
      </c>
      <c r="Z22" s="48" t="str">
        <f>P42</f>
        <v>首藤</v>
      </c>
      <c r="AA22" s="48" t="str">
        <f>Q42</f>
        <v>慎ﾉ介</v>
      </c>
      <c r="AB22" s="48" t="str">
        <f>R42</f>
        <v>(大･大分Jr)</v>
      </c>
      <c r="AD22" s="186">
        <v>10</v>
      </c>
      <c r="AE22" s="50" t="s">
        <v>1140</v>
      </c>
      <c r="AF22" s="70" t="s">
        <v>1141</v>
      </c>
      <c r="AG22" s="203" t="s">
        <v>826</v>
      </c>
      <c r="AH22" s="151" t="s">
        <v>292</v>
      </c>
      <c r="AI22" s="197">
        <v>36290</v>
      </c>
      <c r="AJ22" s="11">
        <v>20</v>
      </c>
      <c r="AK22" s="48" t="str">
        <f>AE41</f>
        <v>財前</v>
      </c>
      <c r="AL22" s="48" t="str">
        <f>AF41</f>
        <v>達坦</v>
      </c>
      <c r="AM22" s="48" t="str">
        <f>AG41</f>
        <v>(大･BEKITT)</v>
      </c>
      <c r="AN22" s="48">
        <v>20</v>
      </c>
      <c r="AO22" s="48" t="str">
        <f>AE42</f>
        <v>小野</v>
      </c>
      <c r="AP22" s="48" t="str">
        <f>AF42</f>
        <v>宗一郎</v>
      </c>
      <c r="AQ22" s="48" t="str">
        <f>AG42</f>
        <v>(大･BEKITT)</v>
      </c>
      <c r="AR22" s="48"/>
      <c r="AS22" s="224">
        <v>10</v>
      </c>
      <c r="AT22" s="50" t="s">
        <v>186</v>
      </c>
      <c r="AU22" s="50" t="s">
        <v>187</v>
      </c>
      <c r="AV22" s="108" t="s">
        <v>741</v>
      </c>
      <c r="AW22" s="151" t="s">
        <v>188</v>
      </c>
      <c r="AX22" s="210">
        <v>34929</v>
      </c>
      <c r="AZ22" s="11">
        <v>20</v>
      </c>
      <c r="BA22" s="11" t="str">
        <f>AT41</f>
        <v>友寄</v>
      </c>
      <c r="BB22" s="11" t="str">
        <f>AU41</f>
        <v>恵理佳</v>
      </c>
      <c r="BC22" s="11" t="str">
        <f>AV41</f>
        <v>(沖･石垣第二中)</v>
      </c>
      <c r="BD22" s="11">
        <v>20</v>
      </c>
      <c r="BE22" s="11" t="str">
        <f>AT42</f>
        <v>當真</v>
      </c>
      <c r="BF22" s="11" t="str">
        <f>AU42</f>
        <v>ふじの</v>
      </c>
      <c r="BG22" s="11" t="str">
        <f>AV42</f>
        <v>(沖・琉球大附中）</v>
      </c>
      <c r="BI22" s="221">
        <v>20</v>
      </c>
      <c r="BJ22" s="50" t="s">
        <v>960</v>
      </c>
      <c r="BK22" s="50" t="s">
        <v>961</v>
      </c>
      <c r="BL22" s="151" t="s">
        <v>823</v>
      </c>
      <c r="BM22" s="151" t="s">
        <v>962</v>
      </c>
      <c r="BN22" s="211">
        <v>34982</v>
      </c>
      <c r="BP22" s="275">
        <v>20</v>
      </c>
      <c r="BQ22" s="50" t="s">
        <v>832</v>
      </c>
      <c r="BR22" s="50" t="s">
        <v>324</v>
      </c>
      <c r="BS22" s="151" t="s">
        <v>750</v>
      </c>
      <c r="BT22" s="151" t="s">
        <v>338</v>
      </c>
      <c r="BU22" s="211">
        <v>35668</v>
      </c>
      <c r="BW22" s="186">
        <v>10</v>
      </c>
      <c r="BX22" s="50" t="s">
        <v>729</v>
      </c>
      <c r="BY22" s="50" t="s">
        <v>231</v>
      </c>
      <c r="BZ22" s="108" t="s">
        <v>254</v>
      </c>
      <c r="CA22" s="151" t="s">
        <v>255</v>
      </c>
      <c r="CB22" s="210">
        <v>36196</v>
      </c>
      <c r="CD22" s="11">
        <v>20</v>
      </c>
      <c r="CE22" s="11" t="str">
        <f>BX41</f>
        <v>下地</v>
      </c>
      <c r="CF22" s="11" t="str">
        <f>BY41</f>
        <v>奈緒</v>
      </c>
      <c r="CG22" s="11" t="str">
        <f>BZ41</f>
        <v>(沖･JIN Jr)</v>
      </c>
      <c r="CH22" s="11">
        <v>20</v>
      </c>
      <c r="CI22" s="11" t="str">
        <f>BX42</f>
        <v>比嘉</v>
      </c>
      <c r="CJ22" s="11" t="str">
        <f>BY42</f>
        <v>恭伽</v>
      </c>
      <c r="CK22" s="11" t="str">
        <f>BZ42</f>
        <v>(沖･JIN Jr)</v>
      </c>
    </row>
    <row r="23" spans="1:89" ht="13.5">
      <c r="A23" s="216">
        <v>21</v>
      </c>
      <c r="B23" s="50" t="s">
        <v>733</v>
      </c>
      <c r="C23" s="50" t="s">
        <v>734</v>
      </c>
      <c r="D23" s="108" t="s">
        <v>720</v>
      </c>
      <c r="E23" s="151" t="s">
        <v>735</v>
      </c>
      <c r="F23" s="197">
        <v>35247</v>
      </c>
      <c r="H23" s="216">
        <v>21</v>
      </c>
      <c r="I23" s="50" t="s">
        <v>825</v>
      </c>
      <c r="J23" s="70" t="s">
        <v>278</v>
      </c>
      <c r="K23" s="208" t="s">
        <v>752</v>
      </c>
      <c r="L23" s="151" t="s">
        <v>293</v>
      </c>
      <c r="M23" s="197">
        <v>35447</v>
      </c>
      <c r="O23" s="229">
        <v>11</v>
      </c>
      <c r="P23" s="50" t="s">
        <v>710</v>
      </c>
      <c r="Q23" s="50" t="s">
        <v>711</v>
      </c>
      <c r="R23" s="151" t="s">
        <v>342</v>
      </c>
      <c r="S23" s="109" t="s">
        <v>712</v>
      </c>
      <c r="T23" s="197">
        <v>34856</v>
      </c>
      <c r="U23" s="11">
        <v>21</v>
      </c>
      <c r="V23" s="48" t="str">
        <f>P43</f>
        <v>藤井</v>
      </c>
      <c r="W23" s="48" t="str">
        <f>Q43</f>
        <v>勇作</v>
      </c>
      <c r="X23" s="48" t="str">
        <f>R43</f>
        <v>(長・長与第二中）</v>
      </c>
      <c r="Y23" s="48">
        <v>21</v>
      </c>
      <c r="Z23" s="48" t="str">
        <f>P44</f>
        <v>北川</v>
      </c>
      <c r="AA23" s="48" t="str">
        <f>Q44</f>
        <v>竜一</v>
      </c>
      <c r="AB23" s="48" t="str">
        <f>R44</f>
        <v>(長・長崎大附中）</v>
      </c>
      <c r="AD23" s="186">
        <v>11</v>
      </c>
      <c r="AE23" s="50" t="s">
        <v>1041</v>
      </c>
      <c r="AF23" s="70" t="s">
        <v>117</v>
      </c>
      <c r="AG23" s="203" t="s">
        <v>750</v>
      </c>
      <c r="AH23" s="151" t="s">
        <v>139</v>
      </c>
      <c r="AI23" s="197">
        <v>35881</v>
      </c>
      <c r="AJ23" s="11">
        <v>21</v>
      </c>
      <c r="AK23" s="48" t="str">
        <f>AE43</f>
        <v>村中</v>
      </c>
      <c r="AL23" s="48" t="str">
        <f>AF43</f>
        <v>瑞旗</v>
      </c>
      <c r="AM23" s="48" t="str">
        <f>AG43</f>
        <v>(熊・ing TC）</v>
      </c>
      <c r="AN23" s="48">
        <v>21</v>
      </c>
      <c r="AO23" s="48" t="str">
        <f>AE44</f>
        <v>大塚</v>
      </c>
      <c r="AP23" s="48" t="str">
        <f>AF44</f>
        <v>敦</v>
      </c>
      <c r="AQ23" s="48" t="str">
        <f>AG44</f>
        <v>(熊・ing TC）</v>
      </c>
      <c r="AR23" s="48"/>
      <c r="AS23" s="224">
        <v>11</v>
      </c>
      <c r="AT23" s="50" t="s">
        <v>1183</v>
      </c>
      <c r="AU23" s="50" t="s">
        <v>1184</v>
      </c>
      <c r="AV23" s="151" t="s">
        <v>189</v>
      </c>
      <c r="AW23" s="151" t="s">
        <v>1185</v>
      </c>
      <c r="AX23" s="211">
        <v>34727</v>
      </c>
      <c r="AZ23" s="11">
        <v>21</v>
      </c>
      <c r="BA23" s="11" t="str">
        <f>AT43</f>
        <v>深水</v>
      </c>
      <c r="BB23" s="11" t="str">
        <f>AU43</f>
        <v>華梨</v>
      </c>
      <c r="BC23" s="11" t="str">
        <f>AV43</f>
        <v>(熊･深水倶楽部)</v>
      </c>
      <c r="BD23" s="11">
        <v>21</v>
      </c>
      <c r="BE23" s="11" t="str">
        <f>AT44</f>
        <v>福島</v>
      </c>
      <c r="BF23" s="11" t="str">
        <f>AU44</f>
        <v>早瑛</v>
      </c>
      <c r="BG23" s="11" t="str">
        <f>AV44</f>
        <v>(熊･熊本庭球塾)</v>
      </c>
      <c r="BI23" s="221">
        <v>21</v>
      </c>
      <c r="BJ23" s="50" t="s">
        <v>776</v>
      </c>
      <c r="BK23" s="50" t="s">
        <v>1179</v>
      </c>
      <c r="BL23" s="108" t="s">
        <v>1180</v>
      </c>
      <c r="BM23" s="151" t="s">
        <v>1181</v>
      </c>
      <c r="BN23" s="197">
        <v>34767</v>
      </c>
      <c r="BP23" s="275">
        <v>21</v>
      </c>
      <c r="BQ23" s="50" t="s">
        <v>1216</v>
      </c>
      <c r="BR23" s="50" t="s">
        <v>1217</v>
      </c>
      <c r="BS23" s="151" t="s">
        <v>844</v>
      </c>
      <c r="BT23" s="151" t="s">
        <v>27</v>
      </c>
      <c r="BU23" s="214">
        <v>35620</v>
      </c>
      <c r="BW23" s="186">
        <v>11</v>
      </c>
      <c r="BX23" s="50" t="s">
        <v>232</v>
      </c>
      <c r="BY23" s="50" t="s">
        <v>233</v>
      </c>
      <c r="BZ23" s="108" t="s">
        <v>256</v>
      </c>
      <c r="CA23" s="151" t="s">
        <v>257</v>
      </c>
      <c r="CB23" s="210">
        <v>35939</v>
      </c>
      <c r="CD23" s="11">
        <v>21</v>
      </c>
      <c r="CE23" s="11" t="str">
        <f>BX43</f>
        <v>品川</v>
      </c>
      <c r="CF23" s="11" t="str">
        <f>BY43</f>
        <v>世凪</v>
      </c>
      <c r="CG23" s="11" t="str">
        <f>BZ43</f>
        <v>(佐･太閤TC)</v>
      </c>
      <c r="CH23" s="11">
        <v>21</v>
      </c>
      <c r="CI23" s="11" t="str">
        <f>BX44</f>
        <v>大瀬良</v>
      </c>
      <c r="CJ23" s="11" t="str">
        <f>BY44</f>
        <v>百華</v>
      </c>
      <c r="CK23" s="11" t="str">
        <f>BZ44</f>
        <v>(佐･太閤TC)</v>
      </c>
    </row>
    <row r="24" spans="1:89" ht="13.5">
      <c r="A24" s="215">
        <v>22</v>
      </c>
      <c r="B24" s="50" t="s">
        <v>815</v>
      </c>
      <c r="C24" s="157" t="s">
        <v>1073</v>
      </c>
      <c r="D24" s="205" t="s">
        <v>1074</v>
      </c>
      <c r="E24" s="199" t="s">
        <v>1075</v>
      </c>
      <c r="F24" s="200">
        <v>34996</v>
      </c>
      <c r="H24" s="215">
        <v>22</v>
      </c>
      <c r="I24" s="50" t="s">
        <v>765</v>
      </c>
      <c r="J24" s="70" t="s">
        <v>1112</v>
      </c>
      <c r="K24" s="208" t="s">
        <v>720</v>
      </c>
      <c r="L24" s="151" t="s">
        <v>1133</v>
      </c>
      <c r="M24" s="197">
        <v>35676</v>
      </c>
      <c r="O24" s="230">
        <v>11</v>
      </c>
      <c r="P24" s="50" t="s">
        <v>833</v>
      </c>
      <c r="Q24" s="50" t="s">
        <v>834</v>
      </c>
      <c r="R24" s="108" t="s">
        <v>342</v>
      </c>
      <c r="S24" s="151" t="s">
        <v>846</v>
      </c>
      <c r="T24" s="197">
        <v>34800</v>
      </c>
      <c r="U24" s="11">
        <v>22</v>
      </c>
      <c r="V24" s="48" t="str">
        <f>P45</f>
        <v>宮城</v>
      </c>
      <c r="W24" s="48" t="str">
        <f>Q45</f>
        <v>陵太</v>
      </c>
      <c r="X24" s="48" t="str">
        <f>R45</f>
        <v>(沖･ﾁｰﾑSTEP)</v>
      </c>
      <c r="Y24" s="48">
        <v>22</v>
      </c>
      <c r="Z24" s="48" t="str">
        <f>P46</f>
        <v>呉屋</v>
      </c>
      <c r="AA24" s="48" t="str">
        <f>Q46</f>
        <v>拓磨</v>
      </c>
      <c r="AB24" s="48" t="str">
        <f>R46</f>
        <v>(沖･TTS Jr)</v>
      </c>
      <c r="AD24" s="186">
        <v>11</v>
      </c>
      <c r="AE24" s="50" t="s">
        <v>301</v>
      </c>
      <c r="AF24" s="162" t="s">
        <v>118</v>
      </c>
      <c r="AG24" s="203" t="s">
        <v>13</v>
      </c>
      <c r="AH24" s="108" t="s">
        <v>140</v>
      </c>
      <c r="AI24" s="197">
        <v>35907</v>
      </c>
      <c r="AJ24" s="11">
        <v>22</v>
      </c>
      <c r="AK24" s="48" t="str">
        <f>AE45</f>
        <v>里</v>
      </c>
      <c r="AL24" s="48" t="str">
        <f>AF45</f>
        <v>一希</v>
      </c>
      <c r="AM24" s="48" t="str">
        <f>AG45</f>
        <v>(長･長崎大附中)</v>
      </c>
      <c r="AN24" s="48">
        <v>22</v>
      </c>
      <c r="AO24" s="48" t="str">
        <f>AE46</f>
        <v>藤永</v>
      </c>
      <c r="AP24" s="48" t="str">
        <f>AF46</f>
        <v>大真</v>
      </c>
      <c r="AQ24" s="48" t="str">
        <f>AG46</f>
        <v>(長･長崎ｾﾞﾛｯｸｽTC)</v>
      </c>
      <c r="AR24" s="48"/>
      <c r="AS24" s="224">
        <v>11</v>
      </c>
      <c r="AT24" s="50" t="s">
        <v>774</v>
      </c>
      <c r="AU24" s="50" t="s">
        <v>775</v>
      </c>
      <c r="AV24" s="155" t="s">
        <v>189</v>
      </c>
      <c r="AW24" s="151" t="s">
        <v>792</v>
      </c>
      <c r="AX24" s="211">
        <v>35185</v>
      </c>
      <c r="AZ24" s="11">
        <v>22</v>
      </c>
      <c r="BA24" s="11" t="str">
        <f>AT45</f>
        <v>吉永</v>
      </c>
      <c r="BB24" s="11" t="str">
        <f>AU45</f>
        <v>汐里</v>
      </c>
      <c r="BC24" s="11" t="str">
        <f>AV45</f>
        <v>(宮･ｼｰｶﾞｲｱJr)</v>
      </c>
      <c r="BD24" s="11">
        <v>22</v>
      </c>
      <c r="BE24" s="11" t="str">
        <f>AT46</f>
        <v>黒木</v>
      </c>
      <c r="BF24" s="11" t="str">
        <f>AU46</f>
        <v>沙織</v>
      </c>
      <c r="BG24" s="11" t="str">
        <f>AV46</f>
        <v>(宮･ｼｰｶﾞｲｱJr)</v>
      </c>
      <c r="BI24" s="221">
        <v>22</v>
      </c>
      <c r="BJ24" s="57" t="s">
        <v>919</v>
      </c>
      <c r="BK24" s="57" t="s">
        <v>920</v>
      </c>
      <c r="BL24" s="108" t="s">
        <v>1182</v>
      </c>
      <c r="BM24" s="156" t="s">
        <v>932</v>
      </c>
      <c r="BN24" s="211">
        <v>35242</v>
      </c>
      <c r="BP24" s="275">
        <v>22</v>
      </c>
      <c r="BQ24" s="50" t="s">
        <v>304</v>
      </c>
      <c r="BR24" s="50" t="s">
        <v>305</v>
      </c>
      <c r="BS24" s="151" t="s">
        <v>28</v>
      </c>
      <c r="BT24" s="151" t="s">
        <v>327</v>
      </c>
      <c r="BU24" s="214">
        <v>35565</v>
      </c>
      <c r="BW24" s="186">
        <v>11</v>
      </c>
      <c r="BX24" s="50" t="s">
        <v>821</v>
      </c>
      <c r="BY24" s="50" t="s">
        <v>234</v>
      </c>
      <c r="BZ24" s="108" t="s">
        <v>256</v>
      </c>
      <c r="CA24" s="151" t="s">
        <v>258</v>
      </c>
      <c r="CB24" s="210">
        <v>36423</v>
      </c>
      <c r="CD24" s="11">
        <v>22</v>
      </c>
      <c r="CE24" s="11" t="str">
        <f>BX45</f>
        <v>野田</v>
      </c>
      <c r="CF24" s="11" t="str">
        <f>BY45</f>
        <v>帆乃佳</v>
      </c>
      <c r="CG24" s="11" t="str">
        <f>BZ45</f>
        <v>(大･OTC TC)</v>
      </c>
      <c r="CH24" s="11">
        <v>22</v>
      </c>
      <c r="CI24" s="11" t="str">
        <f>BX46</f>
        <v>松尾</v>
      </c>
      <c r="CJ24" s="11" t="str">
        <f>BY46</f>
        <v>香音</v>
      </c>
      <c r="CK24" s="11" t="str">
        <f>BZ46</f>
        <v>(大･BEKITT)</v>
      </c>
    </row>
    <row r="25" spans="1:89" ht="13.5">
      <c r="A25" s="216">
        <v>23</v>
      </c>
      <c r="B25" s="50" t="s">
        <v>747</v>
      </c>
      <c r="C25" s="157" t="s">
        <v>1076</v>
      </c>
      <c r="D25" s="295" t="s">
        <v>1077</v>
      </c>
      <c r="E25" s="199" t="s">
        <v>1078</v>
      </c>
      <c r="F25" s="200">
        <v>34890</v>
      </c>
      <c r="H25" s="216">
        <v>23</v>
      </c>
      <c r="I25" s="50" t="s">
        <v>729</v>
      </c>
      <c r="J25" s="70" t="s">
        <v>730</v>
      </c>
      <c r="K25" s="208" t="s">
        <v>1134</v>
      </c>
      <c r="L25" s="151" t="s">
        <v>731</v>
      </c>
      <c r="M25" s="197">
        <v>35520</v>
      </c>
      <c r="O25" s="229">
        <v>12</v>
      </c>
      <c r="P25" s="50" t="s">
        <v>1079</v>
      </c>
      <c r="Q25" s="50" t="s">
        <v>739</v>
      </c>
      <c r="R25" s="151" t="s">
        <v>728</v>
      </c>
      <c r="S25" s="109" t="s">
        <v>1080</v>
      </c>
      <c r="T25" s="197">
        <v>34922</v>
      </c>
      <c r="U25" s="11">
        <v>23</v>
      </c>
      <c r="V25" s="48" t="str">
        <f>P47</f>
        <v>森脇</v>
      </c>
      <c r="W25" s="48" t="str">
        <f>Q47</f>
        <v>亮太</v>
      </c>
      <c r="X25" s="48" t="str">
        <f>R47</f>
        <v>(鹿･Rinda.Jr)</v>
      </c>
      <c r="Y25" s="48">
        <v>23</v>
      </c>
      <c r="Z25" s="48" t="str">
        <f>P48</f>
        <v>山王</v>
      </c>
      <c r="AA25" s="48" t="str">
        <f>Q48</f>
        <v>太壱</v>
      </c>
      <c r="AB25" s="48" t="str">
        <f>R48</f>
        <v>(鹿･Rinda.Jr)</v>
      </c>
      <c r="AD25" s="186">
        <v>12</v>
      </c>
      <c r="AE25" s="50" t="s">
        <v>108</v>
      </c>
      <c r="AF25" s="70" t="s">
        <v>109</v>
      </c>
      <c r="AG25" s="203" t="s">
        <v>808</v>
      </c>
      <c r="AH25" s="151" t="s">
        <v>129</v>
      </c>
      <c r="AI25" s="197">
        <v>35934</v>
      </c>
      <c r="AJ25" s="11">
        <v>23</v>
      </c>
      <c r="AK25" s="48" t="str">
        <f>AE47</f>
        <v>米田</v>
      </c>
      <c r="AL25" s="48" t="str">
        <f>AF47</f>
        <v>伊織</v>
      </c>
      <c r="AM25" s="48" t="str">
        <f>AG47</f>
        <v>(鹿･ATA)</v>
      </c>
      <c r="AN25" s="48">
        <v>23</v>
      </c>
      <c r="AO25" s="48" t="str">
        <f>AE48</f>
        <v>出来</v>
      </c>
      <c r="AP25" s="48" t="str">
        <f>AF48</f>
        <v>浩晃</v>
      </c>
      <c r="AQ25" s="48" t="str">
        <f>AG48</f>
        <v>(鹿・Grail-Quest)</v>
      </c>
      <c r="AR25" s="48"/>
      <c r="AS25" s="228">
        <v>12</v>
      </c>
      <c r="AT25" s="50" t="s">
        <v>985</v>
      </c>
      <c r="AU25" s="50" t="s">
        <v>986</v>
      </c>
      <c r="AV25" s="109" t="s">
        <v>702</v>
      </c>
      <c r="AW25" s="151" t="s">
        <v>987</v>
      </c>
      <c r="AX25" s="210">
        <v>34836</v>
      </c>
      <c r="AZ25" s="11">
        <v>23</v>
      </c>
      <c r="BA25" s="11" t="str">
        <f>AT47</f>
        <v>大野</v>
      </c>
      <c r="BB25" s="11" t="str">
        <f>AU47</f>
        <v>月七</v>
      </c>
      <c r="BC25" s="11" t="str">
        <f>AV47</f>
        <v>(宮･宮崎西ﾃﾆｽ)</v>
      </c>
      <c r="BD25" s="11">
        <v>23</v>
      </c>
      <c r="BE25" s="11" t="str">
        <f>AT48</f>
        <v>宮田</v>
      </c>
      <c r="BF25" s="11" t="str">
        <f>AU48</f>
        <v>佳奈</v>
      </c>
      <c r="BG25" s="11" t="str">
        <f>AV48</f>
        <v>(宮･ﾍﾞｱｰｽﾞJr)</v>
      </c>
      <c r="BI25" s="221">
        <v>23</v>
      </c>
      <c r="BJ25" s="57" t="s">
        <v>1183</v>
      </c>
      <c r="BK25" s="57" t="s">
        <v>1184</v>
      </c>
      <c r="BL25" s="108" t="s">
        <v>1182</v>
      </c>
      <c r="BM25" s="156" t="s">
        <v>1185</v>
      </c>
      <c r="BN25" s="211">
        <v>34727</v>
      </c>
      <c r="BP25" s="275">
        <v>23</v>
      </c>
      <c r="BQ25" s="50" t="s">
        <v>751</v>
      </c>
      <c r="BR25" s="50" t="s">
        <v>0</v>
      </c>
      <c r="BS25" s="151" t="s">
        <v>752</v>
      </c>
      <c r="BT25" s="151" t="s">
        <v>330</v>
      </c>
      <c r="BU25" s="214">
        <v>36378</v>
      </c>
      <c r="BW25" s="186">
        <v>12</v>
      </c>
      <c r="BX25" s="50" t="s">
        <v>1100</v>
      </c>
      <c r="BY25" s="50" t="s">
        <v>39</v>
      </c>
      <c r="BZ25" s="108" t="s">
        <v>800</v>
      </c>
      <c r="CA25" s="151" t="s">
        <v>45</v>
      </c>
      <c r="CB25" s="197">
        <v>35819</v>
      </c>
      <c r="CD25" s="11">
        <v>23</v>
      </c>
      <c r="CE25" s="11" t="str">
        <f>BX47</f>
        <v>今別府</v>
      </c>
      <c r="CF25" s="11" t="str">
        <f>BY47</f>
        <v>風香</v>
      </c>
      <c r="CG25" s="11" t="str">
        <f>BZ47</f>
        <v>(福･春日西TC)</v>
      </c>
      <c r="CH25" s="11">
        <v>23</v>
      </c>
      <c r="CI25" s="11" t="str">
        <f>BX48</f>
        <v>梶谷</v>
      </c>
      <c r="CJ25" s="11" t="str">
        <f>BY48</f>
        <v>亜未</v>
      </c>
      <c r="CK25" s="11" t="str">
        <f>BZ48</f>
        <v>(福･春日西TC)</v>
      </c>
    </row>
    <row r="26" spans="1:89" ht="13.5">
      <c r="A26" s="217">
        <v>24</v>
      </c>
      <c r="B26" s="50" t="s">
        <v>697</v>
      </c>
      <c r="C26" s="157" t="s">
        <v>698</v>
      </c>
      <c r="D26" s="198" t="s">
        <v>276</v>
      </c>
      <c r="E26" s="199" t="s">
        <v>699</v>
      </c>
      <c r="F26" s="206">
        <v>34871</v>
      </c>
      <c r="H26" s="215">
        <v>24</v>
      </c>
      <c r="I26" s="50" t="s">
        <v>1113</v>
      </c>
      <c r="J26" s="70" t="s">
        <v>1114</v>
      </c>
      <c r="K26" s="208" t="s">
        <v>1135</v>
      </c>
      <c r="L26" s="151" t="s">
        <v>1136</v>
      </c>
      <c r="M26" s="197">
        <v>35634</v>
      </c>
      <c r="O26" s="230">
        <v>12</v>
      </c>
      <c r="P26" s="50" t="s">
        <v>708</v>
      </c>
      <c r="Q26" s="50" t="s">
        <v>840</v>
      </c>
      <c r="R26" s="151" t="s">
        <v>706</v>
      </c>
      <c r="S26" s="151" t="s">
        <v>709</v>
      </c>
      <c r="T26" s="197">
        <v>34889</v>
      </c>
      <c r="U26" s="11">
        <v>24</v>
      </c>
      <c r="V26" s="48" t="str">
        <f>P49</f>
        <v>西上</v>
      </c>
      <c r="W26" s="48" t="str">
        <f>Q49</f>
        <v>尚志</v>
      </c>
      <c r="X26" s="48" t="str">
        <f>R49</f>
        <v>(長・対馬市ＬＴＣ）</v>
      </c>
      <c r="Y26" s="48">
        <v>24</v>
      </c>
      <c r="Z26" s="48" t="str">
        <f>P50</f>
        <v>西野</v>
      </c>
      <c r="AA26" s="48" t="str">
        <f>Q50</f>
        <v>拓郎</v>
      </c>
      <c r="AB26" s="48" t="str">
        <f>R50</f>
        <v>(長・SNTC)</v>
      </c>
      <c r="AD26" s="186">
        <v>12</v>
      </c>
      <c r="AE26" s="50" t="s">
        <v>1115</v>
      </c>
      <c r="AF26" s="70" t="s">
        <v>1116</v>
      </c>
      <c r="AG26" s="203" t="s">
        <v>845</v>
      </c>
      <c r="AH26" s="151" t="s">
        <v>1138</v>
      </c>
      <c r="AI26" s="197">
        <v>36296</v>
      </c>
      <c r="AJ26" s="11">
        <v>24</v>
      </c>
      <c r="AK26" s="48" t="str">
        <f>AE49</f>
        <v>上杉</v>
      </c>
      <c r="AL26" s="48" t="str">
        <f>AF49</f>
        <v>旬生</v>
      </c>
      <c r="AM26" s="48" t="str">
        <f>AG49</f>
        <v>(福･油山TC)</v>
      </c>
      <c r="AN26" s="48">
        <v>24</v>
      </c>
      <c r="AO26" s="48" t="str">
        <f>AE50</f>
        <v>安増</v>
      </c>
      <c r="AP26" s="48" t="str">
        <f>AF50</f>
        <v>篤史</v>
      </c>
      <c r="AQ26" s="48" t="str">
        <f>AG50</f>
        <v>(福･ｸﾞﾛｰﾊﾞﾙｱﾘｰﾅ)</v>
      </c>
      <c r="AR26" s="48"/>
      <c r="AS26" s="224">
        <v>12</v>
      </c>
      <c r="AT26" s="50" t="s">
        <v>988</v>
      </c>
      <c r="AU26" s="50" t="s">
        <v>989</v>
      </c>
      <c r="AV26" s="108" t="s">
        <v>1157</v>
      </c>
      <c r="AW26" s="151" t="s">
        <v>806</v>
      </c>
      <c r="AX26" s="211">
        <v>34909</v>
      </c>
      <c r="AZ26" s="11">
        <v>24</v>
      </c>
      <c r="BA26" s="11" t="str">
        <f>AT49</f>
        <v>江代</v>
      </c>
      <c r="BB26" s="11" t="str">
        <f>AU49</f>
        <v>純菜</v>
      </c>
      <c r="BC26" s="11" t="str">
        <f>AV49</f>
        <v>(長･佐世保LTC)</v>
      </c>
      <c r="BD26" s="11">
        <v>24</v>
      </c>
      <c r="BE26" s="11" t="str">
        <f>AT50</f>
        <v>川口</v>
      </c>
      <c r="BF26" s="11" t="str">
        <f>AU50</f>
        <v>桃佳</v>
      </c>
      <c r="BG26" s="11" t="str">
        <f>AV50</f>
        <v>(長･佐世保LTC)</v>
      </c>
      <c r="BI26" s="221">
        <v>24</v>
      </c>
      <c r="BJ26" s="50" t="s">
        <v>777</v>
      </c>
      <c r="BK26" s="50" t="s">
        <v>955</v>
      </c>
      <c r="BL26" s="151" t="s">
        <v>928</v>
      </c>
      <c r="BM26" s="151" t="s">
        <v>956</v>
      </c>
      <c r="BN26" s="197">
        <v>34700</v>
      </c>
      <c r="BP26" s="275">
        <v>24</v>
      </c>
      <c r="BQ26" s="50" t="s">
        <v>1</v>
      </c>
      <c r="BR26" s="50" t="s">
        <v>2</v>
      </c>
      <c r="BS26" s="151" t="s">
        <v>1132</v>
      </c>
      <c r="BT26" s="151" t="s">
        <v>29</v>
      </c>
      <c r="BU26" s="211">
        <v>35465</v>
      </c>
      <c r="BW26" s="223">
        <v>12</v>
      </c>
      <c r="BX26" s="50" t="s">
        <v>804</v>
      </c>
      <c r="BY26" s="50" t="s">
        <v>235</v>
      </c>
      <c r="BZ26" s="108" t="s">
        <v>800</v>
      </c>
      <c r="CA26" s="151" t="s">
        <v>259</v>
      </c>
      <c r="CB26" s="197">
        <v>35757</v>
      </c>
      <c r="CD26" s="11">
        <v>24</v>
      </c>
      <c r="CE26" s="11" t="str">
        <f>BX49</f>
        <v>城間</v>
      </c>
      <c r="CF26" s="11" t="str">
        <f>BY49</f>
        <v>安実</v>
      </c>
      <c r="CG26" s="11" t="str">
        <f>BZ49</f>
        <v>(沖･JIN Jr)</v>
      </c>
      <c r="CH26" s="11">
        <v>24</v>
      </c>
      <c r="CI26" s="11" t="str">
        <f>BX50</f>
        <v>下地</v>
      </c>
      <c r="CJ26" s="11" t="str">
        <f>BY50</f>
        <v>奈奈</v>
      </c>
      <c r="CK26" s="11" t="str">
        <f>BZ50</f>
        <v>(沖･JIN Jr)</v>
      </c>
    </row>
    <row r="27" spans="1:89" ht="13.5">
      <c r="A27" s="216">
        <v>25</v>
      </c>
      <c r="B27" s="50" t="s">
        <v>1079</v>
      </c>
      <c r="C27" s="157" t="s">
        <v>739</v>
      </c>
      <c r="D27" s="198" t="s">
        <v>728</v>
      </c>
      <c r="E27" s="199" t="s">
        <v>1080</v>
      </c>
      <c r="F27" s="206">
        <v>34922</v>
      </c>
      <c r="H27" s="216">
        <v>25</v>
      </c>
      <c r="I27" s="50" t="s">
        <v>877</v>
      </c>
      <c r="J27" s="70" t="s">
        <v>878</v>
      </c>
      <c r="K27" s="208" t="s">
        <v>299</v>
      </c>
      <c r="L27" s="151" t="s">
        <v>898</v>
      </c>
      <c r="M27" s="197">
        <v>35863</v>
      </c>
      <c r="O27" s="230">
        <v>13</v>
      </c>
      <c r="P27" s="50" t="s">
        <v>74</v>
      </c>
      <c r="Q27" s="50" t="s">
        <v>75</v>
      </c>
      <c r="R27" s="108" t="s">
        <v>716</v>
      </c>
      <c r="S27" s="151" t="s">
        <v>76</v>
      </c>
      <c r="T27" s="197">
        <v>34751</v>
      </c>
      <c r="U27" s="11">
        <v>25</v>
      </c>
      <c r="V27" s="48">
        <f>P51</f>
        <v>0</v>
      </c>
      <c r="W27" s="48">
        <f>Q51</f>
        <v>0</v>
      </c>
      <c r="X27" s="48">
        <f>R51</f>
        <v>0</v>
      </c>
      <c r="Y27" s="48">
        <v>25</v>
      </c>
      <c r="Z27" s="48">
        <f>P52</f>
        <v>0</v>
      </c>
      <c r="AA27" s="48">
        <f>Q52</f>
        <v>0</v>
      </c>
      <c r="AB27" s="48">
        <f>R52</f>
        <v>0</v>
      </c>
      <c r="AD27" s="186">
        <v>13</v>
      </c>
      <c r="AE27" s="50" t="s">
        <v>767</v>
      </c>
      <c r="AF27" s="70" t="s">
        <v>871</v>
      </c>
      <c r="AG27" s="208" t="s">
        <v>842</v>
      </c>
      <c r="AH27" s="151" t="s">
        <v>894</v>
      </c>
      <c r="AI27" s="197">
        <v>35750</v>
      </c>
      <c r="AJ27" s="11">
        <v>25</v>
      </c>
      <c r="AK27" s="48">
        <f>AE51</f>
        <v>0</v>
      </c>
      <c r="AL27" s="48">
        <f>AF51</f>
        <v>0</v>
      </c>
      <c r="AM27" s="48">
        <f>AG51</f>
        <v>0</v>
      </c>
      <c r="AN27" s="48">
        <v>25</v>
      </c>
      <c r="AO27" s="48">
        <f>AE52</f>
        <v>0</v>
      </c>
      <c r="AP27" s="48">
        <f>AF52</f>
        <v>0</v>
      </c>
      <c r="AQ27" s="48">
        <f>AG52</f>
        <v>0</v>
      </c>
      <c r="AR27" s="48"/>
      <c r="AS27" s="224">
        <v>13</v>
      </c>
      <c r="AT27" s="50" t="s">
        <v>190</v>
      </c>
      <c r="AU27" s="50" t="s">
        <v>191</v>
      </c>
      <c r="AV27" s="108" t="s">
        <v>934</v>
      </c>
      <c r="AW27" s="151" t="s">
        <v>192</v>
      </c>
      <c r="AX27" s="211">
        <v>35210</v>
      </c>
      <c r="AZ27" s="119">
        <v>25</v>
      </c>
      <c r="BA27" s="11">
        <f>AT51</f>
        <v>0</v>
      </c>
      <c r="BB27" s="11">
        <f>AU51</f>
        <v>0</v>
      </c>
      <c r="BC27" s="11">
        <f>AV51</f>
        <v>0</v>
      </c>
      <c r="BD27" s="119">
        <v>25</v>
      </c>
      <c r="BE27" s="11">
        <f>AT52</f>
        <v>0</v>
      </c>
      <c r="BF27" s="11">
        <f>AU52</f>
        <v>0</v>
      </c>
      <c r="BG27" s="11">
        <f>AV52</f>
        <v>0</v>
      </c>
      <c r="BI27" s="221">
        <v>25</v>
      </c>
      <c r="BJ27" s="50" t="s">
        <v>917</v>
      </c>
      <c r="BK27" s="50" t="s">
        <v>918</v>
      </c>
      <c r="BL27" s="151" t="s">
        <v>706</v>
      </c>
      <c r="BM27" s="151" t="s">
        <v>930</v>
      </c>
      <c r="BN27" s="211">
        <v>35304</v>
      </c>
      <c r="BP27" s="275">
        <v>25</v>
      </c>
      <c r="BQ27" s="50" t="s">
        <v>924</v>
      </c>
      <c r="BR27" s="50" t="s">
        <v>925</v>
      </c>
      <c r="BS27" s="151" t="s">
        <v>934</v>
      </c>
      <c r="BT27" s="151" t="s">
        <v>935</v>
      </c>
      <c r="BU27" s="211">
        <v>35771</v>
      </c>
      <c r="BW27" s="186">
        <v>13</v>
      </c>
      <c r="BX27" s="50" t="s">
        <v>924</v>
      </c>
      <c r="BY27" s="50" t="s">
        <v>925</v>
      </c>
      <c r="BZ27" s="108" t="s">
        <v>934</v>
      </c>
      <c r="CA27" s="151" t="s">
        <v>935</v>
      </c>
      <c r="CB27" s="197">
        <v>35771</v>
      </c>
      <c r="CD27" s="119">
        <v>25</v>
      </c>
      <c r="CE27" s="11">
        <f>BX51</f>
        <v>0</v>
      </c>
      <c r="CF27" s="11">
        <f>BY51</f>
        <v>0</v>
      </c>
      <c r="CG27" s="11">
        <f>BZ51</f>
        <v>0</v>
      </c>
      <c r="CH27" s="119">
        <v>25</v>
      </c>
      <c r="CI27" s="11">
        <f>BX52</f>
        <v>0</v>
      </c>
      <c r="CJ27" s="11">
        <f>BY52</f>
        <v>0</v>
      </c>
      <c r="CK27" s="11">
        <f>BZ52</f>
        <v>0</v>
      </c>
    </row>
    <row r="28" spans="1:89" ht="13.5">
      <c r="A28" s="216">
        <v>26</v>
      </c>
      <c r="B28" s="50" t="s">
        <v>754</v>
      </c>
      <c r="C28" s="157" t="s">
        <v>755</v>
      </c>
      <c r="D28" s="205" t="s">
        <v>945</v>
      </c>
      <c r="E28" s="199" t="s">
        <v>756</v>
      </c>
      <c r="F28" s="206">
        <v>34896</v>
      </c>
      <c r="H28" s="215">
        <v>26</v>
      </c>
      <c r="I28" s="50" t="s">
        <v>948</v>
      </c>
      <c r="J28" s="70" t="s">
        <v>949</v>
      </c>
      <c r="K28" s="208" t="s">
        <v>750</v>
      </c>
      <c r="L28" s="151" t="s">
        <v>289</v>
      </c>
      <c r="M28" s="197">
        <v>35591</v>
      </c>
      <c r="O28" s="229">
        <v>13</v>
      </c>
      <c r="P28" s="107" t="s">
        <v>1081</v>
      </c>
      <c r="Q28" s="107" t="s">
        <v>1082</v>
      </c>
      <c r="R28" s="108" t="s">
        <v>1083</v>
      </c>
      <c r="S28" s="196" t="s">
        <v>1084</v>
      </c>
      <c r="T28" s="195">
        <v>34776</v>
      </c>
      <c r="U28" s="11">
        <v>26</v>
      </c>
      <c r="V28" s="48">
        <f>P53</f>
        <v>0</v>
      </c>
      <c r="W28" s="48">
        <f>Q53</f>
        <v>0</v>
      </c>
      <c r="X28" s="48">
        <f>R53</f>
        <v>0</v>
      </c>
      <c r="Y28" s="48">
        <v>26</v>
      </c>
      <c r="Z28" s="48">
        <f>P54</f>
        <v>0</v>
      </c>
      <c r="AA28" s="48">
        <f>Q54</f>
        <v>0</v>
      </c>
      <c r="AB28" s="48">
        <f>R54</f>
        <v>0</v>
      </c>
      <c r="AD28" s="186">
        <v>13</v>
      </c>
      <c r="AE28" s="50" t="s">
        <v>948</v>
      </c>
      <c r="AF28" s="70" t="s">
        <v>949</v>
      </c>
      <c r="AG28" s="208" t="s">
        <v>750</v>
      </c>
      <c r="AH28" s="151" t="s">
        <v>289</v>
      </c>
      <c r="AI28" s="197">
        <v>35591</v>
      </c>
      <c r="AJ28" s="11">
        <v>26</v>
      </c>
      <c r="AK28" s="48">
        <f>AE53</f>
        <v>0</v>
      </c>
      <c r="AL28" s="48">
        <f>AF53</f>
        <v>0</v>
      </c>
      <c r="AM28" s="48">
        <f>AG53</f>
        <v>0</v>
      </c>
      <c r="AN28" s="48">
        <v>26</v>
      </c>
      <c r="AO28" s="48">
        <f>AE54</f>
        <v>0</v>
      </c>
      <c r="AP28" s="48">
        <f>AF54</f>
        <v>0</v>
      </c>
      <c r="AQ28" s="48">
        <f>AG54</f>
        <v>0</v>
      </c>
      <c r="AR28" s="48"/>
      <c r="AS28" s="224">
        <v>13</v>
      </c>
      <c r="AT28" s="50" t="s">
        <v>936</v>
      </c>
      <c r="AU28" s="50" t="s">
        <v>816</v>
      </c>
      <c r="AV28" s="108" t="s">
        <v>934</v>
      </c>
      <c r="AW28" s="151" t="s">
        <v>938</v>
      </c>
      <c r="AX28" s="197">
        <v>35315</v>
      </c>
      <c r="AZ28" s="119">
        <v>26</v>
      </c>
      <c r="BA28" s="11">
        <f>AT53</f>
        <v>0</v>
      </c>
      <c r="BB28" s="11">
        <f>AU53</f>
        <v>0</v>
      </c>
      <c r="BC28" s="11">
        <f>AV53</f>
        <v>0</v>
      </c>
      <c r="BD28" s="119">
        <v>26</v>
      </c>
      <c r="BE28" s="11">
        <f>AT54</f>
        <v>0</v>
      </c>
      <c r="BF28" s="11">
        <f>AU54</f>
        <v>0</v>
      </c>
      <c r="BG28" s="11">
        <f>AV54</f>
        <v>0</v>
      </c>
      <c r="BI28" s="221">
        <v>26</v>
      </c>
      <c r="BJ28" s="50" t="s">
        <v>969</v>
      </c>
      <c r="BK28" s="50" t="s">
        <v>970</v>
      </c>
      <c r="BL28" s="151" t="s">
        <v>1186</v>
      </c>
      <c r="BM28" s="151" t="s">
        <v>972</v>
      </c>
      <c r="BN28" s="211">
        <v>35039</v>
      </c>
      <c r="BP28" s="275">
        <v>26</v>
      </c>
      <c r="BQ28" s="50" t="s">
        <v>3</v>
      </c>
      <c r="BR28" s="50" t="s">
        <v>4</v>
      </c>
      <c r="BS28" s="151" t="s">
        <v>30</v>
      </c>
      <c r="BT28" s="151" t="s">
        <v>31</v>
      </c>
      <c r="BU28" s="214">
        <v>35566</v>
      </c>
      <c r="BW28" s="186">
        <v>13</v>
      </c>
      <c r="BX28" s="50" t="s">
        <v>304</v>
      </c>
      <c r="BY28" s="50" t="s">
        <v>305</v>
      </c>
      <c r="BZ28" s="108" t="s">
        <v>867</v>
      </c>
      <c r="CA28" s="151" t="s">
        <v>327</v>
      </c>
      <c r="CB28" s="197">
        <v>35565</v>
      </c>
      <c r="CD28" s="119">
        <v>26</v>
      </c>
      <c r="CE28" s="11">
        <f>BX53</f>
        <v>0</v>
      </c>
      <c r="CF28" s="11">
        <f>BY53</f>
        <v>0</v>
      </c>
      <c r="CG28" s="11">
        <f>BZ53</f>
        <v>0</v>
      </c>
      <c r="CH28" s="119">
        <v>26</v>
      </c>
      <c r="CI28" s="11">
        <f>BX54</f>
        <v>0</v>
      </c>
      <c r="CJ28" s="11">
        <f>BY54</f>
        <v>0</v>
      </c>
      <c r="CK28" s="11">
        <f>BZ54</f>
        <v>0</v>
      </c>
    </row>
    <row r="29" spans="1:89" ht="13.5">
      <c r="A29" s="216">
        <v>27</v>
      </c>
      <c r="B29" s="50" t="s">
        <v>1081</v>
      </c>
      <c r="C29" s="157" t="s">
        <v>1082</v>
      </c>
      <c r="D29" s="198" t="s">
        <v>1083</v>
      </c>
      <c r="E29" s="199" t="s">
        <v>1084</v>
      </c>
      <c r="F29" s="206">
        <v>34776</v>
      </c>
      <c r="H29" s="216">
        <v>27</v>
      </c>
      <c r="I29" s="50" t="s">
        <v>774</v>
      </c>
      <c r="J29" s="70" t="s">
        <v>837</v>
      </c>
      <c r="K29" s="203" t="s">
        <v>1137</v>
      </c>
      <c r="L29" s="151" t="s">
        <v>848</v>
      </c>
      <c r="M29" s="197">
        <v>36146</v>
      </c>
      <c r="O29" s="229">
        <v>14</v>
      </c>
      <c r="P29" s="50" t="s">
        <v>1041</v>
      </c>
      <c r="Q29" s="50" t="s">
        <v>77</v>
      </c>
      <c r="R29" s="151" t="s">
        <v>750</v>
      </c>
      <c r="S29" s="109" t="s">
        <v>1043</v>
      </c>
      <c r="T29" s="197">
        <v>34870</v>
      </c>
      <c r="U29" s="11">
        <v>27</v>
      </c>
      <c r="V29" s="48">
        <f>P55</f>
        <v>0</v>
      </c>
      <c r="W29" s="48">
        <f>Q55</f>
        <v>0</v>
      </c>
      <c r="X29" s="48">
        <f>R55</f>
        <v>0</v>
      </c>
      <c r="Y29" s="48">
        <v>27</v>
      </c>
      <c r="Z29" s="48">
        <f>P56</f>
        <v>0</v>
      </c>
      <c r="AA29" s="48">
        <f>Q56</f>
        <v>0</v>
      </c>
      <c r="AB29" s="48">
        <f>R56</f>
        <v>0</v>
      </c>
      <c r="AD29" s="186">
        <v>14</v>
      </c>
      <c r="AE29" s="57" t="s">
        <v>891</v>
      </c>
      <c r="AF29" s="162" t="s">
        <v>892</v>
      </c>
      <c r="AG29" s="212" t="s">
        <v>728</v>
      </c>
      <c r="AH29" s="108" t="s">
        <v>908</v>
      </c>
      <c r="AI29" s="197">
        <v>35560</v>
      </c>
      <c r="AJ29" s="11">
        <v>27</v>
      </c>
      <c r="AK29" s="48">
        <f>AE55</f>
        <v>0</v>
      </c>
      <c r="AL29" s="48">
        <f>AF55</f>
        <v>0</v>
      </c>
      <c r="AM29" s="48">
        <f>AG55</f>
        <v>0</v>
      </c>
      <c r="AN29" s="48">
        <v>27</v>
      </c>
      <c r="AO29" s="48">
        <f>AE56</f>
        <v>0</v>
      </c>
      <c r="AP29" s="48">
        <f>AF56</f>
        <v>0</v>
      </c>
      <c r="AQ29" s="48">
        <f>AG56</f>
        <v>0</v>
      </c>
      <c r="AR29" s="48"/>
      <c r="AS29" s="224">
        <v>14</v>
      </c>
      <c r="AT29" s="50" t="s">
        <v>742</v>
      </c>
      <c r="AU29" s="50" t="s">
        <v>854</v>
      </c>
      <c r="AV29" s="151" t="s">
        <v>928</v>
      </c>
      <c r="AW29" s="151" t="s">
        <v>861</v>
      </c>
      <c r="AX29" s="210">
        <v>35224</v>
      </c>
      <c r="AZ29" s="119">
        <v>27</v>
      </c>
      <c r="BA29" s="11">
        <f>AT55</f>
        <v>0</v>
      </c>
      <c r="BB29" s="11">
        <f>AU55</f>
        <v>0</v>
      </c>
      <c r="BC29" s="11">
        <f>AV55</f>
        <v>0</v>
      </c>
      <c r="BD29" s="119">
        <v>27</v>
      </c>
      <c r="BE29" s="11">
        <f>AT56</f>
        <v>0</v>
      </c>
      <c r="BF29" s="11">
        <f>AU56</f>
        <v>0</v>
      </c>
      <c r="BG29" s="11">
        <f>AV56</f>
        <v>0</v>
      </c>
      <c r="BI29" s="221">
        <v>27</v>
      </c>
      <c r="BJ29" s="57" t="s">
        <v>991</v>
      </c>
      <c r="BK29" s="57" t="s">
        <v>992</v>
      </c>
      <c r="BL29" s="108" t="s">
        <v>809</v>
      </c>
      <c r="BM29" s="156" t="s">
        <v>993</v>
      </c>
      <c r="BN29" s="211">
        <v>34802</v>
      </c>
      <c r="BP29" s="275">
        <v>27</v>
      </c>
      <c r="BQ29" s="50" t="s">
        <v>813</v>
      </c>
      <c r="BR29" s="50" t="s">
        <v>937</v>
      </c>
      <c r="BS29" s="151" t="s">
        <v>750</v>
      </c>
      <c r="BT29" s="151" t="s">
        <v>939</v>
      </c>
      <c r="BU29" s="211">
        <v>35544</v>
      </c>
      <c r="BW29" s="186">
        <v>14</v>
      </c>
      <c r="BX29" s="50" t="s">
        <v>236</v>
      </c>
      <c r="BY29" s="50" t="s">
        <v>237</v>
      </c>
      <c r="BZ29" s="108" t="s">
        <v>260</v>
      </c>
      <c r="CA29" s="151" t="s">
        <v>261</v>
      </c>
      <c r="CB29" s="197">
        <v>35740</v>
      </c>
      <c r="CD29" s="119">
        <v>27</v>
      </c>
      <c r="CE29" s="11">
        <f>BX55</f>
        <v>0</v>
      </c>
      <c r="CF29" s="11">
        <f>BY55</f>
        <v>0</v>
      </c>
      <c r="CG29" s="11">
        <f>BZ55</f>
        <v>0</v>
      </c>
      <c r="CH29" s="119">
        <v>27</v>
      </c>
      <c r="CI29" s="11">
        <f>BX56</f>
        <v>0</v>
      </c>
      <c r="CJ29" s="11">
        <f>BY56</f>
        <v>0</v>
      </c>
      <c r="CK29" s="11">
        <f>BZ56</f>
        <v>0</v>
      </c>
    </row>
    <row r="30" spans="1:89" ht="13.5">
      <c r="A30" s="217">
        <v>28</v>
      </c>
      <c r="B30" s="76" t="s">
        <v>1085</v>
      </c>
      <c r="C30" s="296" t="s">
        <v>1086</v>
      </c>
      <c r="D30" s="297" t="s">
        <v>1087</v>
      </c>
      <c r="E30" s="298" t="s">
        <v>1088</v>
      </c>
      <c r="F30" s="299">
        <v>34738</v>
      </c>
      <c r="H30" s="215">
        <v>28</v>
      </c>
      <c r="I30" s="50" t="s">
        <v>891</v>
      </c>
      <c r="J30" s="70" t="s">
        <v>892</v>
      </c>
      <c r="K30" s="208" t="s">
        <v>728</v>
      </c>
      <c r="L30" s="151" t="s">
        <v>908</v>
      </c>
      <c r="M30" s="197">
        <v>35560</v>
      </c>
      <c r="O30" s="230">
        <v>14</v>
      </c>
      <c r="P30" s="50" t="s">
        <v>832</v>
      </c>
      <c r="Q30" s="50" t="s">
        <v>78</v>
      </c>
      <c r="R30" s="151" t="s">
        <v>750</v>
      </c>
      <c r="S30" s="109" t="s">
        <v>79</v>
      </c>
      <c r="T30" s="197">
        <v>34924</v>
      </c>
      <c r="U30" s="11">
        <v>28</v>
      </c>
      <c r="V30" s="48">
        <f>P57</f>
        <v>0</v>
      </c>
      <c r="W30" s="48">
        <f>Q57</f>
        <v>0</v>
      </c>
      <c r="X30" s="48">
        <f>R57</f>
        <v>0</v>
      </c>
      <c r="Y30" s="48">
        <v>28</v>
      </c>
      <c r="Z30" s="48">
        <f>P58</f>
        <v>0</v>
      </c>
      <c r="AA30" s="48">
        <f>Q58</f>
        <v>0</v>
      </c>
      <c r="AB30" s="48">
        <f>R58</f>
        <v>0</v>
      </c>
      <c r="AD30" s="186">
        <v>14</v>
      </c>
      <c r="AE30" s="50" t="s">
        <v>110</v>
      </c>
      <c r="AF30" s="70" t="s">
        <v>111</v>
      </c>
      <c r="AG30" s="203" t="s">
        <v>728</v>
      </c>
      <c r="AH30" s="151" t="s">
        <v>130</v>
      </c>
      <c r="AI30" s="197">
        <v>35983</v>
      </c>
      <c r="AJ30" s="11">
        <v>28</v>
      </c>
      <c r="AK30" s="48">
        <f>AE57</f>
        <v>0</v>
      </c>
      <c r="AL30" s="48">
        <f>AF57</f>
        <v>0</v>
      </c>
      <c r="AM30" s="48">
        <f>AG57</f>
        <v>0</v>
      </c>
      <c r="AN30" s="48">
        <v>28</v>
      </c>
      <c r="AO30" s="48">
        <f>AE58</f>
        <v>0</v>
      </c>
      <c r="AP30" s="48">
        <f>AF58</f>
        <v>0</v>
      </c>
      <c r="AQ30" s="48">
        <f>AG58</f>
        <v>0</v>
      </c>
      <c r="AR30" s="48"/>
      <c r="AS30" s="228">
        <v>14</v>
      </c>
      <c r="AT30" s="49" t="s">
        <v>777</v>
      </c>
      <c r="AU30" s="49" t="s">
        <v>955</v>
      </c>
      <c r="AV30" s="151" t="s">
        <v>928</v>
      </c>
      <c r="AW30" s="155" t="s">
        <v>956</v>
      </c>
      <c r="AX30" s="210">
        <v>34700</v>
      </c>
      <c r="AZ30" s="119">
        <v>28</v>
      </c>
      <c r="BA30" s="11">
        <f>AT57</f>
        <v>0</v>
      </c>
      <c r="BB30" s="11">
        <f>AU57</f>
        <v>0</v>
      </c>
      <c r="BC30" s="11">
        <f>AV57</f>
        <v>0</v>
      </c>
      <c r="BD30" s="119">
        <v>28</v>
      </c>
      <c r="BE30" s="11">
        <f>AT58</f>
        <v>0</v>
      </c>
      <c r="BF30" s="11">
        <f>AU58</f>
        <v>0</v>
      </c>
      <c r="BG30" s="11">
        <f>AV58</f>
        <v>0</v>
      </c>
      <c r="BI30" s="221">
        <v>28</v>
      </c>
      <c r="BJ30" s="50" t="s">
        <v>964</v>
      </c>
      <c r="BK30" s="50" t="s">
        <v>965</v>
      </c>
      <c r="BL30" s="108" t="s">
        <v>966</v>
      </c>
      <c r="BM30" s="151" t="s">
        <v>802</v>
      </c>
      <c r="BN30" s="197">
        <v>34868</v>
      </c>
      <c r="BP30" s="275">
        <v>28</v>
      </c>
      <c r="BQ30" s="50" t="s">
        <v>824</v>
      </c>
      <c r="BR30" s="50" t="s">
        <v>5</v>
      </c>
      <c r="BS30" s="151" t="s">
        <v>809</v>
      </c>
      <c r="BT30" s="151" t="s">
        <v>32</v>
      </c>
      <c r="BU30" s="214">
        <v>35533</v>
      </c>
      <c r="BW30" s="186">
        <v>14</v>
      </c>
      <c r="BX30" s="50" t="s">
        <v>1038</v>
      </c>
      <c r="BY30" s="50" t="s">
        <v>238</v>
      </c>
      <c r="BZ30" s="108" t="s">
        <v>260</v>
      </c>
      <c r="CA30" s="151" t="s">
        <v>262</v>
      </c>
      <c r="CB30" s="197">
        <v>35613</v>
      </c>
      <c r="CD30" s="119">
        <v>28</v>
      </c>
      <c r="CE30" s="11">
        <f>BX57</f>
        <v>0</v>
      </c>
      <c r="CF30" s="11">
        <f>BY57</f>
        <v>0</v>
      </c>
      <c r="CG30" s="11">
        <f>BZ57</f>
        <v>0</v>
      </c>
      <c r="CH30" s="119">
        <v>28</v>
      </c>
      <c r="CI30" s="11">
        <f>BX58</f>
        <v>0</v>
      </c>
      <c r="CJ30" s="11">
        <f>BY58</f>
        <v>0</v>
      </c>
      <c r="CK30" s="11">
        <f>BZ58</f>
        <v>0</v>
      </c>
    </row>
    <row r="31" spans="1:89" ht="13.5">
      <c r="A31" s="215">
        <v>29</v>
      </c>
      <c r="B31" s="50" t="s">
        <v>766</v>
      </c>
      <c r="C31" s="157" t="s">
        <v>1089</v>
      </c>
      <c r="D31" s="198" t="s">
        <v>763</v>
      </c>
      <c r="E31" s="199" t="s">
        <v>1090</v>
      </c>
      <c r="F31" s="206">
        <v>34743</v>
      </c>
      <c r="H31" s="216">
        <v>29</v>
      </c>
      <c r="I31" s="50" t="s">
        <v>1115</v>
      </c>
      <c r="J31" s="70" t="s">
        <v>1116</v>
      </c>
      <c r="K31" s="203" t="s">
        <v>845</v>
      </c>
      <c r="L31" s="151" t="s">
        <v>1138</v>
      </c>
      <c r="M31" s="197">
        <v>36296</v>
      </c>
      <c r="O31" s="230">
        <v>15</v>
      </c>
      <c r="P31" s="107" t="s">
        <v>757</v>
      </c>
      <c r="Q31" s="107" t="s">
        <v>758</v>
      </c>
      <c r="R31" s="108" t="s">
        <v>1055</v>
      </c>
      <c r="S31" s="196" t="s">
        <v>760</v>
      </c>
      <c r="T31" s="195">
        <v>35221</v>
      </c>
      <c r="U31" s="11">
        <v>29</v>
      </c>
      <c r="V31" s="48">
        <f>P59</f>
        <v>0</v>
      </c>
      <c r="W31" s="48">
        <f>Q59</f>
        <v>0</v>
      </c>
      <c r="X31" s="48">
        <f>R59</f>
        <v>0</v>
      </c>
      <c r="Y31" s="48">
        <v>29</v>
      </c>
      <c r="Z31" s="48">
        <f>P60</f>
        <v>0</v>
      </c>
      <c r="AA31" s="48">
        <f>Q60</f>
        <v>0</v>
      </c>
      <c r="AB31" s="48">
        <f>R60</f>
        <v>0</v>
      </c>
      <c r="AD31" s="186">
        <v>15</v>
      </c>
      <c r="AE31" s="57" t="s">
        <v>697</v>
      </c>
      <c r="AF31" s="162" t="s">
        <v>112</v>
      </c>
      <c r="AG31" s="212" t="s">
        <v>131</v>
      </c>
      <c r="AH31" s="108" t="s">
        <v>132</v>
      </c>
      <c r="AI31" s="197">
        <v>35522</v>
      </c>
      <c r="AJ31" s="11">
        <v>29</v>
      </c>
      <c r="AK31" s="48">
        <f>AE59</f>
        <v>0</v>
      </c>
      <c r="AL31" s="48">
        <f>AF59</f>
        <v>0</v>
      </c>
      <c r="AM31" s="48">
        <f>AG59</f>
        <v>0</v>
      </c>
      <c r="AN31" s="48">
        <v>29</v>
      </c>
      <c r="AO31" s="48">
        <f>AE60</f>
        <v>0</v>
      </c>
      <c r="AP31" s="48">
        <f>AF60</f>
        <v>0</v>
      </c>
      <c r="AQ31" s="48">
        <f>AG60</f>
        <v>0</v>
      </c>
      <c r="AR31" s="48"/>
      <c r="AS31" s="224">
        <v>15</v>
      </c>
      <c r="AT31" s="50" t="s">
        <v>960</v>
      </c>
      <c r="AU31" s="50" t="s">
        <v>961</v>
      </c>
      <c r="AV31" s="108" t="s">
        <v>823</v>
      </c>
      <c r="AW31" s="151" t="s">
        <v>962</v>
      </c>
      <c r="AX31" s="210">
        <v>34982</v>
      </c>
      <c r="AZ31" s="119">
        <v>29</v>
      </c>
      <c r="BA31" s="11">
        <f>AT59</f>
        <v>0</v>
      </c>
      <c r="BB31" s="11">
        <f>AU59</f>
        <v>0</v>
      </c>
      <c r="BC31" s="11">
        <f>AV59</f>
        <v>0</v>
      </c>
      <c r="BD31" s="119">
        <v>29</v>
      </c>
      <c r="BE31" s="11">
        <f>AT60</f>
        <v>0</v>
      </c>
      <c r="BF31" s="11">
        <f>AU60</f>
        <v>0</v>
      </c>
      <c r="BG31" s="11">
        <f>AV60</f>
        <v>0</v>
      </c>
      <c r="BI31" s="221">
        <v>29</v>
      </c>
      <c r="BJ31" s="50" t="s">
        <v>786</v>
      </c>
      <c r="BK31" s="50" t="s">
        <v>921</v>
      </c>
      <c r="BL31" s="151" t="s">
        <v>842</v>
      </c>
      <c r="BM31" s="151" t="s">
        <v>865</v>
      </c>
      <c r="BN31" s="214">
        <v>35382</v>
      </c>
      <c r="BP31" s="275">
        <v>29</v>
      </c>
      <c r="BQ31" s="50" t="s">
        <v>812</v>
      </c>
      <c r="BR31" s="50" t="s">
        <v>6</v>
      </c>
      <c r="BS31" s="151" t="s">
        <v>303</v>
      </c>
      <c r="BT31" s="151" t="s">
        <v>33</v>
      </c>
      <c r="BU31" s="211">
        <v>35533</v>
      </c>
      <c r="BW31" s="186">
        <v>15</v>
      </c>
      <c r="BX31" s="50" t="s">
        <v>314</v>
      </c>
      <c r="BY31" s="50" t="s">
        <v>315</v>
      </c>
      <c r="BZ31" s="108" t="s">
        <v>845</v>
      </c>
      <c r="CA31" s="151" t="s">
        <v>333</v>
      </c>
      <c r="CB31" s="210">
        <v>35542</v>
      </c>
      <c r="CD31" s="119">
        <v>29</v>
      </c>
      <c r="CE31" s="11">
        <f>BX59</f>
        <v>0</v>
      </c>
      <c r="CF31" s="11">
        <f>BY59</f>
        <v>0</v>
      </c>
      <c r="CG31" s="11">
        <f>BZ59</f>
        <v>0</v>
      </c>
      <c r="CH31" s="119">
        <v>29</v>
      </c>
      <c r="CI31" s="11">
        <f>BX60</f>
        <v>0</v>
      </c>
      <c r="CJ31" s="11">
        <f>BY60</f>
        <v>0</v>
      </c>
      <c r="CK31" s="11">
        <f>BZ60</f>
        <v>0</v>
      </c>
    </row>
    <row r="32" spans="1:89" ht="13.5">
      <c r="A32" s="218">
        <v>30</v>
      </c>
      <c r="B32" s="76" t="s">
        <v>714</v>
      </c>
      <c r="C32" s="286" t="s">
        <v>715</v>
      </c>
      <c r="D32" s="300" t="s">
        <v>716</v>
      </c>
      <c r="E32" s="108" t="s">
        <v>717</v>
      </c>
      <c r="F32" s="301">
        <v>35057</v>
      </c>
      <c r="H32" s="215">
        <v>30</v>
      </c>
      <c r="I32" s="50" t="s">
        <v>818</v>
      </c>
      <c r="J32" s="70" t="s">
        <v>1117</v>
      </c>
      <c r="K32" s="208" t="s">
        <v>1132</v>
      </c>
      <c r="L32" s="151" t="s">
        <v>1139</v>
      </c>
      <c r="M32" s="197">
        <v>35557</v>
      </c>
      <c r="O32" s="229">
        <v>15</v>
      </c>
      <c r="P32" s="50" t="s">
        <v>718</v>
      </c>
      <c r="Q32" s="50" t="s">
        <v>719</v>
      </c>
      <c r="R32" s="108" t="s">
        <v>720</v>
      </c>
      <c r="S32" s="109" t="s">
        <v>721</v>
      </c>
      <c r="T32" s="197">
        <v>34775</v>
      </c>
      <c r="U32" s="11">
        <v>30</v>
      </c>
      <c r="V32" s="48">
        <f>P61</f>
        <v>0</v>
      </c>
      <c r="W32" s="48">
        <f>Q61</f>
        <v>0</v>
      </c>
      <c r="X32" s="48">
        <f>R61</f>
        <v>0</v>
      </c>
      <c r="Y32" s="48">
        <v>30</v>
      </c>
      <c r="Z32" s="48">
        <f>P62</f>
        <v>0</v>
      </c>
      <c r="AA32" s="48">
        <f>Q62</f>
        <v>0</v>
      </c>
      <c r="AB32" s="48">
        <f>R62</f>
        <v>0</v>
      </c>
      <c r="AD32" s="186">
        <v>15</v>
      </c>
      <c r="AE32" s="57" t="s">
        <v>113</v>
      </c>
      <c r="AF32" s="162" t="s">
        <v>114</v>
      </c>
      <c r="AG32" s="212" t="s">
        <v>133</v>
      </c>
      <c r="AH32" s="108" t="s">
        <v>134</v>
      </c>
      <c r="AI32" s="197">
        <v>35613</v>
      </c>
      <c r="AJ32" s="11">
        <v>30</v>
      </c>
      <c r="AK32" s="48" t="str">
        <f>AE61</f>
        <v>合戸</v>
      </c>
      <c r="AL32" s="48" t="str">
        <f>AF61</f>
        <v>廉太朗</v>
      </c>
      <c r="AM32" s="48" t="str">
        <f>AG61</f>
        <v>(福・福岡ﾊﾟｼﾌｨｯｸ）</v>
      </c>
      <c r="AN32" s="48">
        <v>30</v>
      </c>
      <c r="AO32" s="48" t="str">
        <f>AE62</f>
        <v>近藤</v>
      </c>
      <c r="AP32" s="48" t="str">
        <f>AF62</f>
        <v>祐紀</v>
      </c>
      <c r="AQ32" s="48" t="str">
        <f>AG62</f>
        <v>(福・福岡ﾊﾟｼﾌｨｯｸ）</v>
      </c>
      <c r="AR32" s="48"/>
      <c r="AS32" s="224">
        <v>15</v>
      </c>
      <c r="AT32" s="50" t="s">
        <v>858</v>
      </c>
      <c r="AU32" s="50" t="s">
        <v>923</v>
      </c>
      <c r="AV32" s="108" t="s">
        <v>823</v>
      </c>
      <c r="AW32" s="151" t="s">
        <v>864</v>
      </c>
      <c r="AX32" s="197">
        <v>35337</v>
      </c>
      <c r="AZ32" s="119">
        <v>30</v>
      </c>
      <c r="BA32" s="11" t="str">
        <f>AT61</f>
        <v>本田</v>
      </c>
      <c r="BB32" s="11" t="str">
        <f>AU61</f>
        <v>千佳</v>
      </c>
      <c r="BC32" s="11" t="str">
        <f>AV61</f>
        <v>(佐･致遠館中)</v>
      </c>
      <c r="BD32" s="119">
        <v>30</v>
      </c>
      <c r="BE32" s="11" t="str">
        <f>AT62</f>
        <v>城島</v>
      </c>
      <c r="BF32" s="11" t="str">
        <f>AU62</f>
        <v>朱里</v>
      </c>
      <c r="BG32" s="11" t="str">
        <f>AV62</f>
        <v>(佐･致遠館中)</v>
      </c>
      <c r="BI32" s="221">
        <v>30</v>
      </c>
      <c r="BJ32" s="50" t="s">
        <v>1187</v>
      </c>
      <c r="BK32" s="50" t="s">
        <v>1188</v>
      </c>
      <c r="BL32" s="108" t="s">
        <v>1189</v>
      </c>
      <c r="BM32" s="151" t="s">
        <v>1190</v>
      </c>
      <c r="BN32" s="211">
        <v>35359</v>
      </c>
      <c r="BP32" s="275">
        <v>30</v>
      </c>
      <c r="BQ32" s="50" t="s">
        <v>7</v>
      </c>
      <c r="BR32" s="50" t="s">
        <v>8</v>
      </c>
      <c r="BS32" s="155" t="s">
        <v>1155</v>
      </c>
      <c r="BT32" s="151" t="s">
        <v>35</v>
      </c>
      <c r="BU32" s="211">
        <v>35773</v>
      </c>
      <c r="BW32" s="186">
        <v>15</v>
      </c>
      <c r="BX32" s="50" t="s">
        <v>316</v>
      </c>
      <c r="BY32" s="50" t="s">
        <v>317</v>
      </c>
      <c r="BZ32" s="108" t="s">
        <v>845</v>
      </c>
      <c r="CA32" s="151" t="s">
        <v>334</v>
      </c>
      <c r="CB32" s="197">
        <v>35975</v>
      </c>
      <c r="CD32" s="119">
        <v>30</v>
      </c>
      <c r="CE32" s="11" t="str">
        <f>BX61</f>
        <v>今村</v>
      </c>
      <c r="CF32" s="11" t="str">
        <f>BY61</f>
        <v>凪沙</v>
      </c>
      <c r="CG32" s="11" t="str">
        <f>BZ61</f>
        <v>(熊･熊本庭球塾)</v>
      </c>
      <c r="CH32" s="119">
        <v>30</v>
      </c>
      <c r="CI32" s="11" t="str">
        <f>BX62</f>
        <v>工藤</v>
      </c>
      <c r="CJ32" s="11" t="str">
        <f>BY62</f>
        <v>理沙</v>
      </c>
      <c r="CK32" s="11" t="str">
        <f>BZ62</f>
        <v>(熊･熊本庭球塾)</v>
      </c>
    </row>
    <row r="33" spans="1:89" ht="13.5">
      <c r="A33" s="216">
        <v>31</v>
      </c>
      <c r="B33" s="50" t="s">
        <v>743</v>
      </c>
      <c r="C33" s="157" t="s">
        <v>744</v>
      </c>
      <c r="D33" s="205" t="s">
        <v>745</v>
      </c>
      <c r="E33" s="199" t="s">
        <v>746</v>
      </c>
      <c r="F33" s="200">
        <v>34811</v>
      </c>
      <c r="H33" s="216">
        <v>31</v>
      </c>
      <c r="I33" s="50" t="s">
        <v>879</v>
      </c>
      <c r="J33" s="70" t="s">
        <v>880</v>
      </c>
      <c r="K33" s="208" t="s">
        <v>899</v>
      </c>
      <c r="L33" s="151" t="s">
        <v>900</v>
      </c>
      <c r="M33" s="197">
        <v>35440</v>
      </c>
      <c r="O33" s="229">
        <v>16</v>
      </c>
      <c r="P33" s="50" t="s">
        <v>821</v>
      </c>
      <c r="Q33" s="50" t="s">
        <v>881</v>
      </c>
      <c r="R33" s="109" t="s">
        <v>904</v>
      </c>
      <c r="S33" s="109" t="s">
        <v>901</v>
      </c>
      <c r="T33" s="197">
        <v>35069</v>
      </c>
      <c r="U33" s="11">
        <v>31</v>
      </c>
      <c r="V33" s="48">
        <f>P63</f>
        <v>0</v>
      </c>
      <c r="W33" s="48">
        <f>Q63</f>
        <v>0</v>
      </c>
      <c r="X33" s="48">
        <f>R63</f>
        <v>0</v>
      </c>
      <c r="Y33" s="48">
        <v>31</v>
      </c>
      <c r="Z33" s="48">
        <f>P64</f>
        <v>0</v>
      </c>
      <c r="AA33" s="48">
        <f>Q64</f>
        <v>0</v>
      </c>
      <c r="AB33" s="48">
        <f>R64</f>
        <v>0</v>
      </c>
      <c r="AD33" s="186">
        <v>16</v>
      </c>
      <c r="AE33" s="50" t="s">
        <v>818</v>
      </c>
      <c r="AF33" s="70" t="s">
        <v>1117</v>
      </c>
      <c r="AG33" s="203" t="s">
        <v>1132</v>
      </c>
      <c r="AH33" s="151" t="s">
        <v>1139</v>
      </c>
      <c r="AI33" s="197">
        <v>35557</v>
      </c>
      <c r="AJ33" s="11">
        <v>31</v>
      </c>
      <c r="AK33" s="48">
        <f>AE63</f>
        <v>0</v>
      </c>
      <c r="AL33" s="48">
        <f>AF63</f>
        <v>0</v>
      </c>
      <c r="AM33" s="48">
        <f>AG63</f>
        <v>0</v>
      </c>
      <c r="AN33" s="48">
        <v>31</v>
      </c>
      <c r="AO33" s="48">
        <f>AE64</f>
        <v>0</v>
      </c>
      <c r="AP33" s="48">
        <f>AF64</f>
        <v>0</v>
      </c>
      <c r="AQ33" s="48">
        <f>AG64</f>
        <v>0</v>
      </c>
      <c r="AR33" s="48"/>
      <c r="AS33" s="225">
        <v>16</v>
      </c>
      <c r="AT33" s="50" t="s">
        <v>306</v>
      </c>
      <c r="AU33" s="50" t="s">
        <v>307</v>
      </c>
      <c r="AV33" s="108" t="s">
        <v>28</v>
      </c>
      <c r="AW33" s="151" t="s">
        <v>328</v>
      </c>
      <c r="AX33" s="197">
        <v>35350</v>
      </c>
      <c r="AZ33" s="119">
        <v>31</v>
      </c>
      <c r="BA33" s="11">
        <f>AT63</f>
        <v>0</v>
      </c>
      <c r="BB33" s="11">
        <f>AU63</f>
        <v>0</v>
      </c>
      <c r="BC33" s="11">
        <f>AV63</f>
        <v>0</v>
      </c>
      <c r="BD33" s="119">
        <v>31</v>
      </c>
      <c r="BE33" s="11">
        <f>AT64</f>
        <v>0</v>
      </c>
      <c r="BF33" s="11">
        <f>AU64</f>
        <v>0</v>
      </c>
      <c r="BG33" s="11">
        <f>AV64</f>
        <v>0</v>
      </c>
      <c r="BI33" s="221">
        <v>31</v>
      </c>
      <c r="BJ33" s="57" t="s">
        <v>774</v>
      </c>
      <c r="BK33" s="57" t="s">
        <v>775</v>
      </c>
      <c r="BL33" s="108" t="s">
        <v>1182</v>
      </c>
      <c r="BM33" s="156" t="s">
        <v>792</v>
      </c>
      <c r="BN33" s="211">
        <v>35185</v>
      </c>
      <c r="BP33" s="275">
        <v>31</v>
      </c>
      <c r="BQ33" s="50" t="s">
        <v>922</v>
      </c>
      <c r="BR33" s="50" t="s">
        <v>911</v>
      </c>
      <c r="BS33" s="151" t="s">
        <v>808</v>
      </c>
      <c r="BT33" s="151" t="s">
        <v>933</v>
      </c>
      <c r="BU33" s="214">
        <v>35523</v>
      </c>
      <c r="BW33" s="223">
        <v>16</v>
      </c>
      <c r="BX33" s="50" t="s">
        <v>319</v>
      </c>
      <c r="BY33" s="50" t="s">
        <v>911</v>
      </c>
      <c r="BZ33" s="108" t="s">
        <v>808</v>
      </c>
      <c r="CA33" s="151" t="s">
        <v>933</v>
      </c>
      <c r="CB33" s="197">
        <v>35523</v>
      </c>
      <c r="CD33" s="119">
        <v>31</v>
      </c>
      <c r="CE33" s="11">
        <f>BX63</f>
        <v>0</v>
      </c>
      <c r="CF33" s="11">
        <f>BY63</f>
        <v>0</v>
      </c>
      <c r="CG33" s="11">
        <f>BZ63</f>
        <v>0</v>
      </c>
      <c r="CH33" s="119">
        <v>31</v>
      </c>
      <c r="CI33" s="11">
        <f>BX64</f>
        <v>0</v>
      </c>
      <c r="CJ33" s="11">
        <f>BY64</f>
        <v>0</v>
      </c>
      <c r="CK33" s="11">
        <f>BZ64</f>
        <v>0</v>
      </c>
    </row>
    <row r="34" spans="1:89" ht="13.5">
      <c r="A34" s="216">
        <v>32</v>
      </c>
      <c r="B34" s="50" t="s">
        <v>769</v>
      </c>
      <c r="C34" s="50" t="s">
        <v>941</v>
      </c>
      <c r="D34" s="203" t="s">
        <v>942</v>
      </c>
      <c r="E34" s="151" t="s">
        <v>943</v>
      </c>
      <c r="F34" s="211">
        <v>34781</v>
      </c>
      <c r="H34" s="215">
        <v>32</v>
      </c>
      <c r="I34" s="50" t="s">
        <v>704</v>
      </c>
      <c r="J34" s="70" t="s">
        <v>705</v>
      </c>
      <c r="K34" s="208" t="s">
        <v>706</v>
      </c>
      <c r="L34" s="151" t="s">
        <v>707</v>
      </c>
      <c r="M34" s="197">
        <v>35511</v>
      </c>
      <c r="O34" s="230">
        <v>16</v>
      </c>
      <c r="P34" s="50" t="s">
        <v>700</v>
      </c>
      <c r="Q34" s="50" t="s">
        <v>1058</v>
      </c>
      <c r="R34" s="109" t="s">
        <v>1059</v>
      </c>
      <c r="S34" s="109" t="s">
        <v>1060</v>
      </c>
      <c r="T34" s="197">
        <v>35018</v>
      </c>
      <c r="U34" s="11">
        <v>32</v>
      </c>
      <c r="V34" s="48">
        <f>P65</f>
        <v>0</v>
      </c>
      <c r="W34" s="48">
        <f>Q65</f>
        <v>0</v>
      </c>
      <c r="X34" s="48">
        <f>R65</f>
        <v>0</v>
      </c>
      <c r="Y34" s="48">
        <v>32</v>
      </c>
      <c r="Z34" s="48">
        <f>P66</f>
        <v>0</v>
      </c>
      <c r="AA34" s="48">
        <f>Q66</f>
        <v>0</v>
      </c>
      <c r="AB34" s="48">
        <f>R66</f>
        <v>0</v>
      </c>
      <c r="AD34" s="186">
        <v>16</v>
      </c>
      <c r="AE34" s="50" t="s">
        <v>1144</v>
      </c>
      <c r="AF34" s="70" t="s">
        <v>1145</v>
      </c>
      <c r="AG34" s="203" t="s">
        <v>1132</v>
      </c>
      <c r="AH34" s="151" t="s">
        <v>1149</v>
      </c>
      <c r="AI34" s="197">
        <v>35450</v>
      </c>
      <c r="AJ34" s="11">
        <v>32</v>
      </c>
      <c r="AK34" s="48">
        <f>AE65</f>
        <v>0</v>
      </c>
      <c r="AL34" s="48">
        <f>AF65</f>
        <v>0</v>
      </c>
      <c r="AM34" s="48">
        <f>AG65</f>
        <v>0</v>
      </c>
      <c r="AN34" s="48">
        <v>32</v>
      </c>
      <c r="AO34" s="48">
        <f>AE66</f>
        <v>0</v>
      </c>
      <c r="AP34" s="48">
        <f>AF66</f>
        <v>0</v>
      </c>
      <c r="AQ34" s="48">
        <f>AG66</f>
        <v>0</v>
      </c>
      <c r="AR34" s="48"/>
      <c r="AS34" s="225">
        <v>16</v>
      </c>
      <c r="AT34" s="50" t="s">
        <v>193</v>
      </c>
      <c r="AU34" s="50" t="s">
        <v>194</v>
      </c>
      <c r="AV34" s="108" t="s">
        <v>28</v>
      </c>
      <c r="AW34" s="151" t="s">
        <v>195</v>
      </c>
      <c r="AX34" s="197">
        <v>35029</v>
      </c>
      <c r="AZ34" s="119">
        <v>32</v>
      </c>
      <c r="BA34" s="11">
        <f>AT65</f>
        <v>0</v>
      </c>
      <c r="BB34" s="11">
        <f>AU65</f>
        <v>0</v>
      </c>
      <c r="BC34" s="11">
        <f>AV65</f>
        <v>0</v>
      </c>
      <c r="BD34" s="119">
        <v>32</v>
      </c>
      <c r="BE34" s="11">
        <f>AT66</f>
        <v>0</v>
      </c>
      <c r="BF34" s="11">
        <f>AU66</f>
        <v>0</v>
      </c>
      <c r="BG34" s="11">
        <f>AV66</f>
        <v>0</v>
      </c>
      <c r="BI34" s="221">
        <v>32</v>
      </c>
      <c r="BJ34" s="57" t="s">
        <v>789</v>
      </c>
      <c r="BK34" s="57" t="s">
        <v>980</v>
      </c>
      <c r="BL34" s="156" t="s">
        <v>1191</v>
      </c>
      <c r="BM34" s="211" t="s">
        <v>981</v>
      </c>
      <c r="BN34" s="211">
        <v>34978</v>
      </c>
      <c r="BP34" s="275">
        <v>32</v>
      </c>
      <c r="BQ34" s="50" t="s">
        <v>804</v>
      </c>
      <c r="BR34" s="50" t="s">
        <v>805</v>
      </c>
      <c r="BS34" s="151" t="s">
        <v>800</v>
      </c>
      <c r="BT34" s="151" t="s">
        <v>807</v>
      </c>
      <c r="BU34" s="211">
        <v>35589</v>
      </c>
      <c r="BW34" s="186">
        <v>16</v>
      </c>
      <c r="BX34" s="50" t="s">
        <v>320</v>
      </c>
      <c r="BY34" s="50" t="s">
        <v>321</v>
      </c>
      <c r="BZ34" s="108" t="s">
        <v>808</v>
      </c>
      <c r="CA34" s="108" t="s">
        <v>336</v>
      </c>
      <c r="CB34" s="197">
        <v>35698</v>
      </c>
      <c r="CD34" s="119">
        <v>32</v>
      </c>
      <c r="CE34" s="11">
        <f>BX65</f>
        <v>0</v>
      </c>
      <c r="CF34" s="11">
        <f>BY65</f>
        <v>0</v>
      </c>
      <c r="CG34" s="11">
        <f>BZ65</f>
        <v>0</v>
      </c>
      <c r="CH34" s="119">
        <v>32</v>
      </c>
      <c r="CI34" s="11">
        <f>BX66</f>
        <v>0</v>
      </c>
      <c r="CJ34" s="11">
        <f>BY66</f>
        <v>0</v>
      </c>
      <c r="CK34" s="11">
        <f>BZ66</f>
        <v>0</v>
      </c>
    </row>
    <row r="35" spans="1:80" ht="13.5">
      <c r="A35" s="115">
        <v>33</v>
      </c>
      <c r="B35" s="50"/>
      <c r="C35" s="50"/>
      <c r="D35" s="203"/>
      <c r="E35" s="151"/>
      <c r="F35" s="211"/>
      <c r="H35" s="97"/>
      <c r="I35" s="50"/>
      <c r="J35" s="70"/>
      <c r="K35" s="208"/>
      <c r="L35" s="151"/>
      <c r="M35" s="197"/>
      <c r="O35" s="230">
        <v>17</v>
      </c>
      <c r="P35" s="50" t="s">
        <v>747</v>
      </c>
      <c r="Q35" s="50" t="s">
        <v>1076</v>
      </c>
      <c r="R35" s="109" t="s">
        <v>1077</v>
      </c>
      <c r="S35" s="151" t="s">
        <v>1078</v>
      </c>
      <c r="T35" s="197">
        <v>34890</v>
      </c>
      <c r="U35" s="11">
        <v>33</v>
      </c>
      <c r="V35" s="48">
        <f>P67</f>
        <v>0</v>
      </c>
      <c r="W35" s="48">
        <f>Q67</f>
        <v>0</v>
      </c>
      <c r="X35" s="48">
        <f>R67</f>
        <v>0</v>
      </c>
      <c r="Y35" s="48">
        <v>33</v>
      </c>
      <c r="Z35" s="48">
        <f>P68</f>
        <v>0</v>
      </c>
      <c r="AA35" s="48">
        <f>Q68</f>
        <v>0</v>
      </c>
      <c r="AB35" s="48">
        <f>R68</f>
        <v>0</v>
      </c>
      <c r="AD35" s="186">
        <v>17</v>
      </c>
      <c r="AE35" s="50" t="s">
        <v>747</v>
      </c>
      <c r="AF35" s="70" t="s">
        <v>1104</v>
      </c>
      <c r="AG35" s="208" t="s">
        <v>1124</v>
      </c>
      <c r="AH35" s="151" t="s">
        <v>1125</v>
      </c>
      <c r="AI35" s="197">
        <v>35473</v>
      </c>
      <c r="AJ35" s="11">
        <v>33</v>
      </c>
      <c r="AK35" s="48">
        <f>AE67</f>
        <v>0</v>
      </c>
      <c r="AL35" s="48">
        <f>AF67</f>
        <v>0</v>
      </c>
      <c r="AM35" s="48">
        <f>AG67</f>
        <v>0</v>
      </c>
      <c r="AN35" s="48">
        <v>33</v>
      </c>
      <c r="AO35" s="48">
        <f>AE68</f>
        <v>0</v>
      </c>
      <c r="AP35" s="48">
        <f>AF68</f>
        <v>0</v>
      </c>
      <c r="AQ35" s="48">
        <f>AG68</f>
        <v>0</v>
      </c>
      <c r="AR35" s="48"/>
      <c r="AS35" s="224">
        <v>17</v>
      </c>
      <c r="AT35" s="50" t="s">
        <v>782</v>
      </c>
      <c r="AU35" s="50" t="s">
        <v>783</v>
      </c>
      <c r="AV35" s="151" t="s">
        <v>1193</v>
      </c>
      <c r="AW35" s="151" t="s">
        <v>799</v>
      </c>
      <c r="AX35" s="211">
        <v>35350</v>
      </c>
      <c r="BI35" s="62"/>
      <c r="BJ35" s="50"/>
      <c r="BK35" s="50"/>
      <c r="BL35" s="108"/>
      <c r="BM35" s="151"/>
      <c r="BN35" s="210"/>
      <c r="BQ35" s="50"/>
      <c r="BR35" s="50"/>
      <c r="BS35" s="151"/>
      <c r="BT35" s="151"/>
      <c r="BU35" s="197"/>
      <c r="BW35" s="186">
        <v>17</v>
      </c>
      <c r="BX35" s="50" t="s">
        <v>1063</v>
      </c>
      <c r="BY35" s="50" t="s">
        <v>1206</v>
      </c>
      <c r="BZ35" s="108" t="s">
        <v>749</v>
      </c>
      <c r="CA35" s="151" t="s">
        <v>19</v>
      </c>
      <c r="CB35" s="210">
        <v>35822</v>
      </c>
    </row>
    <row r="36" spans="1:80" ht="13.5">
      <c r="A36" s="115">
        <v>34</v>
      </c>
      <c r="B36" s="157"/>
      <c r="C36" s="157"/>
      <c r="D36" s="198"/>
      <c r="E36" s="199"/>
      <c r="F36" s="206"/>
      <c r="H36" s="73"/>
      <c r="I36" s="50"/>
      <c r="J36" s="70"/>
      <c r="K36" s="203"/>
      <c r="L36" s="151"/>
      <c r="M36" s="197"/>
      <c r="O36" s="229">
        <v>17</v>
      </c>
      <c r="P36" s="50" t="s">
        <v>732</v>
      </c>
      <c r="Q36" s="50" t="s">
        <v>736</v>
      </c>
      <c r="R36" s="109" t="s">
        <v>737</v>
      </c>
      <c r="S36" s="151" t="s">
        <v>738</v>
      </c>
      <c r="T36" s="197">
        <v>35229</v>
      </c>
      <c r="U36" s="11">
        <v>34</v>
      </c>
      <c r="V36" s="48">
        <f>P69</f>
        <v>0</v>
      </c>
      <c r="W36" s="48">
        <f>Q69</f>
        <v>0</v>
      </c>
      <c r="X36" s="48">
        <f>R69</f>
        <v>0</v>
      </c>
      <c r="Y36" s="48">
        <v>34</v>
      </c>
      <c r="Z36" s="48">
        <f>P70</f>
        <v>0</v>
      </c>
      <c r="AA36" s="48">
        <f>Q70</f>
        <v>0</v>
      </c>
      <c r="AB36" s="48">
        <f>R70</f>
        <v>0</v>
      </c>
      <c r="AD36" s="186">
        <v>17</v>
      </c>
      <c r="AE36" s="50" t="s">
        <v>115</v>
      </c>
      <c r="AF36" s="70" t="s">
        <v>116</v>
      </c>
      <c r="AG36" s="203" t="s">
        <v>135</v>
      </c>
      <c r="AH36" s="151" t="s">
        <v>136</v>
      </c>
      <c r="AI36" s="197">
        <v>35520</v>
      </c>
      <c r="AJ36" s="11">
        <v>34</v>
      </c>
      <c r="AK36" s="48">
        <f>AE69</f>
        <v>0</v>
      </c>
      <c r="AL36" s="48">
        <f>AF69</f>
        <v>0</v>
      </c>
      <c r="AM36" s="48">
        <f>AG69</f>
        <v>0</v>
      </c>
      <c r="AN36" s="48">
        <v>34</v>
      </c>
      <c r="AO36" s="48">
        <f>AE70</f>
        <v>0</v>
      </c>
      <c r="AP36" s="48">
        <f>AF70</f>
        <v>0</v>
      </c>
      <c r="AQ36" s="48">
        <f>AG70</f>
        <v>0</v>
      </c>
      <c r="AR36" s="48"/>
      <c r="AS36" s="224">
        <v>17</v>
      </c>
      <c r="AT36" s="50" t="s">
        <v>1187</v>
      </c>
      <c r="AU36" s="50" t="s">
        <v>1188</v>
      </c>
      <c r="AV36" s="151" t="s">
        <v>1189</v>
      </c>
      <c r="AW36" s="151" t="s">
        <v>1190</v>
      </c>
      <c r="AX36" s="211">
        <v>35359</v>
      </c>
      <c r="BI36" s="61"/>
      <c r="BJ36" s="49"/>
      <c r="BK36" s="49"/>
      <c r="BL36" s="155"/>
      <c r="BM36" s="155"/>
      <c r="BN36" s="214"/>
      <c r="BQ36" s="50"/>
      <c r="BR36" s="50"/>
      <c r="BS36" s="151"/>
      <c r="BT36" s="151"/>
      <c r="BU36" s="197"/>
      <c r="BW36" s="186">
        <v>17</v>
      </c>
      <c r="BX36" s="50" t="s">
        <v>1194</v>
      </c>
      <c r="BY36" s="50" t="s">
        <v>1195</v>
      </c>
      <c r="BZ36" s="108" t="s">
        <v>9</v>
      </c>
      <c r="CA36" s="151" t="s">
        <v>10</v>
      </c>
      <c r="CB36" s="210">
        <v>35668</v>
      </c>
    </row>
    <row r="37" spans="1:80" ht="13.5">
      <c r="A37" s="115">
        <v>35</v>
      </c>
      <c r="B37" s="50"/>
      <c r="C37" s="70"/>
      <c r="D37" s="208"/>
      <c r="E37" s="151"/>
      <c r="F37" s="197"/>
      <c r="H37" s="97"/>
      <c r="I37" s="50" t="s">
        <v>718</v>
      </c>
      <c r="J37" s="70" t="s">
        <v>1098</v>
      </c>
      <c r="K37" s="208" t="s">
        <v>763</v>
      </c>
      <c r="L37" s="151" t="s">
        <v>1118</v>
      </c>
      <c r="M37" s="197">
        <v>35742</v>
      </c>
      <c r="O37" s="230">
        <v>18</v>
      </c>
      <c r="P37" s="107" t="s">
        <v>1044</v>
      </c>
      <c r="Q37" s="107" t="s">
        <v>1045</v>
      </c>
      <c r="R37" s="108" t="s">
        <v>1046</v>
      </c>
      <c r="S37" s="196" t="s">
        <v>1047</v>
      </c>
      <c r="T37" s="195">
        <v>34795</v>
      </c>
      <c r="U37" s="11">
        <v>35</v>
      </c>
      <c r="V37" s="48">
        <f>P71</f>
        <v>0</v>
      </c>
      <c r="W37" s="48">
        <f>Q71</f>
        <v>0</v>
      </c>
      <c r="X37" s="48">
        <f>R71</f>
        <v>0</v>
      </c>
      <c r="Y37" s="48">
        <v>35</v>
      </c>
      <c r="Z37" s="48">
        <f>P72</f>
        <v>0</v>
      </c>
      <c r="AA37" s="48">
        <f>Q72</f>
        <v>0</v>
      </c>
      <c r="AB37" s="48">
        <f>R72</f>
        <v>0</v>
      </c>
      <c r="AD37" s="186">
        <v>18</v>
      </c>
      <c r="AE37" s="50" t="s">
        <v>835</v>
      </c>
      <c r="AF37" s="70" t="s">
        <v>836</v>
      </c>
      <c r="AG37" s="208" t="s">
        <v>137</v>
      </c>
      <c r="AH37" s="151" t="s">
        <v>847</v>
      </c>
      <c r="AI37" s="197">
        <v>35885</v>
      </c>
      <c r="AJ37" s="11">
        <v>35</v>
      </c>
      <c r="AK37" s="48">
        <f>AE71</f>
        <v>0</v>
      </c>
      <c r="AL37" s="48">
        <f>AF71</f>
        <v>0</v>
      </c>
      <c r="AM37" s="48">
        <f>AG71</f>
        <v>0</v>
      </c>
      <c r="AN37" s="48">
        <v>35</v>
      </c>
      <c r="AO37" s="48">
        <f>AE72</f>
        <v>0</v>
      </c>
      <c r="AP37" s="48">
        <f>AF72</f>
        <v>0</v>
      </c>
      <c r="AQ37" s="48">
        <f>AG72</f>
        <v>0</v>
      </c>
      <c r="AR37" s="48"/>
      <c r="AS37" s="224">
        <v>18</v>
      </c>
      <c r="AT37" s="50" t="s">
        <v>964</v>
      </c>
      <c r="AU37" s="50" t="s">
        <v>965</v>
      </c>
      <c r="AV37" s="108" t="s">
        <v>966</v>
      </c>
      <c r="AW37" s="151" t="s">
        <v>802</v>
      </c>
      <c r="AX37" s="197">
        <v>34868</v>
      </c>
      <c r="BI37" s="61"/>
      <c r="BJ37" s="57"/>
      <c r="BK37" s="57"/>
      <c r="BL37" s="108"/>
      <c r="BM37" s="156"/>
      <c r="BN37" s="211"/>
      <c r="BQ37" s="50"/>
      <c r="BR37" s="50"/>
      <c r="BS37" s="155"/>
      <c r="BT37" s="151"/>
      <c r="BU37" s="210"/>
      <c r="BW37" s="222">
        <v>18</v>
      </c>
      <c r="BX37" s="50" t="s">
        <v>820</v>
      </c>
      <c r="BY37" s="50" t="s">
        <v>859</v>
      </c>
      <c r="BZ37" s="108" t="s">
        <v>798</v>
      </c>
      <c r="CA37" s="151" t="s">
        <v>866</v>
      </c>
      <c r="CB37" s="197">
        <v>35451</v>
      </c>
    </row>
    <row r="38" spans="1:80" ht="13.5">
      <c r="A38" s="115">
        <v>36</v>
      </c>
      <c r="B38" s="50"/>
      <c r="C38" s="50"/>
      <c r="D38" s="208"/>
      <c r="E38" s="151"/>
      <c r="F38" s="197"/>
      <c r="H38" s="97"/>
      <c r="I38" s="50"/>
      <c r="J38" s="70"/>
      <c r="K38" s="203"/>
      <c r="L38" s="151"/>
      <c r="M38" s="197"/>
      <c r="O38" s="229">
        <v>18</v>
      </c>
      <c r="P38" s="107" t="s">
        <v>80</v>
      </c>
      <c r="Q38" s="107" t="s">
        <v>81</v>
      </c>
      <c r="R38" s="108" t="s">
        <v>996</v>
      </c>
      <c r="S38" s="196" t="s">
        <v>82</v>
      </c>
      <c r="T38" s="195">
        <v>35006</v>
      </c>
      <c r="U38" s="11">
        <v>36</v>
      </c>
      <c r="V38" s="48">
        <f>P73</f>
        <v>0</v>
      </c>
      <c r="W38" s="48">
        <f>Q73</f>
        <v>0</v>
      </c>
      <c r="X38" s="48">
        <f>R73</f>
        <v>0</v>
      </c>
      <c r="Y38" s="48">
        <v>36</v>
      </c>
      <c r="Z38" s="48">
        <f>P74</f>
        <v>0</v>
      </c>
      <c r="AA38" s="48">
        <f>Q74</f>
        <v>0</v>
      </c>
      <c r="AB38" s="48">
        <f>R74</f>
        <v>0</v>
      </c>
      <c r="AD38" s="186">
        <v>18</v>
      </c>
      <c r="AE38" s="50" t="s">
        <v>774</v>
      </c>
      <c r="AF38" s="70" t="s">
        <v>837</v>
      </c>
      <c r="AG38" s="208" t="s">
        <v>138</v>
      </c>
      <c r="AH38" s="151" t="s">
        <v>848</v>
      </c>
      <c r="AI38" s="197">
        <v>36146</v>
      </c>
      <c r="AJ38" s="11">
        <v>36</v>
      </c>
      <c r="AK38" s="48">
        <f>AE73</f>
        <v>0</v>
      </c>
      <c r="AL38" s="48">
        <f>AF73</f>
        <v>0</v>
      </c>
      <c r="AM38" s="48">
        <f>AG73</f>
        <v>0</v>
      </c>
      <c r="AN38" s="48">
        <v>36</v>
      </c>
      <c r="AO38" s="48">
        <f>AE74</f>
        <v>0</v>
      </c>
      <c r="AP38" s="48">
        <f>AF74</f>
        <v>0</v>
      </c>
      <c r="AQ38" s="48">
        <f>AG74</f>
        <v>0</v>
      </c>
      <c r="AR38" s="48"/>
      <c r="AS38" s="224">
        <v>18</v>
      </c>
      <c r="AT38" s="50" t="s">
        <v>963</v>
      </c>
      <c r="AU38" s="50" t="s">
        <v>780</v>
      </c>
      <c r="AV38" s="108" t="s">
        <v>196</v>
      </c>
      <c r="AW38" s="151" t="s">
        <v>795</v>
      </c>
      <c r="AX38" s="197">
        <v>34818</v>
      </c>
      <c r="BI38" s="61"/>
      <c r="BJ38" s="50"/>
      <c r="BK38" s="50"/>
      <c r="BL38" s="151"/>
      <c r="BM38" s="151"/>
      <c r="BN38" s="214"/>
      <c r="BQ38" s="50"/>
      <c r="BR38" s="50"/>
      <c r="BS38" s="155"/>
      <c r="BT38" s="151"/>
      <c r="BU38" s="210"/>
      <c r="BW38" s="186">
        <v>18</v>
      </c>
      <c r="BX38" s="50" t="s">
        <v>786</v>
      </c>
      <c r="BY38" s="50" t="s">
        <v>1211</v>
      </c>
      <c r="BZ38" s="108" t="s">
        <v>798</v>
      </c>
      <c r="CA38" s="151" t="s">
        <v>24</v>
      </c>
      <c r="CB38" s="210">
        <v>35475</v>
      </c>
    </row>
    <row r="39" spans="1:80" ht="13.5">
      <c r="A39" s="115">
        <v>37</v>
      </c>
      <c r="B39" s="50"/>
      <c r="C39" s="50"/>
      <c r="D39" s="108"/>
      <c r="E39" s="151"/>
      <c r="F39" s="211"/>
      <c r="H39" s="97"/>
      <c r="I39" s="50"/>
      <c r="J39" s="70"/>
      <c r="K39" s="203"/>
      <c r="L39" s="151"/>
      <c r="M39" s="197"/>
      <c r="O39" s="229">
        <v>19</v>
      </c>
      <c r="P39" s="50" t="s">
        <v>769</v>
      </c>
      <c r="Q39" s="50" t="s">
        <v>941</v>
      </c>
      <c r="R39" s="109" t="s">
        <v>942</v>
      </c>
      <c r="S39" s="151" t="s">
        <v>943</v>
      </c>
      <c r="T39" s="197">
        <v>34781</v>
      </c>
      <c r="U39" s="11">
        <v>37</v>
      </c>
      <c r="V39" s="48">
        <f>P75</f>
        <v>0</v>
      </c>
      <c r="W39" s="48">
        <f>Q75</f>
        <v>0</v>
      </c>
      <c r="X39" s="48">
        <f>R75</f>
        <v>0</v>
      </c>
      <c r="Y39" s="48">
        <v>37</v>
      </c>
      <c r="Z39" s="48">
        <f>P76</f>
        <v>0</v>
      </c>
      <c r="AA39" s="48">
        <f>Q76</f>
        <v>0</v>
      </c>
      <c r="AB39" s="48">
        <f>R76</f>
        <v>0</v>
      </c>
      <c r="AD39" s="186">
        <v>19</v>
      </c>
      <c r="AE39" s="50" t="s">
        <v>147</v>
      </c>
      <c r="AF39" s="70" t="s">
        <v>148</v>
      </c>
      <c r="AG39" s="203" t="s">
        <v>741</v>
      </c>
      <c r="AH39" s="151" t="s">
        <v>152</v>
      </c>
      <c r="AI39" s="197">
        <v>35585</v>
      </c>
      <c r="AJ39" s="11">
        <v>37</v>
      </c>
      <c r="AK39" s="48">
        <f>AE75</f>
        <v>0</v>
      </c>
      <c r="AL39" s="48">
        <f>AF75</f>
        <v>0</v>
      </c>
      <c r="AM39" s="48">
        <f>AG75</f>
        <v>0</v>
      </c>
      <c r="AN39" s="48">
        <v>37</v>
      </c>
      <c r="AO39" s="48">
        <f>AE76</f>
        <v>0</v>
      </c>
      <c r="AP39" s="48">
        <f>AF76</f>
        <v>0</v>
      </c>
      <c r="AQ39" s="48">
        <f>AG76</f>
        <v>0</v>
      </c>
      <c r="AR39" s="48"/>
      <c r="AS39" s="225">
        <v>19</v>
      </c>
      <c r="AT39" s="49" t="s">
        <v>781</v>
      </c>
      <c r="AU39" s="49" t="s">
        <v>855</v>
      </c>
      <c r="AV39" s="109" t="s">
        <v>197</v>
      </c>
      <c r="AW39" s="155" t="s">
        <v>862</v>
      </c>
      <c r="AX39" s="210">
        <v>35427</v>
      </c>
      <c r="BI39" s="114"/>
      <c r="BJ39" s="50"/>
      <c r="BK39" s="50"/>
      <c r="BL39" s="151"/>
      <c r="BM39" s="151"/>
      <c r="BN39" s="197"/>
      <c r="BQ39" s="50"/>
      <c r="BR39" s="50"/>
      <c r="BS39" s="155"/>
      <c r="BT39" s="151"/>
      <c r="BU39" s="210"/>
      <c r="BW39" s="222">
        <v>19</v>
      </c>
      <c r="BX39" s="50" t="s">
        <v>269</v>
      </c>
      <c r="BY39" s="50" t="s">
        <v>914</v>
      </c>
      <c r="BZ39" s="108" t="s">
        <v>272</v>
      </c>
      <c r="CA39" s="151" t="s">
        <v>273</v>
      </c>
      <c r="CB39" s="197">
        <v>35774</v>
      </c>
    </row>
    <row r="40" spans="1:80" ht="13.5">
      <c r="A40" s="115">
        <v>38</v>
      </c>
      <c r="B40" s="157"/>
      <c r="C40" s="157"/>
      <c r="D40" s="198"/>
      <c r="E40" s="199"/>
      <c r="F40" s="206"/>
      <c r="H40" s="97"/>
      <c r="I40" s="50"/>
      <c r="J40" s="70"/>
      <c r="K40" s="203"/>
      <c r="L40" s="109"/>
      <c r="M40" s="197"/>
      <c r="O40" s="230">
        <v>19</v>
      </c>
      <c r="P40" s="50" t="s">
        <v>1085</v>
      </c>
      <c r="Q40" s="50" t="s">
        <v>1086</v>
      </c>
      <c r="R40" s="108" t="s">
        <v>83</v>
      </c>
      <c r="S40" s="151" t="s">
        <v>1088</v>
      </c>
      <c r="T40" s="197">
        <v>34738</v>
      </c>
      <c r="U40" s="11">
        <v>38</v>
      </c>
      <c r="V40" s="48">
        <f>P77</f>
        <v>0</v>
      </c>
      <c r="W40" s="48">
        <f>Q77</f>
        <v>0</v>
      </c>
      <c r="X40" s="48">
        <f>R77</f>
        <v>0</v>
      </c>
      <c r="Y40" s="48">
        <v>38</v>
      </c>
      <c r="Z40" s="48">
        <f>P78</f>
        <v>0</v>
      </c>
      <c r="AA40" s="48">
        <f>Q78</f>
        <v>0</v>
      </c>
      <c r="AB40" s="48">
        <f>R78</f>
        <v>0</v>
      </c>
      <c r="AD40" s="186">
        <v>19</v>
      </c>
      <c r="AE40" s="50" t="s">
        <v>149</v>
      </c>
      <c r="AF40" s="70" t="s">
        <v>150</v>
      </c>
      <c r="AG40" s="208" t="s">
        <v>741</v>
      </c>
      <c r="AH40" s="151" t="s">
        <v>153</v>
      </c>
      <c r="AI40" s="197">
        <v>35601</v>
      </c>
      <c r="AJ40" s="11">
        <v>38</v>
      </c>
      <c r="AK40" s="48">
        <f>AE77</f>
        <v>0</v>
      </c>
      <c r="AL40" s="48">
        <f>AF77</f>
        <v>0</v>
      </c>
      <c r="AM40" s="48">
        <f>AG77</f>
        <v>0</v>
      </c>
      <c r="AN40" s="48">
        <v>38</v>
      </c>
      <c r="AO40" s="48">
        <f>AE78</f>
        <v>0</v>
      </c>
      <c r="AP40" s="48">
        <f>AF78</f>
        <v>0</v>
      </c>
      <c r="AQ40" s="48">
        <f>AG78</f>
        <v>0</v>
      </c>
      <c r="AR40" s="48"/>
      <c r="AS40" s="224">
        <v>19</v>
      </c>
      <c r="AT40" s="49" t="s">
        <v>917</v>
      </c>
      <c r="AU40" s="49" t="s">
        <v>918</v>
      </c>
      <c r="AV40" s="109" t="s">
        <v>706</v>
      </c>
      <c r="AW40" s="155" t="s">
        <v>930</v>
      </c>
      <c r="AX40" s="210">
        <v>35304</v>
      </c>
      <c r="BI40" s="63"/>
      <c r="BJ40" s="50"/>
      <c r="BK40" s="50"/>
      <c r="BL40" s="151"/>
      <c r="BM40" s="151"/>
      <c r="BN40" s="214"/>
      <c r="BQ40" s="50"/>
      <c r="BR40" s="50"/>
      <c r="BS40" s="155"/>
      <c r="BT40" s="151"/>
      <c r="BU40" s="210"/>
      <c r="BW40" s="186">
        <v>19</v>
      </c>
      <c r="BX40" s="50" t="s">
        <v>995</v>
      </c>
      <c r="BY40" s="50" t="s">
        <v>270</v>
      </c>
      <c r="BZ40" s="108" t="s">
        <v>272</v>
      </c>
      <c r="CA40" s="151" t="s">
        <v>274</v>
      </c>
      <c r="CB40" s="197">
        <v>35689</v>
      </c>
    </row>
    <row r="41" spans="1:80" ht="13.5">
      <c r="A41" s="115">
        <v>39</v>
      </c>
      <c r="B41" s="50"/>
      <c r="C41" s="50"/>
      <c r="D41" s="108"/>
      <c r="E41" s="151"/>
      <c r="F41" s="211"/>
      <c r="H41" s="73"/>
      <c r="I41" s="50"/>
      <c r="J41" s="70"/>
      <c r="K41" s="203"/>
      <c r="L41" s="151"/>
      <c r="M41" s="197"/>
      <c r="O41" s="230">
        <v>20</v>
      </c>
      <c r="P41" s="107" t="s">
        <v>852</v>
      </c>
      <c r="Q41" s="107" t="s">
        <v>1070</v>
      </c>
      <c r="R41" s="108" t="s">
        <v>1071</v>
      </c>
      <c r="S41" s="201" t="s">
        <v>1072</v>
      </c>
      <c r="T41" s="195">
        <v>34869</v>
      </c>
      <c r="U41" s="11">
        <v>39</v>
      </c>
      <c r="V41" s="48">
        <f>P79</f>
        <v>0</v>
      </c>
      <c r="W41" s="48">
        <f>Q79</f>
        <v>0</v>
      </c>
      <c r="X41" s="48">
        <f>R79</f>
        <v>0</v>
      </c>
      <c r="Y41" s="48">
        <v>39</v>
      </c>
      <c r="Z41" s="48">
        <f>P80</f>
        <v>0</v>
      </c>
      <c r="AA41" s="48">
        <f>Q80</f>
        <v>0</v>
      </c>
      <c r="AB41" s="48">
        <f>R80</f>
        <v>0</v>
      </c>
      <c r="AD41" s="186">
        <v>20</v>
      </c>
      <c r="AE41" s="50" t="s">
        <v>156</v>
      </c>
      <c r="AF41" s="70" t="s">
        <v>157</v>
      </c>
      <c r="AG41" s="208" t="s">
        <v>750</v>
      </c>
      <c r="AH41" s="151" t="s">
        <v>160</v>
      </c>
      <c r="AI41" s="197">
        <v>35903</v>
      </c>
      <c r="AJ41" s="11">
        <v>39</v>
      </c>
      <c r="AK41" s="48">
        <f>AE79</f>
        <v>0</v>
      </c>
      <c r="AL41" s="48">
        <f>AF79</f>
        <v>0</v>
      </c>
      <c r="AM41" s="48">
        <f>AG79</f>
        <v>0</v>
      </c>
      <c r="AN41" s="48">
        <v>39</v>
      </c>
      <c r="AO41" s="48">
        <f>AE80</f>
        <v>0</v>
      </c>
      <c r="AP41" s="48">
        <f>AF80</f>
        <v>0</v>
      </c>
      <c r="AQ41" s="48">
        <f>AG80</f>
        <v>0</v>
      </c>
      <c r="AR41" s="48"/>
      <c r="AS41" s="224">
        <v>20</v>
      </c>
      <c r="AT41" s="50" t="s">
        <v>976</v>
      </c>
      <c r="AU41" s="50" t="s">
        <v>977</v>
      </c>
      <c r="AV41" s="108" t="s">
        <v>978</v>
      </c>
      <c r="AW41" s="151" t="s">
        <v>979</v>
      </c>
      <c r="AX41" s="210">
        <v>35012</v>
      </c>
      <c r="BI41" s="61"/>
      <c r="BJ41" s="57"/>
      <c r="BK41" s="57"/>
      <c r="BL41" s="156"/>
      <c r="BM41" s="156"/>
      <c r="BN41" s="211"/>
      <c r="BQ41" s="50"/>
      <c r="BR41" s="50"/>
      <c r="BS41" s="155"/>
      <c r="BT41" s="151"/>
      <c r="BU41" s="210"/>
      <c r="BW41" s="222">
        <v>20</v>
      </c>
      <c r="BX41" s="50" t="s">
        <v>312</v>
      </c>
      <c r="BY41" s="50" t="s">
        <v>239</v>
      </c>
      <c r="BZ41" s="108" t="s">
        <v>800</v>
      </c>
      <c r="CA41" s="151" t="s">
        <v>264</v>
      </c>
      <c r="CB41" s="197">
        <v>36221</v>
      </c>
    </row>
    <row r="42" spans="1:80" ht="13.5">
      <c r="A42" s="115">
        <v>40</v>
      </c>
      <c r="B42" s="50"/>
      <c r="C42" s="50"/>
      <c r="D42" s="108"/>
      <c r="E42" s="151"/>
      <c r="F42" s="197"/>
      <c r="H42" s="97"/>
      <c r="I42" s="50"/>
      <c r="J42" s="70"/>
      <c r="K42" s="208"/>
      <c r="L42" s="151"/>
      <c r="M42" s="197"/>
      <c r="O42" s="229">
        <v>20</v>
      </c>
      <c r="P42" s="50" t="s">
        <v>815</v>
      </c>
      <c r="Q42" s="70" t="s">
        <v>84</v>
      </c>
      <c r="R42" s="151" t="s">
        <v>842</v>
      </c>
      <c r="S42" s="203" t="s">
        <v>1075</v>
      </c>
      <c r="T42" s="197">
        <v>34996</v>
      </c>
      <c r="U42" s="11">
        <v>40</v>
      </c>
      <c r="V42" s="48">
        <f>P81</f>
        <v>0</v>
      </c>
      <c r="W42" s="48">
        <f>Q81</f>
        <v>0</v>
      </c>
      <c r="X42" s="48">
        <f>R81</f>
        <v>0</v>
      </c>
      <c r="Y42" s="48">
        <v>40</v>
      </c>
      <c r="Z42" s="48">
        <f>P82</f>
        <v>0</v>
      </c>
      <c r="AA42" s="48">
        <f>Q82</f>
        <v>0</v>
      </c>
      <c r="AB42" s="48">
        <f>R82</f>
        <v>0</v>
      </c>
      <c r="AD42" s="186">
        <v>20</v>
      </c>
      <c r="AE42" s="50" t="s">
        <v>158</v>
      </c>
      <c r="AF42" s="70" t="s">
        <v>159</v>
      </c>
      <c r="AG42" s="203" t="s">
        <v>750</v>
      </c>
      <c r="AH42" s="151" t="s">
        <v>161</v>
      </c>
      <c r="AI42" s="197">
        <v>36252</v>
      </c>
      <c r="AJ42" s="11">
        <v>40</v>
      </c>
      <c r="AK42" s="48">
        <f>AE81</f>
        <v>0</v>
      </c>
      <c r="AL42" s="48">
        <f>AF81</f>
        <v>0</v>
      </c>
      <c r="AM42" s="48">
        <f>AG81</f>
        <v>0</v>
      </c>
      <c r="AN42" s="48">
        <v>40</v>
      </c>
      <c r="AO42" s="48">
        <f>AE82</f>
        <v>0</v>
      </c>
      <c r="AP42" s="48">
        <f>AF82</f>
        <v>0</v>
      </c>
      <c r="AQ42" s="48">
        <f>AG82</f>
        <v>0</v>
      </c>
      <c r="AR42" s="48"/>
      <c r="AS42" s="226">
        <v>20</v>
      </c>
      <c r="AT42" s="49" t="s">
        <v>973</v>
      </c>
      <c r="AU42" s="49" t="s">
        <v>974</v>
      </c>
      <c r="AV42" s="109" t="s">
        <v>1161</v>
      </c>
      <c r="AW42" s="155" t="s">
        <v>975</v>
      </c>
      <c r="AX42" s="210">
        <v>35022</v>
      </c>
      <c r="BI42" s="62"/>
      <c r="BJ42" s="50"/>
      <c r="BK42" s="50"/>
      <c r="BL42" s="151"/>
      <c r="BM42" s="151"/>
      <c r="BN42" s="211"/>
      <c r="BQ42" s="50"/>
      <c r="BR42" s="50"/>
      <c r="BS42" s="151"/>
      <c r="BT42" s="151"/>
      <c r="BU42" s="197"/>
      <c r="BW42" s="186">
        <v>20</v>
      </c>
      <c r="BX42" s="50" t="s">
        <v>1100</v>
      </c>
      <c r="BY42" s="50" t="s">
        <v>240</v>
      </c>
      <c r="BZ42" s="108" t="s">
        <v>800</v>
      </c>
      <c r="CA42" s="151" t="s">
        <v>265</v>
      </c>
      <c r="CB42" s="197">
        <v>36669</v>
      </c>
    </row>
    <row r="43" spans="1:80" ht="13.5">
      <c r="A43" s="115">
        <v>41</v>
      </c>
      <c r="B43" s="50"/>
      <c r="C43" s="50"/>
      <c r="D43" s="108"/>
      <c r="E43" s="151"/>
      <c r="F43" s="197"/>
      <c r="H43" s="97"/>
      <c r="I43" s="50"/>
      <c r="J43" s="70"/>
      <c r="K43" s="208"/>
      <c r="L43" s="151"/>
      <c r="M43" s="197"/>
      <c r="O43" s="229">
        <v>21</v>
      </c>
      <c r="P43" s="50" t="s">
        <v>835</v>
      </c>
      <c r="Q43" s="70" t="s">
        <v>85</v>
      </c>
      <c r="R43" s="151" t="s">
        <v>86</v>
      </c>
      <c r="S43" s="203" t="s">
        <v>87</v>
      </c>
      <c r="T43" s="197">
        <v>35237</v>
      </c>
      <c r="U43" s="11">
        <v>41</v>
      </c>
      <c r="V43" s="48">
        <f>P83</f>
        <v>0</v>
      </c>
      <c r="W43" s="48">
        <f>Q83</f>
        <v>0</v>
      </c>
      <c r="X43" s="48">
        <f>R83</f>
        <v>0</v>
      </c>
      <c r="Y43" s="48">
        <v>41</v>
      </c>
      <c r="Z43" s="48">
        <f>P84</f>
        <v>0</v>
      </c>
      <c r="AA43" s="48">
        <f>Q84</f>
        <v>0</v>
      </c>
      <c r="AB43" s="48">
        <f>R84</f>
        <v>0</v>
      </c>
      <c r="AD43" s="186">
        <v>21</v>
      </c>
      <c r="AE43" s="50" t="s">
        <v>279</v>
      </c>
      <c r="AF43" s="69" t="s">
        <v>280</v>
      </c>
      <c r="AG43" s="203" t="s">
        <v>141</v>
      </c>
      <c r="AH43" s="151" t="s">
        <v>294</v>
      </c>
      <c r="AI43" s="197">
        <v>35693</v>
      </c>
      <c r="AJ43" s="11">
        <v>41</v>
      </c>
      <c r="AK43" s="48">
        <f>AE83</f>
        <v>0</v>
      </c>
      <c r="AL43" s="48">
        <f>AF83</f>
        <v>0</v>
      </c>
      <c r="AM43" s="48">
        <f>AG83</f>
        <v>0</v>
      </c>
      <c r="AN43" s="48">
        <v>41</v>
      </c>
      <c r="AO43" s="48">
        <f>AE84</f>
        <v>0</v>
      </c>
      <c r="AP43" s="48">
        <f>AF84</f>
        <v>0</v>
      </c>
      <c r="AQ43" s="48">
        <f>AG84</f>
        <v>0</v>
      </c>
      <c r="AR43" s="48"/>
      <c r="AS43" s="226">
        <v>21</v>
      </c>
      <c r="AT43" s="57" t="s">
        <v>323</v>
      </c>
      <c r="AU43" s="57" t="s">
        <v>198</v>
      </c>
      <c r="AV43" s="108" t="s">
        <v>337</v>
      </c>
      <c r="AW43" s="151" t="s">
        <v>1171</v>
      </c>
      <c r="AX43" s="211">
        <v>34816</v>
      </c>
      <c r="BI43" s="114"/>
      <c r="BJ43" s="50"/>
      <c r="BK43" s="50"/>
      <c r="BL43" s="151"/>
      <c r="BM43" s="151"/>
      <c r="BN43" s="197"/>
      <c r="BQ43" s="50"/>
      <c r="BR43" s="50"/>
      <c r="BS43" s="151"/>
      <c r="BT43" s="151"/>
      <c r="BU43" s="197"/>
      <c r="BW43" s="222">
        <v>21</v>
      </c>
      <c r="BX43" s="50" t="s">
        <v>241</v>
      </c>
      <c r="BY43" s="50" t="s">
        <v>242</v>
      </c>
      <c r="BZ43" s="108" t="s">
        <v>752</v>
      </c>
      <c r="CA43" s="151" t="s">
        <v>266</v>
      </c>
      <c r="CB43" s="197">
        <v>35457</v>
      </c>
    </row>
    <row r="44" spans="1:80" ht="13.5">
      <c r="A44" s="115">
        <v>42</v>
      </c>
      <c r="B44" s="50"/>
      <c r="C44" s="50"/>
      <c r="D44" s="108"/>
      <c r="E44" s="151"/>
      <c r="F44" s="197"/>
      <c r="H44" s="97"/>
      <c r="I44" s="50"/>
      <c r="J44" s="70"/>
      <c r="K44" s="208"/>
      <c r="L44" s="151"/>
      <c r="M44" s="197"/>
      <c r="O44" s="230">
        <v>21</v>
      </c>
      <c r="P44" s="50" t="s">
        <v>88</v>
      </c>
      <c r="Q44" s="70" t="s">
        <v>89</v>
      </c>
      <c r="R44" s="151" t="s">
        <v>60</v>
      </c>
      <c r="S44" s="203" t="s">
        <v>90</v>
      </c>
      <c r="T44" s="197">
        <v>35382</v>
      </c>
      <c r="U44" s="11">
        <v>42</v>
      </c>
      <c r="V44" s="48">
        <f>P85</f>
        <v>0</v>
      </c>
      <c r="W44" s="48">
        <f>Q85</f>
        <v>0</v>
      </c>
      <c r="X44" s="48">
        <f>R85</f>
        <v>0</v>
      </c>
      <c r="Y44" s="48">
        <v>42</v>
      </c>
      <c r="Z44" s="48">
        <f>P86</f>
        <v>0</v>
      </c>
      <c r="AA44" s="48">
        <f>Q86</f>
        <v>0</v>
      </c>
      <c r="AB44" s="48">
        <f>R86</f>
        <v>0</v>
      </c>
      <c r="AD44" s="186">
        <v>21</v>
      </c>
      <c r="AE44" s="50" t="s">
        <v>909</v>
      </c>
      <c r="AF44" s="70" t="s">
        <v>910</v>
      </c>
      <c r="AG44" s="203" t="s">
        <v>141</v>
      </c>
      <c r="AH44" s="151" t="s">
        <v>295</v>
      </c>
      <c r="AI44" s="197">
        <v>35619</v>
      </c>
      <c r="AJ44" s="11">
        <v>42</v>
      </c>
      <c r="AK44" s="48">
        <f>AE85</f>
        <v>0</v>
      </c>
      <c r="AL44" s="48">
        <f>AF85</f>
        <v>0</v>
      </c>
      <c r="AM44" s="48">
        <f>AG85</f>
        <v>0</v>
      </c>
      <c r="AN44" s="48">
        <v>42</v>
      </c>
      <c r="AO44" s="48">
        <f>AE86</f>
        <v>0</v>
      </c>
      <c r="AP44" s="48">
        <f>AF86</f>
        <v>0</v>
      </c>
      <c r="AQ44" s="48">
        <f>AG86</f>
        <v>0</v>
      </c>
      <c r="AR44" s="48"/>
      <c r="AS44" s="225">
        <v>21</v>
      </c>
      <c r="AT44" s="50" t="s">
        <v>838</v>
      </c>
      <c r="AU44" s="50" t="s">
        <v>199</v>
      </c>
      <c r="AV44" s="108" t="s">
        <v>803</v>
      </c>
      <c r="AW44" s="151" t="s">
        <v>200</v>
      </c>
      <c r="AX44" s="197">
        <v>35012</v>
      </c>
      <c r="BI44" s="114"/>
      <c r="BJ44" s="50"/>
      <c r="BK44" s="50"/>
      <c r="BL44" s="151"/>
      <c r="BM44" s="151"/>
      <c r="BN44" s="197"/>
      <c r="BQ44" s="50"/>
      <c r="BR44" s="50"/>
      <c r="BS44" s="151"/>
      <c r="BT44" s="151"/>
      <c r="BU44" s="197"/>
      <c r="BW44" s="222">
        <v>21</v>
      </c>
      <c r="BX44" s="50" t="s">
        <v>308</v>
      </c>
      <c r="BY44" s="50" t="s">
        <v>309</v>
      </c>
      <c r="BZ44" s="108" t="s">
        <v>752</v>
      </c>
      <c r="CA44" s="151" t="s">
        <v>329</v>
      </c>
      <c r="CB44" s="197">
        <v>35570</v>
      </c>
    </row>
    <row r="45" spans="1:80" ht="13.5">
      <c r="A45" s="115">
        <v>43</v>
      </c>
      <c r="B45" s="50"/>
      <c r="C45" s="70"/>
      <c r="D45" s="208"/>
      <c r="E45" s="151"/>
      <c r="F45" s="197"/>
      <c r="H45" s="97"/>
      <c r="I45" s="50"/>
      <c r="J45" s="70"/>
      <c r="K45" s="208"/>
      <c r="L45" s="151"/>
      <c r="M45" s="197"/>
      <c r="O45" s="230">
        <v>22</v>
      </c>
      <c r="P45" s="50" t="s">
        <v>1048</v>
      </c>
      <c r="Q45" s="70" t="s">
        <v>1049</v>
      </c>
      <c r="R45" s="151" t="s">
        <v>1050</v>
      </c>
      <c r="S45" s="203" t="s">
        <v>1051</v>
      </c>
      <c r="T45" s="197">
        <v>34928</v>
      </c>
      <c r="U45" s="11">
        <v>43</v>
      </c>
      <c r="V45" s="48">
        <f>P87</f>
        <v>0</v>
      </c>
      <c r="W45" s="48">
        <f>Q87</f>
        <v>0</v>
      </c>
      <c r="X45" s="48">
        <f>R87</f>
        <v>0</v>
      </c>
      <c r="Y45" s="48">
        <v>43</v>
      </c>
      <c r="Z45" s="48">
        <f>P88</f>
        <v>0</v>
      </c>
      <c r="AA45" s="48">
        <f>Q88</f>
        <v>0</v>
      </c>
      <c r="AB45" s="48">
        <f>R88</f>
        <v>0</v>
      </c>
      <c r="AD45" s="186">
        <v>22</v>
      </c>
      <c r="AE45" s="50" t="s">
        <v>729</v>
      </c>
      <c r="AF45" s="70" t="s">
        <v>730</v>
      </c>
      <c r="AG45" s="203" t="s">
        <v>142</v>
      </c>
      <c r="AH45" s="151" t="s">
        <v>731</v>
      </c>
      <c r="AI45" s="197">
        <v>35520</v>
      </c>
      <c r="AJ45" s="11">
        <v>43</v>
      </c>
      <c r="AK45" s="48">
        <f>AE87</f>
        <v>0</v>
      </c>
      <c r="AL45" s="48">
        <f>AF87</f>
        <v>0</v>
      </c>
      <c r="AM45" s="48">
        <f>AG87</f>
        <v>0</v>
      </c>
      <c r="AN45" s="48">
        <v>43</v>
      </c>
      <c r="AO45" s="48">
        <f>AE88</f>
        <v>0</v>
      </c>
      <c r="AP45" s="48">
        <f>AF88</f>
        <v>0</v>
      </c>
      <c r="AQ45" s="48">
        <f>AG88</f>
        <v>0</v>
      </c>
      <c r="AR45" s="48"/>
      <c r="AS45" s="224">
        <v>22</v>
      </c>
      <c r="AT45" s="50" t="s">
        <v>957</v>
      </c>
      <c r="AU45" s="50" t="s">
        <v>958</v>
      </c>
      <c r="AV45" s="109" t="s">
        <v>1155</v>
      </c>
      <c r="AW45" s="151" t="s">
        <v>959</v>
      </c>
      <c r="AX45" s="210">
        <v>34921</v>
      </c>
      <c r="BI45" s="61"/>
      <c r="BJ45" s="50"/>
      <c r="BK45" s="50"/>
      <c r="BL45" s="108"/>
      <c r="BM45" s="151"/>
      <c r="BN45" s="197"/>
      <c r="BQ45" s="50"/>
      <c r="BR45" s="50"/>
      <c r="BS45" s="151"/>
      <c r="BT45" s="151"/>
      <c r="BU45" s="197"/>
      <c r="BW45" s="186">
        <v>22</v>
      </c>
      <c r="BX45" s="50" t="s">
        <v>786</v>
      </c>
      <c r="BY45" s="50" t="s">
        <v>243</v>
      </c>
      <c r="BZ45" s="108" t="s">
        <v>797</v>
      </c>
      <c r="CA45" s="151" t="s">
        <v>267</v>
      </c>
      <c r="CB45" s="210">
        <v>36121</v>
      </c>
    </row>
    <row r="46" spans="1:80" ht="13.5">
      <c r="A46" s="115">
        <v>44</v>
      </c>
      <c r="B46" s="157"/>
      <c r="C46" s="157"/>
      <c r="D46" s="198"/>
      <c r="E46" s="199"/>
      <c r="F46" s="206"/>
      <c r="H46" s="97"/>
      <c r="I46" s="50"/>
      <c r="J46" s="70"/>
      <c r="K46" s="208"/>
      <c r="L46" s="151"/>
      <c r="M46" s="197"/>
      <c r="O46" s="229">
        <v>22</v>
      </c>
      <c r="P46" s="50" t="s">
        <v>91</v>
      </c>
      <c r="Q46" s="70" t="s">
        <v>1219</v>
      </c>
      <c r="R46" s="151" t="s">
        <v>946</v>
      </c>
      <c r="S46" s="203" t="s">
        <v>1220</v>
      </c>
      <c r="T46" s="197">
        <v>34984</v>
      </c>
      <c r="U46" s="11">
        <v>44</v>
      </c>
      <c r="V46" s="48">
        <f>P89</f>
        <v>0</v>
      </c>
      <c r="W46" s="48">
        <f>Q89</f>
        <v>0</v>
      </c>
      <c r="X46" s="48">
        <f>R89</f>
        <v>0</v>
      </c>
      <c r="Y46" s="48">
        <v>44</v>
      </c>
      <c r="Z46" s="48">
        <f>P90</f>
        <v>0</v>
      </c>
      <c r="AA46" s="48">
        <f>Q90</f>
        <v>0</v>
      </c>
      <c r="AB46" s="48">
        <f>R90</f>
        <v>0</v>
      </c>
      <c r="AD46" s="186">
        <v>22</v>
      </c>
      <c r="AE46" s="50" t="s">
        <v>119</v>
      </c>
      <c r="AF46" s="70" t="s">
        <v>120</v>
      </c>
      <c r="AG46" s="203" t="s">
        <v>143</v>
      </c>
      <c r="AH46" s="151" t="s">
        <v>144</v>
      </c>
      <c r="AI46" s="197">
        <v>35633</v>
      </c>
      <c r="AJ46" s="11">
        <v>44</v>
      </c>
      <c r="AK46" s="48">
        <f>AE89</f>
        <v>0</v>
      </c>
      <c r="AL46" s="48">
        <f>AF89</f>
        <v>0</v>
      </c>
      <c r="AM46" s="48">
        <f>AG89</f>
        <v>0</v>
      </c>
      <c r="AN46" s="48">
        <v>44</v>
      </c>
      <c r="AO46" s="48">
        <f>AE90</f>
        <v>0</v>
      </c>
      <c r="AP46" s="48">
        <f>AF90</f>
        <v>0</v>
      </c>
      <c r="AQ46" s="48">
        <f>AG90</f>
        <v>0</v>
      </c>
      <c r="AR46" s="48"/>
      <c r="AS46" s="224">
        <v>22</v>
      </c>
      <c r="AT46" s="50" t="s">
        <v>1115</v>
      </c>
      <c r="AU46" s="50" t="s">
        <v>1154</v>
      </c>
      <c r="AV46" s="151" t="s">
        <v>1155</v>
      </c>
      <c r="AW46" s="151" t="s">
        <v>1156</v>
      </c>
      <c r="AX46" s="211">
        <v>34760</v>
      </c>
      <c r="BI46" s="61"/>
      <c r="BJ46" s="50"/>
      <c r="BK46" s="50"/>
      <c r="BL46" s="151"/>
      <c r="BM46" s="151"/>
      <c r="BN46" s="211"/>
      <c r="BQ46" s="50"/>
      <c r="BR46" s="50"/>
      <c r="BS46" s="151"/>
      <c r="BT46" s="151"/>
      <c r="BU46" s="197"/>
      <c r="BW46" s="186">
        <v>22</v>
      </c>
      <c r="BX46" s="50" t="s">
        <v>813</v>
      </c>
      <c r="BY46" s="50" t="s">
        <v>244</v>
      </c>
      <c r="BZ46" s="108" t="s">
        <v>750</v>
      </c>
      <c r="CA46" s="151" t="s">
        <v>268</v>
      </c>
      <c r="CB46" s="210">
        <v>36368</v>
      </c>
    </row>
    <row r="47" spans="1:80" ht="13.5">
      <c r="A47" s="115">
        <v>45</v>
      </c>
      <c r="B47" s="79"/>
      <c r="C47" s="84"/>
      <c r="D47" s="14"/>
      <c r="E47" s="11"/>
      <c r="F47" s="11"/>
      <c r="H47" s="97"/>
      <c r="I47" s="50"/>
      <c r="J47" s="70"/>
      <c r="K47" s="208"/>
      <c r="L47" s="151"/>
      <c r="M47" s="197"/>
      <c r="O47" s="229">
        <v>23</v>
      </c>
      <c r="P47" s="50" t="s">
        <v>849</v>
      </c>
      <c r="Q47" s="70" t="s">
        <v>850</v>
      </c>
      <c r="R47" s="151" t="s">
        <v>893</v>
      </c>
      <c r="S47" s="203" t="s">
        <v>851</v>
      </c>
      <c r="T47" s="197">
        <v>35327</v>
      </c>
      <c r="U47" s="11">
        <v>45</v>
      </c>
      <c r="V47" s="48">
        <f>P91</f>
        <v>0</v>
      </c>
      <c r="W47" s="48">
        <f>Q91</f>
        <v>0</v>
      </c>
      <c r="X47" s="48">
        <f>R91</f>
        <v>0</v>
      </c>
      <c r="Y47" s="48">
        <v>45</v>
      </c>
      <c r="Z47" s="48">
        <f>P92</f>
        <v>0</v>
      </c>
      <c r="AA47" s="48">
        <f>Q92</f>
        <v>0</v>
      </c>
      <c r="AB47" s="48">
        <f>R92</f>
        <v>0</v>
      </c>
      <c r="AD47" s="186">
        <v>23</v>
      </c>
      <c r="AE47" s="50" t="s">
        <v>1146</v>
      </c>
      <c r="AF47" s="70" t="s">
        <v>1147</v>
      </c>
      <c r="AG47" s="203" t="s">
        <v>145</v>
      </c>
      <c r="AH47" s="151" t="s">
        <v>1151</v>
      </c>
      <c r="AI47" s="197">
        <v>35754</v>
      </c>
      <c r="AJ47" s="11">
        <v>45</v>
      </c>
      <c r="AK47" s="48">
        <f>AE91</f>
        <v>0</v>
      </c>
      <c r="AL47" s="48">
        <f>AF91</f>
        <v>0</v>
      </c>
      <c r="AM47" s="48">
        <f>AG91</f>
        <v>0</v>
      </c>
      <c r="AN47" s="48">
        <v>45</v>
      </c>
      <c r="AO47" s="48">
        <f>AE92</f>
        <v>0</v>
      </c>
      <c r="AP47" s="48">
        <f>AF92</f>
        <v>0</v>
      </c>
      <c r="AQ47" s="48">
        <f>AG92</f>
        <v>0</v>
      </c>
      <c r="AR47" s="48"/>
      <c r="AS47" s="224">
        <v>23</v>
      </c>
      <c r="AT47" s="50" t="s">
        <v>213</v>
      </c>
      <c r="AU47" s="50" t="s">
        <v>214</v>
      </c>
      <c r="AV47" s="108" t="s">
        <v>215</v>
      </c>
      <c r="AW47" s="151" t="s">
        <v>216</v>
      </c>
      <c r="AX47" s="197">
        <v>34812</v>
      </c>
      <c r="BI47" s="61"/>
      <c r="BJ47" s="50"/>
      <c r="BK47" s="50"/>
      <c r="BL47" s="151"/>
      <c r="BM47" s="151"/>
      <c r="BN47" s="211"/>
      <c r="BQ47" s="50"/>
      <c r="BR47" s="50"/>
      <c r="BS47" s="151"/>
      <c r="BT47" s="151"/>
      <c r="BU47" s="197"/>
      <c r="BW47" s="186">
        <v>23</v>
      </c>
      <c r="BX47" s="50" t="s">
        <v>40</v>
      </c>
      <c r="BY47" s="50" t="s">
        <v>937</v>
      </c>
      <c r="BZ47" s="108" t="s">
        <v>97</v>
      </c>
      <c r="CA47" s="151" t="s">
        <v>46</v>
      </c>
      <c r="CB47" s="210">
        <v>35542</v>
      </c>
    </row>
    <row r="48" spans="1:80" ht="13.5">
      <c r="A48" s="115">
        <v>46</v>
      </c>
      <c r="B48" s="16"/>
      <c r="C48" s="70"/>
      <c r="D48" s="14"/>
      <c r="E48" s="11"/>
      <c r="F48" s="11"/>
      <c r="H48" s="97"/>
      <c r="I48" s="17"/>
      <c r="J48" s="51"/>
      <c r="K48" s="14"/>
      <c r="L48" s="11"/>
      <c r="M48" s="11"/>
      <c r="O48" s="230">
        <v>23</v>
      </c>
      <c r="P48" s="50" t="s">
        <v>92</v>
      </c>
      <c r="Q48" s="70" t="s">
        <v>93</v>
      </c>
      <c r="R48" s="151" t="s">
        <v>893</v>
      </c>
      <c r="S48" s="203" t="s">
        <v>94</v>
      </c>
      <c r="T48" s="197">
        <v>35071</v>
      </c>
      <c r="U48" s="11">
        <v>46</v>
      </c>
      <c r="V48" s="48">
        <f>P93</f>
        <v>0</v>
      </c>
      <c r="W48" s="48">
        <f>Q93</f>
        <v>0</v>
      </c>
      <c r="X48" s="48">
        <f>R93</f>
        <v>0</v>
      </c>
      <c r="Y48" s="48">
        <v>46</v>
      </c>
      <c r="Z48" s="48">
        <f>P94</f>
        <v>0</v>
      </c>
      <c r="AA48" s="48">
        <f>Q94</f>
        <v>0</v>
      </c>
      <c r="AB48" s="48">
        <f>R94</f>
        <v>0</v>
      </c>
      <c r="AD48" s="186">
        <v>23</v>
      </c>
      <c r="AE48" s="50" t="s">
        <v>121</v>
      </c>
      <c r="AF48" s="70" t="s">
        <v>122</v>
      </c>
      <c r="AG48" s="203" t="s">
        <v>1120</v>
      </c>
      <c r="AH48" s="151" t="s">
        <v>146</v>
      </c>
      <c r="AI48" s="197">
        <v>35685</v>
      </c>
      <c r="AJ48" s="11">
        <v>46</v>
      </c>
      <c r="AK48" s="48">
        <f>AE93</f>
        <v>0</v>
      </c>
      <c r="AL48" s="48">
        <f>AF93</f>
        <v>0</v>
      </c>
      <c r="AM48" s="48">
        <f>AG93</f>
        <v>0</v>
      </c>
      <c r="AN48" s="48">
        <v>46</v>
      </c>
      <c r="AO48" s="48">
        <f>AE94</f>
        <v>0</v>
      </c>
      <c r="AP48" s="48">
        <f>AF94</f>
        <v>0</v>
      </c>
      <c r="AQ48" s="48">
        <f>AG94</f>
        <v>0</v>
      </c>
      <c r="AR48" s="48"/>
      <c r="AS48" s="224">
        <v>23</v>
      </c>
      <c r="AT48" s="50" t="s">
        <v>217</v>
      </c>
      <c r="AU48" s="50" t="s">
        <v>218</v>
      </c>
      <c r="AV48" s="108" t="s">
        <v>219</v>
      </c>
      <c r="AW48" s="151" t="s">
        <v>220</v>
      </c>
      <c r="AX48" s="210">
        <v>34819</v>
      </c>
      <c r="BI48" s="114"/>
      <c r="BJ48" s="49"/>
      <c r="BK48" s="49"/>
      <c r="BL48" s="155"/>
      <c r="BM48" s="155"/>
      <c r="BN48" s="214"/>
      <c r="BQ48" s="50"/>
      <c r="BR48" s="50"/>
      <c r="BS48" s="155"/>
      <c r="BT48" s="151"/>
      <c r="BU48" s="210"/>
      <c r="BW48" s="186">
        <v>23</v>
      </c>
      <c r="BX48" s="50" t="s">
        <v>1201</v>
      </c>
      <c r="BY48" s="50" t="s">
        <v>245</v>
      </c>
      <c r="BZ48" s="108" t="s">
        <v>97</v>
      </c>
      <c r="CA48" s="151" t="s">
        <v>16</v>
      </c>
      <c r="CB48" s="210">
        <v>35663</v>
      </c>
    </row>
    <row r="49" spans="1:80" ht="13.5">
      <c r="A49" s="115">
        <v>47</v>
      </c>
      <c r="B49" s="16"/>
      <c r="C49" s="70"/>
      <c r="D49" s="14"/>
      <c r="E49" s="11"/>
      <c r="F49" s="11"/>
      <c r="H49" s="73"/>
      <c r="I49" s="74"/>
      <c r="J49" s="75"/>
      <c r="K49" s="77"/>
      <c r="L49" s="167"/>
      <c r="M49" s="167"/>
      <c r="O49" s="229">
        <v>24</v>
      </c>
      <c r="P49" s="50" t="s">
        <v>722</v>
      </c>
      <c r="Q49" s="70" t="s">
        <v>343</v>
      </c>
      <c r="R49" s="108" t="s">
        <v>940</v>
      </c>
      <c r="S49" s="204" t="s">
        <v>724</v>
      </c>
      <c r="T49" s="197">
        <v>34707</v>
      </c>
      <c r="U49" s="11">
        <v>47</v>
      </c>
      <c r="V49" s="48">
        <f>P95</f>
        <v>0</v>
      </c>
      <c r="W49" s="48">
        <f>Q95</f>
        <v>0</v>
      </c>
      <c r="X49" s="48">
        <f>R95</f>
        <v>0</v>
      </c>
      <c r="Y49" s="48">
        <v>47</v>
      </c>
      <c r="Z49" s="48">
        <f>P96</f>
        <v>0</v>
      </c>
      <c r="AA49" s="48">
        <f>Q96</f>
        <v>0</v>
      </c>
      <c r="AB49" s="48">
        <f>R96</f>
        <v>0</v>
      </c>
      <c r="AD49" s="186">
        <v>24</v>
      </c>
      <c r="AE49" s="50" t="s">
        <v>704</v>
      </c>
      <c r="AF49" s="70" t="s">
        <v>705</v>
      </c>
      <c r="AG49" s="208" t="s">
        <v>706</v>
      </c>
      <c r="AH49" s="151" t="s">
        <v>707</v>
      </c>
      <c r="AI49" s="197">
        <v>35511</v>
      </c>
      <c r="AJ49" s="11">
        <v>47</v>
      </c>
      <c r="AK49" s="48">
        <f>AE95</f>
        <v>0</v>
      </c>
      <c r="AL49" s="48">
        <f>AF95</f>
        <v>0</v>
      </c>
      <c r="AM49" s="48">
        <f>AG95</f>
        <v>0</v>
      </c>
      <c r="AN49" s="48">
        <v>47</v>
      </c>
      <c r="AO49" s="48">
        <f>AE96</f>
        <v>0</v>
      </c>
      <c r="AP49" s="48">
        <f>AF96</f>
        <v>0</v>
      </c>
      <c r="AQ49" s="48">
        <f>AG96</f>
        <v>0</v>
      </c>
      <c r="AR49" s="48"/>
      <c r="AS49" s="226">
        <v>24</v>
      </c>
      <c r="AT49" s="50" t="s">
        <v>748</v>
      </c>
      <c r="AU49" s="50" t="s">
        <v>994</v>
      </c>
      <c r="AV49" s="151" t="s">
        <v>749</v>
      </c>
      <c r="AW49" s="151" t="s">
        <v>790</v>
      </c>
      <c r="AX49" s="211">
        <v>35118</v>
      </c>
      <c r="BI49" s="66"/>
      <c r="BJ49" s="50"/>
      <c r="BK49" s="50"/>
      <c r="BL49" s="151"/>
      <c r="BM49" s="151"/>
      <c r="BN49" s="211"/>
      <c r="BQ49" s="50"/>
      <c r="BR49" s="50"/>
      <c r="BS49" s="151"/>
      <c r="BT49" s="151"/>
      <c r="BU49" s="197"/>
      <c r="BW49" s="186">
        <v>24</v>
      </c>
      <c r="BX49" s="50" t="s">
        <v>804</v>
      </c>
      <c r="BY49" s="50" t="s">
        <v>805</v>
      </c>
      <c r="BZ49" s="108" t="s">
        <v>800</v>
      </c>
      <c r="CA49" s="151" t="s">
        <v>807</v>
      </c>
      <c r="CB49" s="197">
        <v>35589</v>
      </c>
    </row>
    <row r="50" spans="1:80" ht="13.5">
      <c r="A50" s="115">
        <v>48</v>
      </c>
      <c r="B50" s="17"/>
      <c r="C50" s="69"/>
      <c r="D50" s="14"/>
      <c r="E50" s="11"/>
      <c r="F50" s="11"/>
      <c r="H50" s="97"/>
      <c r="I50" s="17"/>
      <c r="J50" s="49"/>
      <c r="K50" s="14"/>
      <c r="L50" s="11"/>
      <c r="M50" s="11"/>
      <c r="O50" s="230">
        <v>24</v>
      </c>
      <c r="P50" s="50" t="s">
        <v>754</v>
      </c>
      <c r="Q50" s="50" t="s">
        <v>755</v>
      </c>
      <c r="R50" s="109" t="s">
        <v>945</v>
      </c>
      <c r="S50" s="204" t="s">
        <v>756</v>
      </c>
      <c r="T50" s="197">
        <v>34896</v>
      </c>
      <c r="U50" s="11">
        <v>48</v>
      </c>
      <c r="V50" s="48">
        <f>P97</f>
        <v>0</v>
      </c>
      <c r="W50" s="48">
        <f>Q97</f>
        <v>0</v>
      </c>
      <c r="X50" s="48">
        <f>R97</f>
        <v>0</v>
      </c>
      <c r="Y50" s="48">
        <v>48</v>
      </c>
      <c r="Z50" s="48">
        <f>P98</f>
        <v>0</v>
      </c>
      <c r="AA50" s="48">
        <f>Q98</f>
        <v>0</v>
      </c>
      <c r="AB50" s="48">
        <f>R98</f>
        <v>0</v>
      </c>
      <c r="AD50" s="186">
        <v>24</v>
      </c>
      <c r="AE50" s="50" t="s">
        <v>1113</v>
      </c>
      <c r="AF50" s="70" t="s">
        <v>1114</v>
      </c>
      <c r="AG50" s="208" t="s">
        <v>1135</v>
      </c>
      <c r="AH50" s="151" t="s">
        <v>1136</v>
      </c>
      <c r="AI50" s="197">
        <v>35634</v>
      </c>
      <c r="AJ50" s="11">
        <v>48</v>
      </c>
      <c r="AK50" s="48">
        <f>AE97</f>
        <v>0</v>
      </c>
      <c r="AL50" s="48">
        <f>AF97</f>
        <v>0</v>
      </c>
      <c r="AM50" s="48">
        <f>AG97</f>
        <v>0</v>
      </c>
      <c r="AN50" s="48">
        <v>48</v>
      </c>
      <c r="AO50" s="48">
        <f>AE98</f>
        <v>0</v>
      </c>
      <c r="AP50" s="48">
        <f>AF98</f>
        <v>0</v>
      </c>
      <c r="AQ50" s="48">
        <f>AG98</f>
        <v>0</v>
      </c>
      <c r="AR50" s="48"/>
      <c r="AS50" s="224">
        <v>24</v>
      </c>
      <c r="AT50" s="49" t="s">
        <v>772</v>
      </c>
      <c r="AU50" s="49" t="s">
        <v>773</v>
      </c>
      <c r="AV50" s="151" t="s">
        <v>749</v>
      </c>
      <c r="AW50" s="155" t="s">
        <v>791</v>
      </c>
      <c r="AX50" s="210">
        <v>35389</v>
      </c>
      <c r="BI50" s="62"/>
      <c r="BJ50" s="57"/>
      <c r="BK50" s="57"/>
      <c r="BL50" s="109"/>
      <c r="BM50" s="156"/>
      <c r="BN50" s="211"/>
      <c r="BQ50" s="50"/>
      <c r="BR50" s="50"/>
      <c r="BS50" s="151"/>
      <c r="BT50" s="151"/>
      <c r="BU50" s="197"/>
      <c r="BW50" s="186">
        <v>24</v>
      </c>
      <c r="BX50" s="50" t="s">
        <v>312</v>
      </c>
      <c r="BY50" s="50" t="s">
        <v>313</v>
      </c>
      <c r="BZ50" s="108" t="s">
        <v>800</v>
      </c>
      <c r="CA50" s="151" t="s">
        <v>332</v>
      </c>
      <c r="CB50" s="210">
        <v>35618</v>
      </c>
    </row>
    <row r="51" spans="1:80" ht="13.5">
      <c r="A51" s="115">
        <v>49</v>
      </c>
      <c r="B51" s="79"/>
      <c r="C51" s="84"/>
      <c r="D51" s="14"/>
      <c r="E51" s="11"/>
      <c r="F51" s="11"/>
      <c r="H51" s="97"/>
      <c r="I51" s="17"/>
      <c r="J51" s="49"/>
      <c r="K51" s="14"/>
      <c r="L51" s="11"/>
      <c r="M51" s="11"/>
      <c r="O51" s="230">
        <v>25</v>
      </c>
      <c r="P51" s="50"/>
      <c r="Q51" s="70"/>
      <c r="R51" s="108"/>
      <c r="S51" s="204"/>
      <c r="T51" s="195"/>
      <c r="U51" s="11">
        <v>49</v>
      </c>
      <c r="V51" s="48">
        <f>P99</f>
        <v>0</v>
      </c>
      <c r="W51" s="48">
        <f>Q99</f>
        <v>0</v>
      </c>
      <c r="X51" s="48">
        <f>R99</f>
        <v>0</v>
      </c>
      <c r="Y51" s="48">
        <v>49</v>
      </c>
      <c r="Z51" s="48">
        <f>P100</f>
        <v>0</v>
      </c>
      <c r="AA51" s="48">
        <f>Q100</f>
        <v>0</v>
      </c>
      <c r="AB51" s="48">
        <f>R100</f>
        <v>0</v>
      </c>
      <c r="AD51" s="186">
        <v>25</v>
      </c>
      <c r="AE51" s="50"/>
      <c r="AF51" s="70"/>
      <c r="AG51" s="203"/>
      <c r="AH51" s="151"/>
      <c r="AI51" s="197"/>
      <c r="AJ51" s="11">
        <v>49</v>
      </c>
      <c r="AK51" s="48">
        <f>AE99</f>
        <v>0</v>
      </c>
      <c r="AL51" s="48">
        <f>AF99</f>
        <v>0</v>
      </c>
      <c r="AM51" s="48">
        <f>AG99</f>
        <v>0</v>
      </c>
      <c r="AN51" s="48">
        <v>49</v>
      </c>
      <c r="AO51" s="48">
        <f>AE100</f>
        <v>0</v>
      </c>
      <c r="AP51" s="48">
        <f>AF100</f>
        <v>0</v>
      </c>
      <c r="AQ51" s="48">
        <f>AG100</f>
        <v>0</v>
      </c>
      <c r="AR51" s="48"/>
      <c r="AS51" s="224">
        <v>25</v>
      </c>
      <c r="AT51" s="50"/>
      <c r="AU51" s="50"/>
      <c r="AV51" s="108"/>
      <c r="AW51" s="151"/>
      <c r="AX51" s="197"/>
      <c r="BI51" s="114"/>
      <c r="BJ51" s="16"/>
      <c r="BK51" s="52"/>
      <c r="BL51" s="14"/>
      <c r="BM51" s="164"/>
      <c r="BN51" s="164"/>
      <c r="BQ51" s="50"/>
      <c r="BR51" s="50"/>
      <c r="BS51" s="151"/>
      <c r="BT51" s="151"/>
      <c r="BU51" s="197"/>
      <c r="BW51" s="186">
        <v>25</v>
      </c>
      <c r="BX51" s="50"/>
      <c r="BY51" s="50"/>
      <c r="BZ51" s="108"/>
      <c r="CA51" s="151"/>
      <c r="CB51" s="197"/>
    </row>
    <row r="52" spans="1:80" ht="13.5">
      <c r="A52" s="115">
        <v>50</v>
      </c>
      <c r="B52" s="16"/>
      <c r="C52" s="70"/>
      <c r="D52" s="14"/>
      <c r="E52" s="11"/>
      <c r="F52" s="11"/>
      <c r="H52" s="73"/>
      <c r="I52" s="74"/>
      <c r="J52" s="76"/>
      <c r="K52" s="77"/>
      <c r="L52" s="167"/>
      <c r="M52" s="167"/>
      <c r="O52" s="229">
        <v>25</v>
      </c>
      <c r="P52" s="107"/>
      <c r="Q52" s="107"/>
      <c r="R52" s="108"/>
      <c r="S52" s="201"/>
      <c r="T52" s="195"/>
      <c r="U52" s="11">
        <v>50</v>
      </c>
      <c r="V52" s="48">
        <f>P101</f>
        <v>0</v>
      </c>
      <c r="W52" s="48">
        <f>Q101</f>
        <v>0</v>
      </c>
      <c r="X52" s="48">
        <f>R101</f>
        <v>0</v>
      </c>
      <c r="Y52" s="48">
        <v>50</v>
      </c>
      <c r="Z52" s="48">
        <f>P102</f>
        <v>0</v>
      </c>
      <c r="AA52" s="48">
        <f>Q102</f>
        <v>0</v>
      </c>
      <c r="AB52" s="48">
        <f>R102</f>
        <v>0</v>
      </c>
      <c r="AD52" s="186">
        <v>25</v>
      </c>
      <c r="AE52" s="50"/>
      <c r="AF52" s="70"/>
      <c r="AG52" s="203"/>
      <c r="AH52" s="151"/>
      <c r="AI52" s="197"/>
      <c r="AJ52" s="11">
        <v>50</v>
      </c>
      <c r="AK52" s="48">
        <f>AE101</f>
        <v>0</v>
      </c>
      <c r="AL52" s="48">
        <f>AF101</f>
        <v>0</v>
      </c>
      <c r="AM52" s="48">
        <f>AG101</f>
        <v>0</v>
      </c>
      <c r="AN52" s="48">
        <v>50</v>
      </c>
      <c r="AO52" s="48">
        <f>AE102</f>
        <v>0</v>
      </c>
      <c r="AP52" s="48">
        <f>AF102</f>
        <v>0</v>
      </c>
      <c r="AQ52" s="48">
        <f>AG102</f>
        <v>0</v>
      </c>
      <c r="AR52" s="48"/>
      <c r="AS52" s="226">
        <v>25</v>
      </c>
      <c r="AT52" s="50"/>
      <c r="AU52" s="50"/>
      <c r="AV52" s="108"/>
      <c r="AW52" s="151"/>
      <c r="AX52" s="210"/>
      <c r="BI52" s="61"/>
      <c r="BJ52" s="16"/>
      <c r="BK52" s="52"/>
      <c r="BL52" s="15"/>
      <c r="BM52" s="164"/>
      <c r="BN52" s="164"/>
      <c r="BQ52" s="50"/>
      <c r="BR52" s="50"/>
      <c r="BS52" s="151"/>
      <c r="BT52" s="151"/>
      <c r="BU52" s="197"/>
      <c r="BW52" s="186">
        <v>25</v>
      </c>
      <c r="BX52" s="50"/>
      <c r="BY52" s="50"/>
      <c r="BZ52" s="108"/>
      <c r="CA52" s="151"/>
      <c r="CB52" s="210"/>
    </row>
    <row r="53" spans="1:80" ht="13.5">
      <c r="A53" s="115">
        <v>51</v>
      </c>
      <c r="B53" s="79"/>
      <c r="C53" s="84"/>
      <c r="D53" s="14"/>
      <c r="E53" s="11"/>
      <c r="F53" s="11"/>
      <c r="H53" s="97"/>
      <c r="I53" s="16"/>
      <c r="J53" s="50"/>
      <c r="K53" s="53"/>
      <c r="L53" s="168"/>
      <c r="M53" s="168"/>
      <c r="O53" s="230">
        <v>26</v>
      </c>
      <c r="P53" s="157"/>
      <c r="Q53" s="157"/>
      <c r="R53" s="198"/>
      <c r="S53" s="199"/>
      <c r="T53" s="206"/>
      <c r="U53" s="11">
        <v>51</v>
      </c>
      <c r="V53" s="48">
        <f>P103</f>
        <v>0</v>
      </c>
      <c r="W53" s="48">
        <f>Q103</f>
        <v>0</v>
      </c>
      <c r="X53" s="48">
        <f>R103</f>
        <v>0</v>
      </c>
      <c r="Y53" s="48">
        <v>51</v>
      </c>
      <c r="Z53" s="48">
        <f>P104</f>
        <v>0</v>
      </c>
      <c r="AA53" s="48">
        <f>Q104</f>
        <v>0</v>
      </c>
      <c r="AB53" s="48">
        <f>R104</f>
        <v>0</v>
      </c>
      <c r="AD53" s="186">
        <v>26</v>
      </c>
      <c r="AE53" s="50"/>
      <c r="AF53" s="70"/>
      <c r="AG53" s="203"/>
      <c r="AH53" s="151"/>
      <c r="AI53" s="197"/>
      <c r="AJ53" s="11">
        <v>51</v>
      </c>
      <c r="AK53" s="48">
        <f>AE103</f>
        <v>0</v>
      </c>
      <c r="AL53" s="48">
        <f>AF103</f>
        <v>0</v>
      </c>
      <c r="AM53" s="48">
        <f>AG103</f>
        <v>0</v>
      </c>
      <c r="AN53" s="48">
        <v>51</v>
      </c>
      <c r="AO53" s="48">
        <f>AE104</f>
        <v>0</v>
      </c>
      <c r="AP53" s="48">
        <f>AF104</f>
        <v>0</v>
      </c>
      <c r="AQ53" s="48">
        <f>AG104</f>
        <v>0</v>
      </c>
      <c r="AR53" s="48"/>
      <c r="AS53" s="224">
        <v>26</v>
      </c>
      <c r="AT53" s="50"/>
      <c r="AU53" s="50"/>
      <c r="AV53" s="109"/>
      <c r="AW53" s="151"/>
      <c r="AX53" s="210"/>
      <c r="BI53" s="61"/>
      <c r="BJ53" s="16"/>
      <c r="BK53" s="52"/>
      <c r="BL53" s="14"/>
      <c r="BM53" s="48"/>
      <c r="BN53" s="48"/>
      <c r="BQ53" s="50"/>
      <c r="BR53" s="50"/>
      <c r="BS53" s="155"/>
      <c r="BT53" s="151"/>
      <c r="BU53" s="197"/>
      <c r="BW53" s="186">
        <v>26</v>
      </c>
      <c r="BX53" s="50"/>
      <c r="BY53" s="50"/>
      <c r="BZ53" s="108"/>
      <c r="CA53" s="151"/>
      <c r="CB53" s="197"/>
    </row>
    <row r="54" spans="1:80" ht="13.5">
      <c r="A54" s="115">
        <v>52</v>
      </c>
      <c r="B54" s="79"/>
      <c r="C54" s="84"/>
      <c r="D54" s="14"/>
      <c r="E54" s="11"/>
      <c r="F54" s="11"/>
      <c r="H54" s="99"/>
      <c r="I54" s="56"/>
      <c r="J54" s="56"/>
      <c r="K54" s="78"/>
      <c r="L54" s="78"/>
      <c r="M54" s="78"/>
      <c r="O54" s="229">
        <v>26</v>
      </c>
      <c r="P54" s="50"/>
      <c r="Q54" s="50"/>
      <c r="R54" s="108"/>
      <c r="S54" s="204"/>
      <c r="T54" s="197"/>
      <c r="U54" s="11">
        <v>52</v>
      </c>
      <c r="V54" s="48">
        <f>P105</f>
        <v>0</v>
      </c>
      <c r="W54" s="48">
        <f>Q105</f>
        <v>0</v>
      </c>
      <c r="X54" s="48">
        <f>R105</f>
        <v>0</v>
      </c>
      <c r="Y54" s="48">
        <v>52</v>
      </c>
      <c r="Z54" s="48">
        <f>P106</f>
        <v>0</v>
      </c>
      <c r="AA54" s="48">
        <f>Q106</f>
        <v>0</v>
      </c>
      <c r="AB54" s="48">
        <f>R106</f>
        <v>0</v>
      </c>
      <c r="AD54" s="186">
        <v>26</v>
      </c>
      <c r="AE54" s="50"/>
      <c r="AF54" s="70"/>
      <c r="AG54" s="208"/>
      <c r="AH54" s="151"/>
      <c r="AI54" s="197"/>
      <c r="AJ54" s="11">
        <v>52</v>
      </c>
      <c r="AK54" s="48">
        <f>AE105</f>
        <v>0</v>
      </c>
      <c r="AL54" s="48">
        <f>AF105</f>
        <v>0</v>
      </c>
      <c r="AM54" s="48">
        <f>AG105</f>
        <v>0</v>
      </c>
      <c r="AN54" s="48">
        <v>52</v>
      </c>
      <c r="AO54" s="48">
        <f>AE106</f>
        <v>0</v>
      </c>
      <c r="AP54" s="48">
        <f>AF106</f>
        <v>0</v>
      </c>
      <c r="AQ54" s="48">
        <f>AG106</f>
        <v>0</v>
      </c>
      <c r="AR54" s="48"/>
      <c r="AS54" s="224">
        <v>26</v>
      </c>
      <c r="AT54" s="50"/>
      <c r="AU54" s="50"/>
      <c r="AV54" s="108"/>
      <c r="AW54" s="151"/>
      <c r="AX54" s="197"/>
      <c r="BI54" s="61"/>
      <c r="BJ54" s="16"/>
      <c r="BK54" s="52"/>
      <c r="BL54" s="14"/>
      <c r="BM54" s="48"/>
      <c r="BN54" s="48"/>
      <c r="BQ54" s="50"/>
      <c r="BR54" s="50"/>
      <c r="BS54" s="151"/>
      <c r="BT54" s="151"/>
      <c r="BU54" s="197"/>
      <c r="BW54" s="186">
        <v>26</v>
      </c>
      <c r="BX54" s="50"/>
      <c r="BY54" s="50"/>
      <c r="BZ54" s="108"/>
      <c r="CA54" s="151"/>
      <c r="CB54" s="197"/>
    </row>
    <row r="55" spans="1:80" ht="13.5">
      <c r="A55" s="115">
        <v>53</v>
      </c>
      <c r="B55" s="79"/>
      <c r="C55" s="84"/>
      <c r="D55" s="14"/>
      <c r="E55" s="11"/>
      <c r="F55" s="11"/>
      <c r="H55" s="99"/>
      <c r="I55" s="56"/>
      <c r="J55" s="56"/>
      <c r="K55" s="56"/>
      <c r="L55" s="56"/>
      <c r="M55" s="56"/>
      <c r="O55" s="229">
        <v>27</v>
      </c>
      <c r="P55" s="50"/>
      <c r="Q55" s="50"/>
      <c r="R55" s="151"/>
      <c r="S55" s="203"/>
      <c r="T55" s="197"/>
      <c r="U55" s="11">
        <v>53</v>
      </c>
      <c r="V55" s="48">
        <f>P107</f>
        <v>0</v>
      </c>
      <c r="W55" s="48">
        <f>Q107</f>
        <v>0</v>
      </c>
      <c r="X55" s="48">
        <f>R107</f>
        <v>0</v>
      </c>
      <c r="Y55" s="48">
        <v>53</v>
      </c>
      <c r="Z55" s="48">
        <f>P108</f>
        <v>0</v>
      </c>
      <c r="AA55" s="48">
        <f>Q108</f>
        <v>0</v>
      </c>
      <c r="AB55" s="48">
        <f>R108</f>
        <v>0</v>
      </c>
      <c r="AD55" s="186">
        <v>27</v>
      </c>
      <c r="AE55" s="50"/>
      <c r="AF55" s="70"/>
      <c r="AG55" s="203"/>
      <c r="AH55" s="151"/>
      <c r="AI55" s="197"/>
      <c r="AJ55" s="11">
        <v>53</v>
      </c>
      <c r="AK55" s="48">
        <f>AE107</f>
        <v>0</v>
      </c>
      <c r="AL55" s="48">
        <f>AF107</f>
        <v>0</v>
      </c>
      <c r="AM55" s="48">
        <f>AG107</f>
        <v>0</v>
      </c>
      <c r="AN55" s="48">
        <v>53</v>
      </c>
      <c r="AO55" s="48">
        <f>AE108</f>
        <v>0</v>
      </c>
      <c r="AP55" s="48">
        <f>AF108</f>
        <v>0</v>
      </c>
      <c r="AQ55" s="48">
        <f>AG108</f>
        <v>0</v>
      </c>
      <c r="AR55" s="48"/>
      <c r="AS55" s="225">
        <v>27</v>
      </c>
      <c r="AT55" s="50"/>
      <c r="AU55" s="50"/>
      <c r="AV55" s="108"/>
      <c r="AW55" s="151"/>
      <c r="AX55" s="197"/>
      <c r="BI55" s="114"/>
      <c r="BJ55" s="16"/>
      <c r="BK55" s="52"/>
      <c r="BL55" s="14"/>
      <c r="BM55" s="11"/>
      <c r="BN55" s="11"/>
      <c r="BQ55" s="50"/>
      <c r="BR55" s="50"/>
      <c r="BS55" s="155"/>
      <c r="BT55" s="151"/>
      <c r="BU55" s="197"/>
      <c r="BW55" s="186">
        <v>27</v>
      </c>
      <c r="BX55" s="50"/>
      <c r="BY55" s="50"/>
      <c r="BZ55" s="108"/>
      <c r="CA55" s="151"/>
      <c r="CB55" s="210"/>
    </row>
    <row r="56" spans="1:80" ht="13.5">
      <c r="A56" s="115">
        <v>54</v>
      </c>
      <c r="B56" s="79"/>
      <c r="C56" s="81"/>
      <c r="D56" s="14"/>
      <c r="E56" s="11"/>
      <c r="F56" s="11"/>
      <c r="H56" s="99"/>
      <c r="I56" s="56"/>
      <c r="J56" s="56"/>
      <c r="K56" s="56"/>
      <c r="L56" s="56"/>
      <c r="M56" s="56"/>
      <c r="O56" s="230">
        <v>27</v>
      </c>
      <c r="P56" s="50"/>
      <c r="Q56" s="70"/>
      <c r="R56" s="151"/>
      <c r="S56" s="203"/>
      <c r="T56" s="197"/>
      <c r="U56" s="11"/>
      <c r="V56" s="48"/>
      <c r="W56" s="48"/>
      <c r="X56" s="48"/>
      <c r="Y56" s="48"/>
      <c r="Z56" s="48"/>
      <c r="AA56" s="48"/>
      <c r="AB56" s="48"/>
      <c r="AD56" s="186">
        <v>27</v>
      </c>
      <c r="AE56" s="50"/>
      <c r="AF56" s="70"/>
      <c r="AG56" s="208"/>
      <c r="AH56" s="151"/>
      <c r="AI56" s="197"/>
      <c r="AJ56" s="11"/>
      <c r="AK56" s="48"/>
      <c r="AL56" s="48"/>
      <c r="AM56" s="48"/>
      <c r="AN56" s="48"/>
      <c r="AO56" s="48"/>
      <c r="AP56" s="48"/>
      <c r="AQ56" s="48"/>
      <c r="AR56" s="48"/>
      <c r="AS56" s="225">
        <v>27</v>
      </c>
      <c r="AT56" s="50"/>
      <c r="AU56" s="50"/>
      <c r="AV56" s="108"/>
      <c r="AW56" s="151"/>
      <c r="AX56" s="197"/>
      <c r="BI56" s="63"/>
      <c r="BJ56" s="16"/>
      <c r="BK56" s="52"/>
      <c r="BL56" s="14"/>
      <c r="BM56" s="11"/>
      <c r="BN56" s="11"/>
      <c r="BW56" s="186">
        <v>27</v>
      </c>
      <c r="BX56" s="50"/>
      <c r="BY56" s="50"/>
      <c r="BZ56" s="108"/>
      <c r="CA56" s="151"/>
      <c r="CB56" s="210"/>
    </row>
    <row r="57" spans="1:80" ht="13.5">
      <c r="A57" s="115">
        <v>55</v>
      </c>
      <c r="B57" s="79"/>
      <c r="C57" s="84"/>
      <c r="D57" s="14"/>
      <c r="E57" s="11"/>
      <c r="F57" s="11"/>
      <c r="H57" s="71"/>
      <c r="I57" s="72"/>
      <c r="J57" s="72"/>
      <c r="K57" s="72"/>
      <c r="L57" s="72"/>
      <c r="M57" s="72"/>
      <c r="O57" s="230">
        <v>28</v>
      </c>
      <c r="P57" s="50"/>
      <c r="Q57" s="50"/>
      <c r="R57" s="109"/>
      <c r="S57" s="204"/>
      <c r="T57" s="197"/>
      <c r="U57" s="11"/>
      <c r="V57" s="48"/>
      <c r="W57" s="48"/>
      <c r="X57" s="48"/>
      <c r="Y57" s="48"/>
      <c r="Z57" s="48"/>
      <c r="AA57" s="48"/>
      <c r="AB57" s="48"/>
      <c r="AD57" s="186">
        <v>28</v>
      </c>
      <c r="AE57" s="50"/>
      <c r="AF57" s="70"/>
      <c r="AG57" s="208"/>
      <c r="AH57" s="151"/>
      <c r="AI57" s="197"/>
      <c r="AJ57" s="11"/>
      <c r="AK57" s="48"/>
      <c r="AL57" s="48"/>
      <c r="AM57" s="48"/>
      <c r="AN57" s="48"/>
      <c r="AO57" s="48"/>
      <c r="AP57" s="48"/>
      <c r="AQ57" s="48"/>
      <c r="AR57" s="48"/>
      <c r="AS57" s="224">
        <v>28</v>
      </c>
      <c r="AT57" s="50"/>
      <c r="AU57" s="57"/>
      <c r="AV57" s="231"/>
      <c r="AW57" s="151"/>
      <c r="AX57" s="211"/>
      <c r="BI57" s="61"/>
      <c r="BJ57" s="16"/>
      <c r="BK57" s="52"/>
      <c r="BL57" s="14"/>
      <c r="BM57" s="166"/>
      <c r="BN57" s="166"/>
      <c r="BW57" s="186">
        <v>28</v>
      </c>
      <c r="BX57" s="50"/>
      <c r="BY57" s="50"/>
      <c r="BZ57" s="108"/>
      <c r="CA57" s="151"/>
      <c r="CB57" s="197"/>
    </row>
    <row r="58" spans="1:80" ht="13.5">
      <c r="A58" s="115">
        <v>56</v>
      </c>
      <c r="B58" s="79"/>
      <c r="C58" s="84"/>
      <c r="D58" s="14"/>
      <c r="E58" s="11"/>
      <c r="F58" s="11"/>
      <c r="H58" s="99"/>
      <c r="I58" s="56"/>
      <c r="J58" s="56"/>
      <c r="K58" s="78"/>
      <c r="L58" s="78"/>
      <c r="M58" s="78"/>
      <c r="O58" s="229">
        <v>28</v>
      </c>
      <c r="P58" s="50"/>
      <c r="Q58" s="70"/>
      <c r="R58" s="109"/>
      <c r="S58" s="203"/>
      <c r="T58" s="197"/>
      <c r="U58" s="11"/>
      <c r="V58" s="48"/>
      <c r="W58" s="48"/>
      <c r="X58" s="48"/>
      <c r="Y58" s="48"/>
      <c r="Z58" s="48"/>
      <c r="AA58" s="48"/>
      <c r="AB58" s="48"/>
      <c r="AD58" s="186">
        <v>28</v>
      </c>
      <c r="AE58" s="50"/>
      <c r="AF58" s="70"/>
      <c r="AG58" s="203"/>
      <c r="AH58" s="151"/>
      <c r="AI58" s="197"/>
      <c r="AJ58" s="11"/>
      <c r="AK58" s="48"/>
      <c r="AL58" s="48"/>
      <c r="AM58" s="48"/>
      <c r="AN58" s="48"/>
      <c r="AO58" s="48"/>
      <c r="AP58" s="48"/>
      <c r="AQ58" s="48"/>
      <c r="AR58" s="48"/>
      <c r="AS58" s="224">
        <v>28</v>
      </c>
      <c r="AT58" s="50"/>
      <c r="AU58" s="50"/>
      <c r="AV58" s="108"/>
      <c r="AW58" s="151"/>
      <c r="AX58" s="197"/>
      <c r="BI58" s="62"/>
      <c r="BJ58" s="16"/>
      <c r="BK58" s="52"/>
      <c r="BL58" s="18"/>
      <c r="BM58" s="166"/>
      <c r="BN58" s="166"/>
      <c r="BW58" s="186">
        <v>28</v>
      </c>
      <c r="BX58" s="50"/>
      <c r="BY58" s="50"/>
      <c r="BZ58" s="108"/>
      <c r="CA58" s="151"/>
      <c r="CB58" s="197"/>
    </row>
    <row r="59" spans="1:80" ht="13.5">
      <c r="A59" s="115">
        <v>57</v>
      </c>
      <c r="B59" s="79"/>
      <c r="C59" s="84"/>
      <c r="D59" s="15"/>
      <c r="E59" s="164"/>
      <c r="F59" s="164"/>
      <c r="H59" s="99"/>
      <c r="I59" s="59"/>
      <c r="J59" s="59"/>
      <c r="K59" s="56"/>
      <c r="L59" s="56"/>
      <c r="M59" s="56"/>
      <c r="O59" s="230">
        <v>29</v>
      </c>
      <c r="P59" s="50"/>
      <c r="Q59" s="70"/>
      <c r="R59" s="205"/>
      <c r="S59" s="203"/>
      <c r="T59" s="197"/>
      <c r="U59" s="11"/>
      <c r="V59" s="48"/>
      <c r="W59" s="48"/>
      <c r="X59" s="48"/>
      <c r="Y59" s="48"/>
      <c r="Z59" s="48"/>
      <c r="AA59" s="48"/>
      <c r="AB59" s="48"/>
      <c r="AD59" s="186">
        <v>29</v>
      </c>
      <c r="AE59" s="50"/>
      <c r="AF59" s="70"/>
      <c r="AG59" s="208"/>
      <c r="AH59" s="151"/>
      <c r="AI59" s="197"/>
      <c r="AJ59" s="11"/>
      <c r="AK59" s="48"/>
      <c r="AL59" s="48"/>
      <c r="AM59" s="48"/>
      <c r="AN59" s="48"/>
      <c r="AO59" s="48"/>
      <c r="AP59" s="48"/>
      <c r="AQ59" s="48"/>
      <c r="AR59" s="48"/>
      <c r="AS59" s="224">
        <v>29</v>
      </c>
      <c r="AT59" s="50"/>
      <c r="AU59" s="50"/>
      <c r="AV59" s="108"/>
      <c r="AW59" s="151"/>
      <c r="AX59" s="197"/>
      <c r="BI59" s="61"/>
      <c r="BJ59" s="16"/>
      <c r="BK59" s="52"/>
      <c r="BL59" s="14"/>
      <c r="BM59" s="11"/>
      <c r="BN59" s="11"/>
      <c r="BW59" s="186">
        <v>29</v>
      </c>
      <c r="BX59" s="50"/>
      <c r="BY59" s="50"/>
      <c r="BZ59" s="108"/>
      <c r="CA59" s="151"/>
      <c r="CB59" s="210"/>
    </row>
    <row r="60" spans="1:80" ht="13.5">
      <c r="A60" s="115">
        <v>58</v>
      </c>
      <c r="B60" s="16"/>
      <c r="C60" s="70"/>
      <c r="D60" s="14"/>
      <c r="E60" s="11"/>
      <c r="F60" s="11"/>
      <c r="H60" s="99"/>
      <c r="I60" s="56"/>
      <c r="J60" s="56"/>
      <c r="K60" s="78"/>
      <c r="L60" s="78"/>
      <c r="M60" s="78"/>
      <c r="O60" s="229">
        <v>29</v>
      </c>
      <c r="P60" s="50"/>
      <c r="Q60" s="70"/>
      <c r="R60" s="205"/>
      <c r="S60" s="203"/>
      <c r="T60" s="197"/>
      <c r="U60" s="11"/>
      <c r="V60" s="48"/>
      <c r="W60" s="48"/>
      <c r="X60" s="48"/>
      <c r="Y60" s="48"/>
      <c r="Z60" s="48"/>
      <c r="AA60" s="48"/>
      <c r="AB60" s="48"/>
      <c r="AD60" s="186">
        <v>29</v>
      </c>
      <c r="AE60" s="50"/>
      <c r="AF60" s="70"/>
      <c r="AG60" s="203"/>
      <c r="AH60" s="151"/>
      <c r="AI60" s="197"/>
      <c r="AJ60" s="11"/>
      <c r="AK60" s="48"/>
      <c r="AL60" s="48"/>
      <c r="AM60" s="48"/>
      <c r="AN60" s="48"/>
      <c r="AO60" s="48"/>
      <c r="AP60" s="48"/>
      <c r="AQ60" s="48"/>
      <c r="AR60" s="48"/>
      <c r="AS60" s="224">
        <v>29</v>
      </c>
      <c r="AT60" s="50"/>
      <c r="AU60" s="50"/>
      <c r="AV60" s="108"/>
      <c r="AW60" s="151"/>
      <c r="AX60" s="197"/>
      <c r="BI60" s="61"/>
      <c r="BJ60" s="16"/>
      <c r="BK60" s="52"/>
      <c r="BL60" s="18"/>
      <c r="BM60" s="11"/>
      <c r="BN60" s="11"/>
      <c r="BW60" s="186">
        <v>29</v>
      </c>
      <c r="BX60" s="50"/>
      <c r="BY60" s="50"/>
      <c r="BZ60" s="108"/>
      <c r="CA60" s="151"/>
      <c r="CB60" s="210"/>
    </row>
    <row r="61" spans="1:83" ht="13.5">
      <c r="A61" s="115">
        <v>59</v>
      </c>
      <c r="B61" s="79"/>
      <c r="C61" s="84"/>
      <c r="D61" s="14"/>
      <c r="E61" s="11"/>
      <c r="F61" s="11"/>
      <c r="H61" s="99"/>
      <c r="I61" s="56"/>
      <c r="J61" s="56"/>
      <c r="K61" s="78"/>
      <c r="L61" s="78"/>
      <c r="M61" s="78"/>
      <c r="O61" s="229">
        <v>30</v>
      </c>
      <c r="P61" s="161"/>
      <c r="Q61" s="161"/>
      <c r="R61" s="198"/>
      <c r="S61" s="160"/>
      <c r="T61" s="207"/>
      <c r="U61" s="249" t="s">
        <v>687</v>
      </c>
      <c r="V61" s="48"/>
      <c r="W61" s="48"/>
      <c r="X61" s="48"/>
      <c r="Y61" s="48"/>
      <c r="Z61" s="48"/>
      <c r="AA61" s="48"/>
      <c r="AB61" s="48"/>
      <c r="AD61" s="186">
        <v>30</v>
      </c>
      <c r="AE61" s="50" t="s">
        <v>888</v>
      </c>
      <c r="AF61" s="70" t="s">
        <v>889</v>
      </c>
      <c r="AG61" s="203" t="s">
        <v>763</v>
      </c>
      <c r="AH61" s="151" t="s">
        <v>906</v>
      </c>
      <c r="AI61" s="197">
        <v>35529</v>
      </c>
      <c r="AJ61" s="249" t="s">
        <v>687</v>
      </c>
      <c r="AK61" s="48"/>
      <c r="AL61" s="48"/>
      <c r="AM61" s="48"/>
      <c r="AN61" s="48"/>
      <c r="AO61" s="48"/>
      <c r="AP61" s="48"/>
      <c r="AQ61" s="48"/>
      <c r="AR61" s="48"/>
      <c r="AS61" s="225">
        <v>30</v>
      </c>
      <c r="AT61" s="50" t="s">
        <v>884</v>
      </c>
      <c r="AU61" s="50" t="s">
        <v>201</v>
      </c>
      <c r="AV61" s="108" t="s">
        <v>202</v>
      </c>
      <c r="AW61" s="151" t="s">
        <v>203</v>
      </c>
      <c r="AX61" s="197">
        <v>34712</v>
      </c>
      <c r="AZ61" s="251" t="s">
        <v>687</v>
      </c>
      <c r="BI61" s="114"/>
      <c r="BJ61" s="16"/>
      <c r="BK61" s="52"/>
      <c r="BL61" s="14"/>
      <c r="BM61" s="164"/>
      <c r="BN61" s="164"/>
      <c r="BW61" s="186">
        <v>30</v>
      </c>
      <c r="BX61" s="50" t="s">
        <v>1144</v>
      </c>
      <c r="BY61" s="50" t="s">
        <v>1207</v>
      </c>
      <c r="BZ61" s="109" t="s">
        <v>803</v>
      </c>
      <c r="CA61" s="151" t="s">
        <v>21</v>
      </c>
      <c r="CB61" s="210">
        <v>35962</v>
      </c>
      <c r="CE61" s="250" t="s">
        <v>687</v>
      </c>
    </row>
    <row r="62" spans="1:89" ht="13.5">
      <c r="A62" s="115">
        <v>60</v>
      </c>
      <c r="B62" s="16"/>
      <c r="C62" s="70"/>
      <c r="D62" s="14"/>
      <c r="E62" s="11"/>
      <c r="F62" s="11"/>
      <c r="H62" s="99"/>
      <c r="I62" s="59"/>
      <c r="J62" s="59"/>
      <c r="K62" s="56"/>
      <c r="L62" s="56"/>
      <c r="M62" s="56"/>
      <c r="O62" s="230">
        <v>30</v>
      </c>
      <c r="P62" s="157"/>
      <c r="Q62" s="157"/>
      <c r="R62" s="209"/>
      <c r="S62" s="199"/>
      <c r="T62" s="206"/>
      <c r="U62" s="11">
        <v>1</v>
      </c>
      <c r="V62" s="48" t="str">
        <f>+P110</f>
        <v>亀井</v>
      </c>
      <c r="W62" s="48" t="str">
        <f>+Q110</f>
        <v>貴之</v>
      </c>
      <c r="X62" s="48" t="str">
        <f>+R110</f>
        <v>(福･春日西TC)</v>
      </c>
      <c r="Y62" s="11">
        <v>1</v>
      </c>
      <c r="Z62" s="48" t="str">
        <f>+P111</f>
        <v>中村</v>
      </c>
      <c r="AA62" s="48" t="str">
        <f>+Q111</f>
        <v>武士</v>
      </c>
      <c r="AB62" s="48" t="str">
        <f>+R111</f>
        <v>(福・春日西TC）</v>
      </c>
      <c r="AD62" s="186">
        <v>30</v>
      </c>
      <c r="AE62" s="50" t="s">
        <v>718</v>
      </c>
      <c r="AF62" s="70" t="s">
        <v>1098</v>
      </c>
      <c r="AG62" s="208" t="s">
        <v>763</v>
      </c>
      <c r="AH62" s="151" t="s">
        <v>1118</v>
      </c>
      <c r="AI62" s="197">
        <v>35742</v>
      </c>
      <c r="AJ62" s="115">
        <v>1</v>
      </c>
      <c r="AK62" s="48" t="str">
        <f>+AE110</f>
        <v>鶴園</v>
      </c>
      <c r="AL62" s="48" t="str">
        <f>+AF110</f>
        <v>賢太</v>
      </c>
      <c r="AM62" s="48" t="str">
        <f>+AG110</f>
        <v>(福･筑紫野LTC)</v>
      </c>
      <c r="AN62" s="96">
        <v>1</v>
      </c>
      <c r="AO62" s="48" t="str">
        <f>+AE111</f>
        <v>川島</v>
      </c>
      <c r="AP62" s="48" t="str">
        <f>+AF111</f>
        <v>元貴</v>
      </c>
      <c r="AQ62" s="48" t="str">
        <f>+AG111</f>
        <v>(福･筑紫野LTC)</v>
      </c>
      <c r="AR62" s="48"/>
      <c r="AS62" s="228">
        <v>30</v>
      </c>
      <c r="AT62" s="50" t="s">
        <v>204</v>
      </c>
      <c r="AU62" s="50" t="s">
        <v>205</v>
      </c>
      <c r="AV62" s="108" t="s">
        <v>202</v>
      </c>
      <c r="AW62" s="151" t="s">
        <v>206</v>
      </c>
      <c r="AX62" s="210">
        <v>34710</v>
      </c>
      <c r="AZ62" s="119">
        <v>1</v>
      </c>
      <c r="BA62" s="119" t="str">
        <f>+AT110</f>
        <v>小川</v>
      </c>
      <c r="BB62" s="119" t="str">
        <f>+AU110</f>
        <v>春那</v>
      </c>
      <c r="BC62" s="119" t="str">
        <f>+AV110</f>
        <v>(佐･ｸﾞﾗｽｺｰﾄ佐賀TC)</v>
      </c>
      <c r="BD62" s="119">
        <v>1</v>
      </c>
      <c r="BE62" s="119" t="str">
        <f>+AT111</f>
        <v>神﨑</v>
      </c>
      <c r="BF62" s="119" t="str">
        <f>+AU111</f>
        <v>夏</v>
      </c>
      <c r="BG62" s="119" t="str">
        <f>+AV111</f>
        <v>(佐･ｸﾞﾗｽｺｰﾄ佐賀TC)</v>
      </c>
      <c r="BI62" s="65"/>
      <c r="BJ62" s="56"/>
      <c r="BK62" s="56"/>
      <c r="BL62" s="68"/>
      <c r="BM62" s="11"/>
      <c r="BN62" s="11"/>
      <c r="BW62" s="186">
        <v>30</v>
      </c>
      <c r="BX62" s="50" t="s">
        <v>1102</v>
      </c>
      <c r="BY62" s="50" t="s">
        <v>322</v>
      </c>
      <c r="BZ62" s="108" t="s">
        <v>803</v>
      </c>
      <c r="CA62" s="151" t="s">
        <v>263</v>
      </c>
      <c r="CB62" s="197">
        <v>36123</v>
      </c>
      <c r="CD62" s="119">
        <v>1</v>
      </c>
      <c r="CE62" s="119" t="str">
        <f>+BX110</f>
        <v>永井</v>
      </c>
      <c r="CF62" s="119" t="str">
        <f>+BY110</f>
        <v>優花</v>
      </c>
      <c r="CG62" s="119" t="str">
        <f>+BZ110</f>
        <v>(鹿・KAZE)</v>
      </c>
      <c r="CH62" s="119">
        <v>1</v>
      </c>
      <c r="CI62" s="119" t="str">
        <f>+BX111</f>
        <v>濵田</v>
      </c>
      <c r="CJ62" s="119" t="str">
        <f>+BY111</f>
        <v>千波</v>
      </c>
      <c r="CK62" s="119" t="str">
        <f>+BZ111</f>
        <v>(鹿・KAZE)</v>
      </c>
    </row>
    <row r="63" spans="1:89" ht="13.5">
      <c r="A63" s="115">
        <v>61</v>
      </c>
      <c r="B63" s="79"/>
      <c r="C63" s="84"/>
      <c r="D63" s="14"/>
      <c r="E63" s="11"/>
      <c r="F63" s="11"/>
      <c r="H63" s="99"/>
      <c r="I63" s="56"/>
      <c r="J63" s="56"/>
      <c r="K63" s="78"/>
      <c r="L63" s="78"/>
      <c r="M63" s="78"/>
      <c r="O63" s="229">
        <v>31</v>
      </c>
      <c r="P63" s="157"/>
      <c r="Q63" s="157"/>
      <c r="R63" s="205"/>
      <c r="S63" s="159"/>
      <c r="T63" s="206"/>
      <c r="U63" s="11">
        <v>2</v>
      </c>
      <c r="V63" s="48" t="str">
        <f>+P112</f>
        <v>栗原</v>
      </c>
      <c r="W63" s="48" t="str">
        <f>+Q112</f>
        <v>侑也</v>
      </c>
      <c r="X63" s="48" t="str">
        <f>+R112</f>
        <v>(大･ﾌｧｰｽﾄTC)</v>
      </c>
      <c r="Y63" s="11">
        <v>2</v>
      </c>
      <c r="Z63" s="48" t="str">
        <f>+P113</f>
        <v>廣岡</v>
      </c>
      <c r="AA63" s="48" t="str">
        <f>+Q113</f>
        <v>亮輝</v>
      </c>
      <c r="AB63" s="48" t="str">
        <f>+R113</f>
        <v>(大･ﾌｧｰｽﾄTC)</v>
      </c>
      <c r="AD63" s="186">
        <v>31</v>
      </c>
      <c r="AE63" s="50"/>
      <c r="AF63" s="70"/>
      <c r="AG63" s="203"/>
      <c r="AH63" s="151"/>
      <c r="AI63" s="197"/>
      <c r="AJ63" s="96">
        <v>2</v>
      </c>
      <c r="AK63" s="48" t="str">
        <f>+AE112</f>
        <v>岡村</v>
      </c>
      <c r="AL63" s="48" t="str">
        <f>+AF112</f>
        <v>浩太</v>
      </c>
      <c r="AM63" s="48" t="str">
        <f>+AG112</f>
        <v>(鹿・徳之島)</v>
      </c>
      <c r="AN63" s="115">
        <v>2</v>
      </c>
      <c r="AO63" s="48" t="str">
        <f>+AE113</f>
        <v>川路</v>
      </c>
      <c r="AP63" s="48" t="str">
        <f>+AF113</f>
        <v>廉</v>
      </c>
      <c r="AQ63" s="48" t="str">
        <f>+AG113</f>
        <v>(鹿・Grail-Quest)</v>
      </c>
      <c r="AR63" s="48"/>
      <c r="AS63" s="224">
        <v>31</v>
      </c>
      <c r="AT63" s="49"/>
      <c r="AU63" s="49"/>
      <c r="AV63" s="109"/>
      <c r="AW63" s="155"/>
      <c r="AX63" s="210"/>
      <c r="AZ63" s="119">
        <v>2</v>
      </c>
      <c r="BA63" s="119" t="str">
        <f>+AT112</f>
        <v>大野</v>
      </c>
      <c r="BB63" s="119" t="str">
        <f>+AU112</f>
        <v>月七</v>
      </c>
      <c r="BC63" s="119" t="str">
        <f>+AV112</f>
        <v>(宮･宮崎西ﾃﾆｽ)</v>
      </c>
      <c r="BD63" s="115">
        <v>2</v>
      </c>
      <c r="BE63" s="119" t="str">
        <f>+AT113</f>
        <v>宮田</v>
      </c>
      <c r="BF63" s="119" t="str">
        <f>+AU113</f>
        <v>佳奈</v>
      </c>
      <c r="BG63" s="119" t="str">
        <f>+AV113</f>
        <v>(宮･ﾍﾞｱｰｽﾞJr)</v>
      </c>
      <c r="BI63" s="65"/>
      <c r="BJ63" s="56"/>
      <c r="BK63" s="56"/>
      <c r="BL63" s="68"/>
      <c r="BM63" s="48"/>
      <c r="BN63" s="48"/>
      <c r="BW63" s="186">
        <v>31</v>
      </c>
      <c r="BX63" s="50"/>
      <c r="BY63" s="50"/>
      <c r="BZ63" s="108"/>
      <c r="CA63" s="151"/>
      <c r="CB63" s="210"/>
      <c r="CD63" s="119">
        <v>2</v>
      </c>
      <c r="CE63" s="119" t="str">
        <f>+BX112</f>
        <v>藤島</v>
      </c>
      <c r="CF63" s="119" t="str">
        <f>+BY112</f>
        <v>瑠華</v>
      </c>
      <c r="CG63" s="119" t="str">
        <f>+BZ112</f>
        <v>(大･ﾍﾞﾙﾃｯｸｽ)</v>
      </c>
      <c r="CH63" s="119">
        <v>2</v>
      </c>
      <c r="CI63" s="119" t="str">
        <f>+BX113</f>
        <v>安部</v>
      </c>
      <c r="CJ63" s="119" t="str">
        <f>+BY113</f>
        <v>有紗</v>
      </c>
      <c r="CK63" s="119" t="str">
        <f>+BZ113</f>
        <v>(大･ORION TS)</v>
      </c>
    </row>
    <row r="64" spans="1:89" ht="13.5">
      <c r="A64" s="115">
        <v>62</v>
      </c>
      <c r="B64" s="16"/>
      <c r="C64" s="70"/>
      <c r="D64" s="14"/>
      <c r="E64" s="11"/>
      <c r="F64" s="11"/>
      <c r="H64" s="99"/>
      <c r="I64" s="59"/>
      <c r="J64" s="59"/>
      <c r="K64" s="56"/>
      <c r="L64" s="56"/>
      <c r="M64" s="56"/>
      <c r="O64" s="230">
        <v>31</v>
      </c>
      <c r="P64" s="50"/>
      <c r="Q64" s="70"/>
      <c r="R64" s="205"/>
      <c r="S64" s="203"/>
      <c r="T64" s="197"/>
      <c r="U64" s="11">
        <v>3</v>
      </c>
      <c r="V64" s="48">
        <f>+P114</f>
        <v>0</v>
      </c>
      <c r="W64" s="48">
        <f>+Q114</f>
        <v>0</v>
      </c>
      <c r="X64" s="48">
        <f>+R114</f>
        <v>0</v>
      </c>
      <c r="Y64" s="11">
        <v>3</v>
      </c>
      <c r="Z64" s="48">
        <f>+P115</f>
        <v>0</v>
      </c>
      <c r="AA64" s="48">
        <f>+Q115</f>
        <v>0</v>
      </c>
      <c r="AB64" s="48">
        <f>+R115</f>
        <v>0</v>
      </c>
      <c r="AD64" s="186">
        <v>31</v>
      </c>
      <c r="AE64" s="50"/>
      <c r="AF64" s="70"/>
      <c r="AG64" s="203"/>
      <c r="AH64" s="151"/>
      <c r="AI64" s="197"/>
      <c r="AJ64" s="115">
        <v>3</v>
      </c>
      <c r="AK64" s="48">
        <f>+AE114</f>
        <v>0</v>
      </c>
      <c r="AL64" s="48">
        <f>+AF114</f>
        <v>0</v>
      </c>
      <c r="AM64" s="48">
        <f>+AG114</f>
        <v>0</v>
      </c>
      <c r="AN64" s="115">
        <v>3</v>
      </c>
      <c r="AO64" s="48">
        <f>+AE115</f>
        <v>0</v>
      </c>
      <c r="AP64" s="48">
        <f>+AF115</f>
        <v>0</v>
      </c>
      <c r="AQ64" s="48">
        <f>+AG115</f>
        <v>0</v>
      </c>
      <c r="AR64" s="48"/>
      <c r="AS64" s="225">
        <v>31</v>
      </c>
      <c r="AT64" s="50"/>
      <c r="AU64" s="50"/>
      <c r="AV64" s="108"/>
      <c r="AW64" s="151"/>
      <c r="AX64" s="197"/>
      <c r="AZ64" s="115">
        <v>3</v>
      </c>
      <c r="BA64" s="119">
        <f>+AT114</f>
        <v>0</v>
      </c>
      <c r="BB64" s="119">
        <f>+AU114</f>
        <v>0</v>
      </c>
      <c r="BC64" s="119">
        <f>+AV114</f>
        <v>0</v>
      </c>
      <c r="BD64" s="115">
        <v>3</v>
      </c>
      <c r="BE64" s="119">
        <f>+AT115</f>
        <v>0</v>
      </c>
      <c r="BF64" s="119">
        <f>+AU115</f>
        <v>0</v>
      </c>
      <c r="BG64" s="119">
        <f>+AV115</f>
        <v>0</v>
      </c>
      <c r="BI64" s="65"/>
      <c r="BJ64" s="56"/>
      <c r="BK64" s="56"/>
      <c r="BL64" s="56"/>
      <c r="BM64" s="48"/>
      <c r="BN64" s="48"/>
      <c r="BW64" s="186">
        <v>31</v>
      </c>
      <c r="BX64" s="50"/>
      <c r="BY64" s="50"/>
      <c r="BZ64" s="108"/>
      <c r="CA64" s="151"/>
      <c r="CB64" s="210"/>
      <c r="CD64" s="119">
        <v>3</v>
      </c>
      <c r="CE64" s="119">
        <f>+BX114</f>
        <v>0</v>
      </c>
      <c r="CF64" s="119">
        <f>+BY114</f>
        <v>0</v>
      </c>
      <c r="CG64" s="119">
        <f>+BZ114</f>
        <v>0</v>
      </c>
      <c r="CH64" s="119">
        <v>3</v>
      </c>
      <c r="CI64" s="119">
        <f>+BX115</f>
        <v>0</v>
      </c>
      <c r="CJ64" s="119">
        <f>+BY115</f>
        <v>0</v>
      </c>
      <c r="CK64" s="119">
        <f>+BZ115</f>
        <v>0</v>
      </c>
    </row>
    <row r="65" spans="1:89" ht="13.5">
      <c r="A65" s="115">
        <v>63</v>
      </c>
      <c r="B65" s="16"/>
      <c r="C65" s="70"/>
      <c r="D65" s="14"/>
      <c r="E65" s="11"/>
      <c r="F65" s="11"/>
      <c r="H65" s="71"/>
      <c r="I65" s="72"/>
      <c r="J65" s="72"/>
      <c r="K65" s="72"/>
      <c r="L65" s="72"/>
      <c r="M65" s="72"/>
      <c r="O65" s="230">
        <v>32</v>
      </c>
      <c r="P65" s="50"/>
      <c r="Q65" s="70"/>
      <c r="R65" s="109"/>
      <c r="S65" s="204"/>
      <c r="T65" s="197"/>
      <c r="U65" s="11">
        <v>4</v>
      </c>
      <c r="V65" s="48">
        <f>+P116</f>
        <v>0</v>
      </c>
      <c r="W65" s="48">
        <f>+Q116</f>
        <v>0</v>
      </c>
      <c r="X65" s="48">
        <f>+R116</f>
        <v>0</v>
      </c>
      <c r="Y65" s="11">
        <v>4</v>
      </c>
      <c r="Z65" s="48">
        <f>+P117</f>
        <v>0</v>
      </c>
      <c r="AA65" s="48">
        <f>+Q117</f>
        <v>0</v>
      </c>
      <c r="AB65" s="48">
        <f>+R117</f>
        <v>0</v>
      </c>
      <c r="AD65" s="186">
        <v>32</v>
      </c>
      <c r="AE65" s="50"/>
      <c r="AF65" s="70"/>
      <c r="AG65" s="208"/>
      <c r="AH65" s="151"/>
      <c r="AI65" s="197"/>
      <c r="AJ65" s="115">
        <v>4</v>
      </c>
      <c r="AK65" s="48">
        <f>+AE116</f>
        <v>0</v>
      </c>
      <c r="AL65" s="48">
        <f>+AF116</f>
        <v>0</v>
      </c>
      <c r="AM65" s="48">
        <f>+AG116</f>
        <v>0</v>
      </c>
      <c r="AN65" s="96">
        <v>4</v>
      </c>
      <c r="AO65" s="48">
        <f>+AE117</f>
        <v>0</v>
      </c>
      <c r="AP65" s="48">
        <f>+AF117</f>
        <v>0</v>
      </c>
      <c r="AQ65" s="48">
        <f>+AG117</f>
        <v>0</v>
      </c>
      <c r="AR65" s="48"/>
      <c r="AS65" s="224">
        <v>32</v>
      </c>
      <c r="AT65" s="50"/>
      <c r="AU65" s="50"/>
      <c r="AV65" s="151"/>
      <c r="AW65" s="151"/>
      <c r="AX65" s="211"/>
      <c r="AZ65" s="115">
        <v>4</v>
      </c>
      <c r="BD65" s="96">
        <v>4</v>
      </c>
      <c r="BI65" s="64"/>
      <c r="BJ65" s="55"/>
      <c r="BK65" s="55"/>
      <c r="BL65" s="55"/>
      <c r="BM65" s="11"/>
      <c r="BN65" s="11"/>
      <c r="BW65" s="186">
        <v>32</v>
      </c>
      <c r="BX65" s="50"/>
      <c r="BY65" s="50"/>
      <c r="BZ65" s="108"/>
      <c r="CA65" s="151"/>
      <c r="CB65" s="197"/>
      <c r="CD65" s="119">
        <v>4</v>
      </c>
      <c r="CE65" s="119">
        <f>+BX116</f>
        <v>0</v>
      </c>
      <c r="CF65" s="119">
        <f>+BY116</f>
        <v>0</v>
      </c>
      <c r="CG65" s="119">
        <f>+BZ116</f>
        <v>0</v>
      </c>
      <c r="CH65" s="119">
        <v>4</v>
      </c>
      <c r="CI65" s="119">
        <f>+BX117</f>
        <v>0</v>
      </c>
      <c r="CJ65" s="119">
        <f>+BY117</f>
        <v>0</v>
      </c>
      <c r="CK65" s="119">
        <f>+BZ117</f>
        <v>0</v>
      </c>
    </row>
    <row r="66" spans="1:89" ht="13.5">
      <c r="A66" s="115">
        <v>64</v>
      </c>
      <c r="B66" s="79"/>
      <c r="C66" s="84"/>
      <c r="D66" s="14"/>
      <c r="E66" s="11"/>
      <c r="F66" s="11"/>
      <c r="H66" s="99"/>
      <c r="I66" s="59"/>
      <c r="J66" s="59"/>
      <c r="K66" s="56"/>
      <c r="L66" s="56"/>
      <c r="M66" s="56"/>
      <c r="O66" s="229">
        <v>32</v>
      </c>
      <c r="P66" s="50"/>
      <c r="Q66" s="70"/>
      <c r="R66" s="109"/>
      <c r="S66" s="204"/>
      <c r="T66" s="197"/>
      <c r="U66" s="11">
        <v>5</v>
      </c>
      <c r="V66" s="48">
        <f>+P118</f>
        <v>0</v>
      </c>
      <c r="W66" s="48">
        <f>+Q118</f>
        <v>0</v>
      </c>
      <c r="X66" s="48">
        <f>+R118</f>
        <v>0</v>
      </c>
      <c r="Y66" s="11">
        <v>5</v>
      </c>
      <c r="Z66" s="48">
        <f>+P119</f>
        <v>0</v>
      </c>
      <c r="AA66" s="48">
        <f>+Q119</f>
        <v>0</v>
      </c>
      <c r="AB66" s="48">
        <f>+R119</f>
        <v>0</v>
      </c>
      <c r="AD66" s="186">
        <v>32</v>
      </c>
      <c r="AE66" s="50"/>
      <c r="AF66" s="70"/>
      <c r="AG66" s="208"/>
      <c r="AH66" s="151"/>
      <c r="AI66" s="197"/>
      <c r="AJ66" s="96">
        <v>5</v>
      </c>
      <c r="AK66" s="48">
        <f>+AE118</f>
        <v>0</v>
      </c>
      <c r="AL66" s="48">
        <f>+AF118</f>
        <v>0</v>
      </c>
      <c r="AM66" s="48">
        <f>+AG118</f>
        <v>0</v>
      </c>
      <c r="AN66" s="96">
        <v>5</v>
      </c>
      <c r="AO66" s="48">
        <f>+AE119</f>
        <v>0</v>
      </c>
      <c r="AP66" s="48">
        <f>+AF119</f>
        <v>0</v>
      </c>
      <c r="AQ66" s="48">
        <f>+AG119</f>
        <v>0</v>
      </c>
      <c r="AR66" s="48"/>
      <c r="AS66" s="224">
        <v>32</v>
      </c>
      <c r="AT66" s="50"/>
      <c r="AU66" s="50"/>
      <c r="AV66" s="151"/>
      <c r="AW66" s="151"/>
      <c r="AX66" s="211"/>
      <c r="AZ66" s="96">
        <v>5</v>
      </c>
      <c r="BD66" s="96">
        <v>5</v>
      </c>
      <c r="BI66" s="67"/>
      <c r="BJ66" s="59"/>
      <c r="BK66" s="59"/>
      <c r="BL66" s="59"/>
      <c r="BM66" s="11"/>
      <c r="BN66" s="11"/>
      <c r="BW66" s="186">
        <v>32</v>
      </c>
      <c r="BX66" s="50"/>
      <c r="BY66" s="50"/>
      <c r="BZ66" s="108"/>
      <c r="CA66" s="151"/>
      <c r="CB66" s="210"/>
      <c r="CD66" s="119">
        <v>5</v>
      </c>
      <c r="CE66" s="119">
        <f>+BX118</f>
        <v>0</v>
      </c>
      <c r="CF66" s="119">
        <f>+BY118</f>
        <v>0</v>
      </c>
      <c r="CG66" s="119">
        <f>+BZ118</f>
        <v>0</v>
      </c>
      <c r="CH66" s="119">
        <v>5</v>
      </c>
      <c r="CI66" s="119">
        <f>+BX119</f>
        <v>0</v>
      </c>
      <c r="CJ66" s="119">
        <f>+BY119</f>
        <v>0</v>
      </c>
      <c r="CK66" s="119">
        <f>+BZ119</f>
        <v>0</v>
      </c>
    </row>
    <row r="67" spans="1:89" ht="13.5">
      <c r="A67" s="115">
        <v>65</v>
      </c>
      <c r="B67" s="16"/>
      <c r="C67" s="70"/>
      <c r="D67" s="14"/>
      <c r="E67" s="11"/>
      <c r="F67" s="11"/>
      <c r="O67" s="230">
        <v>33</v>
      </c>
      <c r="P67" s="50"/>
      <c r="Q67" s="70"/>
      <c r="R67" s="204"/>
      <c r="S67" s="109"/>
      <c r="T67" s="197"/>
      <c r="U67" s="11">
        <v>6</v>
      </c>
      <c r="V67" s="48">
        <f>+P120</f>
        <v>0</v>
      </c>
      <c r="W67" s="48">
        <f>+Q120</f>
        <v>0</v>
      </c>
      <c r="X67" s="48">
        <f>+R120</f>
        <v>0</v>
      </c>
      <c r="Y67" s="11">
        <v>6</v>
      </c>
      <c r="Z67" s="48">
        <f>+P121</f>
        <v>0</v>
      </c>
      <c r="AA67" s="48">
        <f>+Q121</f>
        <v>0</v>
      </c>
      <c r="AB67" s="48">
        <f>+R121</f>
        <v>0</v>
      </c>
      <c r="AD67" s="186">
        <v>33</v>
      </c>
      <c r="AE67" s="50"/>
      <c r="AF67" s="70"/>
      <c r="AG67" s="208"/>
      <c r="AH67" s="151"/>
      <c r="AI67" s="197"/>
      <c r="AJ67" s="96">
        <v>6</v>
      </c>
      <c r="AK67" s="48">
        <f>+AE120</f>
        <v>0</v>
      </c>
      <c r="AL67" s="48">
        <f>+AF120</f>
        <v>0</v>
      </c>
      <c r="AM67" s="48">
        <f>+AG120</f>
        <v>0</v>
      </c>
      <c r="AN67" s="115">
        <v>6</v>
      </c>
      <c r="AO67" s="48">
        <f>+AE121</f>
        <v>0</v>
      </c>
      <c r="AP67" s="48">
        <f>+AF121</f>
        <v>0</v>
      </c>
      <c r="AQ67" s="48">
        <f>+AG121</f>
        <v>0</v>
      </c>
      <c r="AR67" s="48"/>
      <c r="AZ67" s="96">
        <v>6</v>
      </c>
      <c r="BD67" s="115">
        <v>6</v>
      </c>
      <c r="CD67" s="119">
        <v>6</v>
      </c>
      <c r="CE67" s="119">
        <f>+BX120</f>
        <v>0</v>
      </c>
      <c r="CF67" s="119">
        <f>+BY120</f>
        <v>0</v>
      </c>
      <c r="CG67" s="119">
        <f>+BZ120</f>
        <v>0</v>
      </c>
      <c r="CH67" s="119">
        <v>6</v>
      </c>
      <c r="CI67" s="119">
        <f>+BX121</f>
        <v>0</v>
      </c>
      <c r="CJ67" s="119">
        <f>+BY121</f>
        <v>0</v>
      </c>
      <c r="CK67" s="119">
        <f>+BZ121</f>
        <v>0</v>
      </c>
    </row>
    <row r="68" spans="1:44" ht="13.5">
      <c r="A68" s="115">
        <v>66</v>
      </c>
      <c r="B68" s="79"/>
      <c r="C68" s="84"/>
      <c r="D68" s="14"/>
      <c r="E68" s="11"/>
      <c r="F68" s="11"/>
      <c r="O68" s="229">
        <v>33</v>
      </c>
      <c r="P68" s="50"/>
      <c r="Q68" s="50"/>
      <c r="R68" s="151"/>
      <c r="S68" s="203"/>
      <c r="T68" s="197"/>
      <c r="U68" s="11">
        <v>7</v>
      </c>
      <c r="V68" s="48">
        <f>+P122</f>
        <v>0</v>
      </c>
      <c r="W68" s="48">
        <f>+Q122</f>
        <v>0</v>
      </c>
      <c r="X68" s="48">
        <f>+R122</f>
        <v>0</v>
      </c>
      <c r="Y68" s="11">
        <v>7</v>
      </c>
      <c r="Z68" s="48">
        <f>+P123</f>
        <v>0</v>
      </c>
      <c r="AA68" s="48">
        <f>+Q123</f>
        <v>0</v>
      </c>
      <c r="AB68" s="48">
        <f>+R123</f>
        <v>0</v>
      </c>
      <c r="AD68" s="186">
        <v>33</v>
      </c>
      <c r="AE68" s="50"/>
      <c r="AF68" s="70"/>
      <c r="AG68" s="203"/>
      <c r="AH68" s="151"/>
      <c r="AI68" s="197"/>
      <c r="AJ68" s="11"/>
      <c r="AK68" s="48">
        <f>+AE122</f>
        <v>0</v>
      </c>
      <c r="AL68" s="48">
        <f>+AF122</f>
        <v>0</v>
      </c>
      <c r="AM68" s="48">
        <f>+AG122</f>
        <v>0</v>
      </c>
      <c r="AN68" s="11"/>
      <c r="AO68" s="48">
        <f>+AE123</f>
        <v>0</v>
      </c>
      <c r="AP68" s="48">
        <f>+AF123</f>
        <v>0</v>
      </c>
      <c r="AQ68" s="48">
        <f>+AG123</f>
        <v>0</v>
      </c>
      <c r="AR68" s="48"/>
    </row>
    <row r="69" spans="1:44" ht="13.5">
      <c r="A69" s="115">
        <v>67</v>
      </c>
      <c r="B69" s="16"/>
      <c r="C69" s="70"/>
      <c r="D69" s="14"/>
      <c r="E69" s="11"/>
      <c r="F69" s="11"/>
      <c r="O69" s="230">
        <v>34</v>
      </c>
      <c r="P69" s="107"/>
      <c r="Q69" s="107"/>
      <c r="R69" s="108"/>
      <c r="S69" s="201"/>
      <c r="T69" s="195"/>
      <c r="Y69" s="48"/>
      <c r="Z69" s="48"/>
      <c r="AA69" s="48"/>
      <c r="AB69" s="48"/>
      <c r="AD69" s="186">
        <v>34</v>
      </c>
      <c r="AE69" s="50"/>
      <c r="AF69" s="70"/>
      <c r="AG69" s="208"/>
      <c r="AH69" s="151"/>
      <c r="AI69" s="197"/>
      <c r="AJ69" s="11"/>
      <c r="AK69" s="48"/>
      <c r="AL69" s="48"/>
      <c r="AM69" s="48"/>
      <c r="AN69" s="48"/>
      <c r="AO69" s="48"/>
      <c r="AP69" s="48"/>
      <c r="AQ69" s="48"/>
      <c r="AR69" s="48"/>
    </row>
    <row r="70" spans="1:44" ht="13.5">
      <c r="A70" s="115">
        <v>68</v>
      </c>
      <c r="B70" s="79"/>
      <c r="C70" s="84"/>
      <c r="D70" s="14"/>
      <c r="E70" s="11"/>
      <c r="F70" s="11"/>
      <c r="O70" s="229">
        <v>34</v>
      </c>
      <c r="P70" s="107"/>
      <c r="Q70" s="107"/>
      <c r="R70" s="108"/>
      <c r="S70" s="201"/>
      <c r="T70" s="195"/>
      <c r="U70" s="11"/>
      <c r="V70" s="48"/>
      <c r="W70" s="48"/>
      <c r="X70" s="48"/>
      <c r="Y70" s="48"/>
      <c r="Z70" s="48"/>
      <c r="AA70" s="48"/>
      <c r="AB70" s="48"/>
      <c r="AD70" s="186">
        <v>34</v>
      </c>
      <c r="AE70" s="50"/>
      <c r="AF70" s="70"/>
      <c r="AG70" s="208"/>
      <c r="AH70" s="151"/>
      <c r="AI70" s="197"/>
      <c r="AJ70" s="11"/>
      <c r="AK70" s="48"/>
      <c r="AL70" s="48"/>
      <c r="AM70" s="48"/>
      <c r="AN70" s="48"/>
      <c r="AO70" s="48"/>
      <c r="AP70" s="48"/>
      <c r="AQ70" s="48"/>
      <c r="AR70" s="48"/>
    </row>
    <row r="71" spans="1:44" ht="13.5">
      <c r="A71" s="115">
        <v>69</v>
      </c>
      <c r="B71" s="79"/>
      <c r="C71" s="84"/>
      <c r="D71" s="14"/>
      <c r="E71" s="11"/>
      <c r="F71" s="11"/>
      <c r="O71" s="229">
        <v>35</v>
      </c>
      <c r="P71" s="107"/>
      <c r="Q71" s="107"/>
      <c r="R71" s="108"/>
      <c r="S71" s="201"/>
      <c r="T71" s="195"/>
      <c r="U71" s="11"/>
      <c r="V71" s="48"/>
      <c r="W71" s="48"/>
      <c r="X71" s="48"/>
      <c r="Y71" s="48"/>
      <c r="Z71" s="48"/>
      <c r="AA71" s="48"/>
      <c r="AB71" s="48"/>
      <c r="AD71" s="186">
        <v>35</v>
      </c>
      <c r="AE71" s="50"/>
      <c r="AF71" s="70"/>
      <c r="AG71" s="203"/>
      <c r="AH71" s="151"/>
      <c r="AI71" s="197"/>
      <c r="AJ71" s="11"/>
      <c r="AK71" s="48"/>
      <c r="AL71" s="48"/>
      <c r="AM71" s="48"/>
      <c r="AN71" s="48"/>
      <c r="AO71" s="48"/>
      <c r="AP71" s="48"/>
      <c r="AQ71" s="48"/>
      <c r="AR71" s="48"/>
    </row>
    <row r="72" spans="1:44" ht="13.5">
      <c r="A72" s="115">
        <v>70</v>
      </c>
      <c r="B72" s="79"/>
      <c r="C72" s="84"/>
      <c r="D72" s="14"/>
      <c r="E72" s="11"/>
      <c r="F72" s="11"/>
      <c r="O72" s="230">
        <v>35</v>
      </c>
      <c r="P72" s="50"/>
      <c r="Q72" s="50"/>
      <c r="R72" s="108"/>
      <c r="S72" s="204"/>
      <c r="T72" s="197"/>
      <c r="U72" s="11"/>
      <c r="V72" s="48"/>
      <c r="W72" s="48"/>
      <c r="X72" s="48"/>
      <c r="Y72" s="48"/>
      <c r="Z72" s="48"/>
      <c r="AA72" s="48"/>
      <c r="AB72" s="48"/>
      <c r="AD72" s="186">
        <v>35</v>
      </c>
      <c r="AE72" s="50"/>
      <c r="AF72" s="70"/>
      <c r="AG72" s="203"/>
      <c r="AH72" s="151"/>
      <c r="AI72" s="197"/>
      <c r="AJ72" s="11"/>
      <c r="AK72" s="48"/>
      <c r="AL72" s="48"/>
      <c r="AM72" s="48"/>
      <c r="AN72" s="48"/>
      <c r="AO72" s="48"/>
      <c r="AP72" s="48"/>
      <c r="AQ72" s="48"/>
      <c r="AR72" s="48"/>
    </row>
    <row r="73" spans="1:44" ht="13.5">
      <c r="A73" s="115">
        <v>71</v>
      </c>
      <c r="B73" s="16"/>
      <c r="C73" s="70"/>
      <c r="D73" s="14"/>
      <c r="E73" s="11"/>
      <c r="F73" s="11"/>
      <c r="O73" s="230">
        <v>36</v>
      </c>
      <c r="P73" s="107"/>
      <c r="Q73" s="202"/>
      <c r="R73" s="108"/>
      <c r="S73" s="201"/>
      <c r="T73" s="195"/>
      <c r="U73" s="11"/>
      <c r="V73" s="48"/>
      <c r="W73" s="48"/>
      <c r="X73" s="48"/>
      <c r="Y73" s="48"/>
      <c r="Z73" s="48"/>
      <c r="AA73" s="48"/>
      <c r="AB73" s="48"/>
      <c r="AD73" s="186">
        <v>36</v>
      </c>
      <c r="AE73" s="50"/>
      <c r="AF73" s="70"/>
      <c r="AG73" s="203"/>
      <c r="AH73" s="151"/>
      <c r="AI73" s="197"/>
      <c r="AJ73" s="11"/>
      <c r="AK73" s="48"/>
      <c r="AL73" s="48"/>
      <c r="AM73" s="48"/>
      <c r="AN73" s="48"/>
      <c r="AO73" s="48"/>
      <c r="AP73" s="48"/>
      <c r="AQ73" s="48"/>
      <c r="AR73" s="48"/>
    </row>
    <row r="74" spans="1:44" ht="13.5">
      <c r="A74" s="115">
        <v>72</v>
      </c>
      <c r="B74" s="17"/>
      <c r="C74" s="69"/>
      <c r="D74" s="14"/>
      <c r="E74" s="11"/>
      <c r="F74" s="11"/>
      <c r="O74" s="229">
        <v>36</v>
      </c>
      <c r="P74" s="107"/>
      <c r="Q74" s="202"/>
      <c r="R74" s="108"/>
      <c r="S74" s="201"/>
      <c r="T74" s="195"/>
      <c r="U74" s="11"/>
      <c r="V74" s="48"/>
      <c r="W74" s="48"/>
      <c r="X74" s="48"/>
      <c r="Y74" s="48"/>
      <c r="Z74" s="48"/>
      <c r="AA74" s="48"/>
      <c r="AB74" s="48"/>
      <c r="AD74" s="186">
        <v>36</v>
      </c>
      <c r="AE74" s="50"/>
      <c r="AF74" s="70"/>
      <c r="AG74" s="203"/>
      <c r="AH74" s="151"/>
      <c r="AI74" s="197"/>
      <c r="AJ74" s="11"/>
      <c r="AK74" s="48"/>
      <c r="AL74" s="48"/>
      <c r="AM74" s="48"/>
      <c r="AN74" s="48"/>
      <c r="AO74" s="48"/>
      <c r="AP74" s="48"/>
      <c r="AQ74" s="48"/>
      <c r="AR74" s="48"/>
    </row>
    <row r="75" spans="1:44" ht="13.5">
      <c r="A75" s="115">
        <v>73</v>
      </c>
      <c r="B75" s="79"/>
      <c r="C75" s="84"/>
      <c r="D75" s="14"/>
      <c r="E75" s="11"/>
      <c r="F75" s="11"/>
      <c r="O75" s="229">
        <v>37</v>
      </c>
      <c r="P75" s="50"/>
      <c r="Q75" s="70"/>
      <c r="R75" s="151"/>
      <c r="S75" s="203"/>
      <c r="T75" s="197"/>
      <c r="U75" s="11"/>
      <c r="V75" s="48"/>
      <c r="W75" s="48"/>
      <c r="X75" s="48"/>
      <c r="Y75" s="48"/>
      <c r="Z75" s="48"/>
      <c r="AA75" s="48"/>
      <c r="AB75" s="48"/>
      <c r="AD75" s="186">
        <v>37</v>
      </c>
      <c r="AE75" s="50"/>
      <c r="AF75" s="70"/>
      <c r="AG75" s="203"/>
      <c r="AH75" s="151"/>
      <c r="AI75" s="197"/>
      <c r="AJ75" s="11"/>
      <c r="AK75" s="48"/>
      <c r="AL75" s="48"/>
      <c r="AM75" s="48"/>
      <c r="AN75" s="48"/>
      <c r="AO75" s="48"/>
      <c r="AP75" s="48"/>
      <c r="AQ75" s="48"/>
      <c r="AR75" s="48"/>
    </row>
    <row r="76" spans="1:44" ht="13.5">
      <c r="A76" s="115">
        <v>74</v>
      </c>
      <c r="B76" s="16"/>
      <c r="C76" s="70"/>
      <c r="D76" s="18"/>
      <c r="E76" s="48"/>
      <c r="F76" s="48"/>
      <c r="O76" s="230">
        <v>37</v>
      </c>
      <c r="P76" s="50"/>
      <c r="Q76" s="70"/>
      <c r="R76" s="108"/>
      <c r="S76" s="204"/>
      <c r="T76" s="197"/>
      <c r="U76" s="11"/>
      <c r="V76" s="48"/>
      <c r="W76" s="48"/>
      <c r="X76" s="48"/>
      <c r="Y76" s="48"/>
      <c r="Z76" s="48"/>
      <c r="AA76" s="48"/>
      <c r="AB76" s="48"/>
      <c r="AD76" s="186">
        <v>37</v>
      </c>
      <c r="AE76" s="50"/>
      <c r="AF76" s="70"/>
      <c r="AG76" s="208"/>
      <c r="AH76" s="151"/>
      <c r="AI76" s="197"/>
      <c r="AJ76" s="11"/>
      <c r="AK76" s="48"/>
      <c r="AL76" s="48"/>
      <c r="AM76" s="48"/>
      <c r="AN76" s="48"/>
      <c r="AO76" s="48"/>
      <c r="AP76" s="48"/>
      <c r="AQ76" s="48"/>
      <c r="AR76" s="48"/>
    </row>
    <row r="77" spans="1:44" ht="13.5">
      <c r="A77" s="115">
        <v>75</v>
      </c>
      <c r="B77" s="79"/>
      <c r="C77" s="84"/>
      <c r="D77" s="14"/>
      <c r="E77" s="11"/>
      <c r="F77" s="11"/>
      <c r="O77" s="230">
        <v>38</v>
      </c>
      <c r="P77" s="50"/>
      <c r="Q77" s="70"/>
      <c r="R77" s="151"/>
      <c r="S77" s="203"/>
      <c r="T77" s="197"/>
      <c r="U77" s="11"/>
      <c r="V77" s="48"/>
      <c r="W77" s="48"/>
      <c r="X77" s="48"/>
      <c r="Y77" s="48"/>
      <c r="Z77" s="48"/>
      <c r="AA77" s="48"/>
      <c r="AB77" s="48"/>
      <c r="AD77" s="186">
        <v>38</v>
      </c>
      <c r="AE77" s="50"/>
      <c r="AF77" s="70"/>
      <c r="AG77" s="203"/>
      <c r="AH77" s="151"/>
      <c r="AI77" s="197"/>
      <c r="AJ77" s="11"/>
      <c r="AK77" s="48"/>
      <c r="AL77" s="48"/>
      <c r="AM77" s="48"/>
      <c r="AN77" s="48"/>
      <c r="AO77" s="48"/>
      <c r="AP77" s="48"/>
      <c r="AQ77" s="48"/>
      <c r="AR77" s="48"/>
    </row>
    <row r="78" spans="1:44" ht="13.5">
      <c r="A78" s="115">
        <v>76</v>
      </c>
      <c r="B78" s="79"/>
      <c r="C78" s="84"/>
      <c r="D78" s="14"/>
      <c r="E78" s="11"/>
      <c r="F78" s="11"/>
      <c r="O78" s="229">
        <v>38</v>
      </c>
      <c r="P78" s="50"/>
      <c r="Q78" s="70"/>
      <c r="R78" s="151"/>
      <c r="S78" s="203"/>
      <c r="T78" s="197"/>
      <c r="U78" s="11"/>
      <c r="V78" s="48"/>
      <c r="W78" s="48"/>
      <c r="X78" s="48"/>
      <c r="Y78" s="48"/>
      <c r="Z78" s="48"/>
      <c r="AA78" s="48"/>
      <c r="AB78" s="48"/>
      <c r="AD78" s="186">
        <v>38</v>
      </c>
      <c r="AE78" s="50"/>
      <c r="AF78" s="70"/>
      <c r="AG78" s="203"/>
      <c r="AH78" s="151"/>
      <c r="AI78" s="197"/>
      <c r="AJ78" s="11"/>
      <c r="AK78" s="48"/>
      <c r="AL78" s="48"/>
      <c r="AM78" s="48"/>
      <c r="AN78" s="48"/>
      <c r="AO78" s="48"/>
      <c r="AP78" s="48"/>
      <c r="AQ78" s="48"/>
      <c r="AR78" s="48"/>
    </row>
    <row r="79" spans="1:44" ht="13.5">
      <c r="A79" s="115">
        <v>77</v>
      </c>
      <c r="B79" s="79"/>
      <c r="C79" s="84"/>
      <c r="D79" s="14"/>
      <c r="E79" s="11"/>
      <c r="F79" s="11"/>
      <c r="O79" s="229">
        <v>39</v>
      </c>
      <c r="P79" s="50"/>
      <c r="Q79" s="70"/>
      <c r="R79" s="109"/>
      <c r="S79" s="203"/>
      <c r="T79" s="197"/>
      <c r="U79" s="11"/>
      <c r="V79" s="48"/>
      <c r="W79" s="48"/>
      <c r="X79" s="48"/>
      <c r="Y79" s="48"/>
      <c r="Z79" s="48"/>
      <c r="AA79" s="48"/>
      <c r="AB79" s="48"/>
      <c r="AD79" s="186">
        <v>39</v>
      </c>
      <c r="AE79" s="50"/>
      <c r="AF79" s="70"/>
      <c r="AG79" s="208"/>
      <c r="AH79" s="151"/>
      <c r="AI79" s="197"/>
      <c r="AJ79" s="11"/>
      <c r="AK79" s="48"/>
      <c r="AL79" s="48"/>
      <c r="AM79" s="48"/>
      <c r="AN79" s="48"/>
      <c r="AO79" s="48"/>
      <c r="AP79" s="48"/>
      <c r="AQ79" s="48"/>
      <c r="AR79" s="48"/>
    </row>
    <row r="80" spans="1:44" ht="13.5">
      <c r="A80" s="115">
        <v>78</v>
      </c>
      <c r="B80" s="79"/>
      <c r="C80" s="84"/>
      <c r="D80" s="14"/>
      <c r="E80" s="11"/>
      <c r="F80" s="11"/>
      <c r="O80" s="230">
        <v>39</v>
      </c>
      <c r="P80" s="50"/>
      <c r="Q80" s="70"/>
      <c r="R80" s="109"/>
      <c r="S80" s="203"/>
      <c r="T80" s="197"/>
      <c r="U80" s="11"/>
      <c r="V80" s="48"/>
      <c r="W80" s="48"/>
      <c r="X80" s="48"/>
      <c r="Y80" s="48"/>
      <c r="Z80" s="48"/>
      <c r="AA80" s="48"/>
      <c r="AB80" s="48"/>
      <c r="AD80" s="186">
        <v>39</v>
      </c>
      <c r="AE80" s="50"/>
      <c r="AF80" s="70"/>
      <c r="AG80" s="208"/>
      <c r="AH80" s="151"/>
      <c r="AI80" s="197"/>
      <c r="AJ80" s="11"/>
      <c r="AK80" s="48"/>
      <c r="AL80" s="48"/>
      <c r="AM80" s="48"/>
      <c r="AN80" s="48"/>
      <c r="AO80" s="48"/>
      <c r="AP80" s="48"/>
      <c r="AQ80" s="48"/>
      <c r="AR80" s="48"/>
    </row>
    <row r="81" spans="1:44" ht="13.5">
      <c r="A81" s="115">
        <v>79</v>
      </c>
      <c r="B81" s="16"/>
      <c r="C81" s="70"/>
      <c r="D81" s="14"/>
      <c r="E81" s="11"/>
      <c r="F81" s="11"/>
      <c r="O81" s="229">
        <v>40</v>
      </c>
      <c r="P81" s="107"/>
      <c r="Q81" s="202"/>
      <c r="R81" s="151"/>
      <c r="S81" s="201"/>
      <c r="T81" s="195"/>
      <c r="U81" s="11"/>
      <c r="V81" s="48"/>
      <c r="W81" s="48"/>
      <c r="X81" s="48"/>
      <c r="Y81" s="48"/>
      <c r="Z81" s="48"/>
      <c r="AA81" s="48"/>
      <c r="AB81" s="48"/>
      <c r="AD81" s="186">
        <v>40</v>
      </c>
      <c r="AE81" s="50"/>
      <c r="AF81" s="70"/>
      <c r="AG81" s="203"/>
      <c r="AH81" s="151"/>
      <c r="AI81" s="197"/>
      <c r="AJ81" s="11"/>
      <c r="AK81" s="48"/>
      <c r="AL81" s="48"/>
      <c r="AM81" s="48"/>
      <c r="AN81" s="48"/>
      <c r="AO81" s="48"/>
      <c r="AP81" s="48"/>
      <c r="AQ81" s="48"/>
      <c r="AR81" s="48"/>
    </row>
    <row r="82" spans="1:44" ht="13.5">
      <c r="A82" s="115">
        <v>80</v>
      </c>
      <c r="B82" s="16"/>
      <c r="C82" s="70"/>
      <c r="D82" s="14"/>
      <c r="E82" s="11"/>
      <c r="F82" s="11"/>
      <c r="O82" s="230">
        <v>40</v>
      </c>
      <c r="P82" s="107"/>
      <c r="Q82" s="202"/>
      <c r="R82" s="151"/>
      <c r="S82" s="201"/>
      <c r="T82" s="195"/>
      <c r="U82" s="11"/>
      <c r="V82" s="48"/>
      <c r="W82" s="48"/>
      <c r="X82" s="48"/>
      <c r="Y82" s="48"/>
      <c r="Z82" s="48"/>
      <c r="AA82" s="48"/>
      <c r="AB82" s="48"/>
      <c r="AD82" s="186">
        <v>40</v>
      </c>
      <c r="AE82" s="50"/>
      <c r="AF82" s="70"/>
      <c r="AG82" s="203"/>
      <c r="AH82" s="151"/>
      <c r="AI82" s="197"/>
      <c r="AJ82" s="11"/>
      <c r="AK82" s="48"/>
      <c r="AL82" s="48"/>
      <c r="AM82" s="48"/>
      <c r="AN82" s="48"/>
      <c r="AO82" s="48"/>
      <c r="AP82" s="48"/>
      <c r="AQ82" s="48"/>
      <c r="AR82" s="48"/>
    </row>
    <row r="83" spans="1:44" ht="13.5">
      <c r="A83" s="115">
        <v>81</v>
      </c>
      <c r="B83" s="16"/>
      <c r="C83" s="70"/>
      <c r="D83" s="85"/>
      <c r="E83" s="165"/>
      <c r="F83" s="165"/>
      <c r="O83" s="229">
        <v>41</v>
      </c>
      <c r="P83" s="157"/>
      <c r="Q83" s="157"/>
      <c r="R83" s="205"/>
      <c r="S83" s="159"/>
      <c r="T83" s="206"/>
      <c r="U83" s="11"/>
      <c r="V83" s="48"/>
      <c r="W83" s="48"/>
      <c r="X83" s="48"/>
      <c r="Y83" s="48"/>
      <c r="Z83" s="48"/>
      <c r="AA83" s="48"/>
      <c r="AB83" s="48"/>
      <c r="AD83" s="186">
        <v>41</v>
      </c>
      <c r="AE83" s="57"/>
      <c r="AF83" s="162"/>
      <c r="AG83" s="212"/>
      <c r="AH83" s="108"/>
      <c r="AI83" s="197"/>
      <c r="AJ83" s="11"/>
      <c r="AK83" s="48"/>
      <c r="AL83" s="48"/>
      <c r="AM83" s="48"/>
      <c r="AN83" s="48"/>
      <c r="AO83" s="48"/>
      <c r="AP83" s="48"/>
      <c r="AQ83" s="48"/>
      <c r="AR83" s="48"/>
    </row>
    <row r="84" spans="1:44" ht="13.5">
      <c r="A84" s="115">
        <v>82</v>
      </c>
      <c r="B84" s="16"/>
      <c r="C84" s="70"/>
      <c r="D84" s="14"/>
      <c r="E84" s="11"/>
      <c r="F84" s="11"/>
      <c r="O84" s="230">
        <v>41</v>
      </c>
      <c r="P84" s="157"/>
      <c r="Q84" s="157"/>
      <c r="R84" s="205"/>
      <c r="S84" s="159"/>
      <c r="T84" s="206"/>
      <c r="U84" s="11"/>
      <c r="V84" s="48"/>
      <c r="W84" s="48"/>
      <c r="X84" s="48"/>
      <c r="Y84" s="48"/>
      <c r="Z84" s="48"/>
      <c r="AA84" s="48"/>
      <c r="AB84" s="48"/>
      <c r="AD84" s="186">
        <v>41</v>
      </c>
      <c r="AE84" s="57"/>
      <c r="AF84" s="162"/>
      <c r="AG84" s="212"/>
      <c r="AH84" s="108"/>
      <c r="AI84" s="213"/>
      <c r="AJ84" s="11"/>
      <c r="AK84" s="48"/>
      <c r="AL84" s="48"/>
      <c r="AM84" s="48"/>
      <c r="AN84" s="48"/>
      <c r="AO84" s="48"/>
      <c r="AP84" s="48"/>
      <c r="AQ84" s="48"/>
      <c r="AR84" s="48"/>
    </row>
    <row r="85" spans="1:44" ht="13.5">
      <c r="A85" s="115">
        <v>83</v>
      </c>
      <c r="B85" s="79"/>
      <c r="C85" s="84"/>
      <c r="D85" s="14"/>
      <c r="E85" s="11"/>
      <c r="F85" s="11"/>
      <c r="O85" s="229">
        <v>42</v>
      </c>
      <c r="P85" s="50"/>
      <c r="Q85" s="70"/>
      <c r="R85" s="151"/>
      <c r="S85" s="203"/>
      <c r="T85" s="197"/>
      <c r="U85" s="11"/>
      <c r="V85" s="48"/>
      <c r="W85" s="48"/>
      <c r="X85" s="48"/>
      <c r="Y85" s="48"/>
      <c r="Z85" s="48"/>
      <c r="AA85" s="48"/>
      <c r="AB85" s="48"/>
      <c r="AD85" s="186">
        <v>42</v>
      </c>
      <c r="AE85" s="50"/>
      <c r="AF85" s="70"/>
      <c r="AG85" s="208"/>
      <c r="AH85" s="151"/>
      <c r="AI85" s="213"/>
      <c r="AJ85" s="11"/>
      <c r="AK85" s="48"/>
      <c r="AL85" s="48"/>
      <c r="AM85" s="48"/>
      <c r="AN85" s="48"/>
      <c r="AO85" s="48"/>
      <c r="AP85" s="48"/>
      <c r="AQ85" s="48"/>
      <c r="AR85" s="48"/>
    </row>
    <row r="86" spans="1:44" ht="13.5">
      <c r="A86" s="115">
        <v>84</v>
      </c>
      <c r="B86" s="16"/>
      <c r="C86" s="70"/>
      <c r="D86" s="14"/>
      <c r="E86" s="11"/>
      <c r="F86" s="11"/>
      <c r="O86" s="230">
        <v>42</v>
      </c>
      <c r="P86" s="50"/>
      <c r="Q86" s="70"/>
      <c r="R86" s="108"/>
      <c r="S86" s="204"/>
      <c r="T86" s="197"/>
      <c r="U86" s="11"/>
      <c r="V86" s="48"/>
      <c r="W86" s="48"/>
      <c r="X86" s="48"/>
      <c r="Y86" s="48"/>
      <c r="Z86" s="48"/>
      <c r="AA86" s="48"/>
      <c r="AB86" s="48"/>
      <c r="AD86" s="186">
        <v>42</v>
      </c>
      <c r="AE86" s="50"/>
      <c r="AF86" s="70"/>
      <c r="AG86" s="208"/>
      <c r="AH86" s="151"/>
      <c r="AI86" s="197"/>
      <c r="AJ86" s="11"/>
      <c r="AK86" s="48"/>
      <c r="AL86" s="48"/>
      <c r="AM86" s="48"/>
      <c r="AN86" s="48"/>
      <c r="AO86" s="48"/>
      <c r="AP86" s="48"/>
      <c r="AQ86" s="48"/>
      <c r="AR86" s="48"/>
    </row>
    <row r="87" spans="1:44" ht="13.5">
      <c r="A87" s="115">
        <v>85</v>
      </c>
      <c r="B87" s="79"/>
      <c r="C87" s="84"/>
      <c r="D87" s="14"/>
      <c r="E87" s="11"/>
      <c r="F87" s="11"/>
      <c r="O87" s="230">
        <v>43</v>
      </c>
      <c r="P87" s="157"/>
      <c r="Q87" s="157"/>
      <c r="R87" s="205"/>
      <c r="S87" s="159"/>
      <c r="T87" s="206"/>
      <c r="U87" s="11"/>
      <c r="V87" s="48"/>
      <c r="W87" s="48"/>
      <c r="X87" s="48"/>
      <c r="Y87" s="48"/>
      <c r="Z87" s="48"/>
      <c r="AA87" s="48"/>
      <c r="AB87" s="48"/>
      <c r="AD87" s="186">
        <v>43</v>
      </c>
      <c r="AE87" s="50"/>
      <c r="AF87" s="70"/>
      <c r="AG87" s="208"/>
      <c r="AH87" s="151"/>
      <c r="AI87" s="197"/>
      <c r="AJ87" s="11"/>
      <c r="AK87" s="48"/>
      <c r="AL87" s="48"/>
      <c r="AM87" s="48"/>
      <c r="AN87" s="48"/>
      <c r="AO87" s="48"/>
      <c r="AP87" s="48"/>
      <c r="AQ87" s="48"/>
      <c r="AR87" s="48"/>
    </row>
    <row r="88" spans="1:44" ht="13.5">
      <c r="A88" s="115">
        <v>86</v>
      </c>
      <c r="B88" s="79"/>
      <c r="C88" s="84"/>
      <c r="D88" s="14"/>
      <c r="E88" s="11"/>
      <c r="F88" s="11"/>
      <c r="O88" s="229">
        <v>43</v>
      </c>
      <c r="P88" s="157"/>
      <c r="Q88" s="157"/>
      <c r="R88" s="205"/>
      <c r="S88" s="159"/>
      <c r="T88" s="206"/>
      <c r="U88" s="11"/>
      <c r="V88" s="48"/>
      <c r="W88" s="48"/>
      <c r="X88" s="48"/>
      <c r="Y88" s="48"/>
      <c r="Z88" s="48"/>
      <c r="AA88" s="48"/>
      <c r="AB88" s="48"/>
      <c r="AD88" s="186">
        <v>43</v>
      </c>
      <c r="AE88" s="50"/>
      <c r="AF88" s="70"/>
      <c r="AG88" s="208"/>
      <c r="AH88" s="151"/>
      <c r="AI88" s="197"/>
      <c r="AJ88" s="11"/>
      <c r="AK88" s="48"/>
      <c r="AL88" s="48"/>
      <c r="AM88" s="48"/>
      <c r="AN88" s="48"/>
      <c r="AO88" s="48"/>
      <c r="AP88" s="48"/>
      <c r="AQ88" s="48"/>
      <c r="AR88" s="48"/>
    </row>
    <row r="89" spans="1:44" ht="13.5">
      <c r="A89" s="115">
        <v>87</v>
      </c>
      <c r="B89" s="16"/>
      <c r="C89" s="70"/>
      <c r="D89" s="14"/>
      <c r="E89" s="11"/>
      <c r="F89" s="11"/>
      <c r="O89" s="230">
        <v>44</v>
      </c>
      <c r="P89" s="50"/>
      <c r="Q89" s="70"/>
      <c r="R89" s="151"/>
      <c r="S89" s="203"/>
      <c r="T89" s="197"/>
      <c r="U89" s="11"/>
      <c r="V89" s="48"/>
      <c r="W89" s="48"/>
      <c r="X89" s="48"/>
      <c r="Y89" s="48"/>
      <c r="Z89" s="48"/>
      <c r="AA89" s="48"/>
      <c r="AB89" s="48"/>
      <c r="AD89" s="186">
        <v>44</v>
      </c>
      <c r="AE89" s="50"/>
      <c r="AF89" s="70"/>
      <c r="AG89" s="208"/>
      <c r="AH89" s="151"/>
      <c r="AI89" s="197"/>
      <c r="AJ89" s="11"/>
      <c r="AK89" s="48"/>
      <c r="AL89" s="48"/>
      <c r="AM89" s="48"/>
      <c r="AN89" s="48"/>
      <c r="AO89" s="48"/>
      <c r="AP89" s="48"/>
      <c r="AQ89" s="48"/>
      <c r="AR89" s="48"/>
    </row>
    <row r="90" spans="1:44" ht="13.5">
      <c r="A90" s="115">
        <v>88</v>
      </c>
      <c r="B90" s="79"/>
      <c r="C90" s="84"/>
      <c r="D90" s="14"/>
      <c r="E90" s="11"/>
      <c r="F90" s="11"/>
      <c r="O90" s="229">
        <v>44</v>
      </c>
      <c r="P90" s="157"/>
      <c r="Q90" s="157"/>
      <c r="R90" s="205"/>
      <c r="S90" s="159"/>
      <c r="T90" s="206"/>
      <c r="U90" s="11"/>
      <c r="V90" s="48"/>
      <c r="W90" s="48"/>
      <c r="X90" s="48"/>
      <c r="Y90" s="48"/>
      <c r="Z90" s="48"/>
      <c r="AA90" s="48"/>
      <c r="AB90" s="48"/>
      <c r="AD90" s="186">
        <v>44</v>
      </c>
      <c r="AE90" s="50"/>
      <c r="AF90" s="70"/>
      <c r="AG90" s="208"/>
      <c r="AH90" s="151"/>
      <c r="AI90" s="197"/>
      <c r="AJ90" s="11"/>
      <c r="AK90" s="48"/>
      <c r="AL90" s="48"/>
      <c r="AM90" s="48"/>
      <c r="AN90" s="48"/>
      <c r="AO90" s="48"/>
      <c r="AP90" s="48"/>
      <c r="AQ90" s="48"/>
      <c r="AR90" s="48"/>
    </row>
    <row r="91" spans="1:44" ht="13.5">
      <c r="A91" s="115">
        <v>89</v>
      </c>
      <c r="B91" s="16"/>
      <c r="C91" s="70"/>
      <c r="D91" s="14"/>
      <c r="E91" s="11"/>
      <c r="F91" s="11"/>
      <c r="O91" s="229">
        <v>45</v>
      </c>
      <c r="P91" s="50"/>
      <c r="Q91" s="70"/>
      <c r="R91" s="208"/>
      <c r="S91" s="109"/>
      <c r="T91" s="197"/>
      <c r="U91" s="11"/>
      <c r="V91" s="48"/>
      <c r="W91" s="48"/>
      <c r="X91" s="48"/>
      <c r="Y91" s="48"/>
      <c r="Z91" s="48"/>
      <c r="AA91" s="48"/>
      <c r="AB91" s="48"/>
      <c r="AD91" s="115"/>
      <c r="AE91" s="16"/>
      <c r="AF91" s="52"/>
      <c r="AG91" s="14"/>
      <c r="AH91" s="11"/>
      <c r="AI91" s="11"/>
      <c r="AJ91" s="11"/>
      <c r="AK91" s="48"/>
      <c r="AL91" s="48"/>
      <c r="AM91" s="48"/>
      <c r="AN91" s="48"/>
      <c r="AO91" s="48"/>
      <c r="AP91" s="48"/>
      <c r="AQ91" s="48"/>
      <c r="AR91" s="48"/>
    </row>
    <row r="92" spans="1:44" ht="13.5">
      <c r="A92" s="115">
        <v>90</v>
      </c>
      <c r="B92" s="16"/>
      <c r="C92" s="70"/>
      <c r="D92" s="14"/>
      <c r="E92" s="11"/>
      <c r="F92" s="11"/>
      <c r="O92" s="230">
        <v>45</v>
      </c>
      <c r="P92" s="50"/>
      <c r="Q92" s="70"/>
      <c r="R92" s="208"/>
      <c r="S92" s="109"/>
      <c r="T92" s="197"/>
      <c r="U92" s="11"/>
      <c r="V92" s="48"/>
      <c r="W92" s="48"/>
      <c r="X92" s="48"/>
      <c r="Y92" s="48"/>
      <c r="Z92" s="48"/>
      <c r="AA92" s="48"/>
      <c r="AB92" s="48"/>
      <c r="AD92" s="115"/>
      <c r="AE92" s="16"/>
      <c r="AF92" s="52"/>
      <c r="AG92" s="14"/>
      <c r="AH92" s="11"/>
      <c r="AI92" s="11"/>
      <c r="AJ92" s="11"/>
      <c r="AK92" s="48"/>
      <c r="AL92" s="48"/>
      <c r="AM92" s="48"/>
      <c r="AN92" s="48"/>
      <c r="AO92" s="48"/>
      <c r="AP92" s="48"/>
      <c r="AQ92" s="48"/>
      <c r="AR92" s="48"/>
    </row>
    <row r="93" spans="1:44" ht="13.5">
      <c r="A93" s="115">
        <v>91</v>
      </c>
      <c r="B93" s="16"/>
      <c r="C93" s="70"/>
      <c r="D93" s="14"/>
      <c r="E93" s="11"/>
      <c r="F93" s="11"/>
      <c r="O93" s="230">
        <v>46</v>
      </c>
      <c r="P93" s="107"/>
      <c r="Q93" s="107"/>
      <c r="R93" s="208"/>
      <c r="S93" s="196"/>
      <c r="T93" s="195"/>
      <c r="U93" s="11"/>
      <c r="V93" s="48"/>
      <c r="W93" s="48"/>
      <c r="X93" s="48"/>
      <c r="Y93" s="48"/>
      <c r="Z93" s="48"/>
      <c r="AA93" s="48"/>
      <c r="AB93" s="48"/>
      <c r="AD93" s="115"/>
      <c r="AE93" s="79"/>
      <c r="AF93" s="80"/>
      <c r="AG93" s="15"/>
      <c r="AH93" s="164"/>
      <c r="AI93" s="164"/>
      <c r="AJ93" s="11"/>
      <c r="AK93" s="48"/>
      <c r="AL93" s="48"/>
      <c r="AM93" s="48"/>
      <c r="AN93" s="48"/>
      <c r="AO93" s="48"/>
      <c r="AP93" s="48"/>
      <c r="AQ93" s="48"/>
      <c r="AR93" s="48"/>
    </row>
    <row r="94" spans="1:44" ht="13.5">
      <c r="A94" s="115">
        <v>92</v>
      </c>
      <c r="B94" s="79"/>
      <c r="C94" s="84"/>
      <c r="D94" s="14"/>
      <c r="E94" s="11"/>
      <c r="F94" s="11"/>
      <c r="O94" s="229">
        <v>46</v>
      </c>
      <c r="P94" s="107"/>
      <c r="Q94" s="107"/>
      <c r="R94" s="208"/>
      <c r="S94" s="196"/>
      <c r="T94" s="195"/>
      <c r="U94" s="11"/>
      <c r="V94" s="48"/>
      <c r="W94" s="48"/>
      <c r="X94" s="48"/>
      <c r="Y94" s="48"/>
      <c r="Z94" s="48"/>
      <c r="AA94" s="48"/>
      <c r="AB94" s="48"/>
      <c r="AD94" s="115"/>
      <c r="AE94" s="79"/>
      <c r="AF94" s="80"/>
      <c r="AG94" s="15"/>
      <c r="AH94" s="164"/>
      <c r="AI94" s="164"/>
      <c r="AJ94" s="11"/>
      <c r="AK94" s="48"/>
      <c r="AL94" s="48"/>
      <c r="AM94" s="48"/>
      <c r="AN94" s="48"/>
      <c r="AO94" s="48"/>
      <c r="AP94" s="48"/>
      <c r="AQ94" s="48"/>
      <c r="AR94" s="48"/>
    </row>
    <row r="95" spans="1:44" ht="13.5">
      <c r="A95" s="115">
        <v>93</v>
      </c>
      <c r="B95" s="79"/>
      <c r="C95" s="84"/>
      <c r="D95" s="14"/>
      <c r="E95" s="11"/>
      <c r="F95" s="11"/>
      <c r="O95" s="230">
        <v>47</v>
      </c>
      <c r="P95" s="50"/>
      <c r="Q95" s="50"/>
      <c r="R95" s="151"/>
      <c r="S95" s="109"/>
      <c r="T95" s="197"/>
      <c r="U95" s="11"/>
      <c r="V95" s="48"/>
      <c r="W95" s="48"/>
      <c r="X95" s="48"/>
      <c r="Y95" s="48"/>
      <c r="Z95" s="48"/>
      <c r="AA95" s="48"/>
      <c r="AB95" s="48"/>
      <c r="AD95" s="96"/>
      <c r="AE95" s="19"/>
      <c r="AF95" s="58"/>
      <c r="AG95" s="77"/>
      <c r="AH95" s="164"/>
      <c r="AI95" s="164"/>
      <c r="AJ95" s="11"/>
      <c r="AK95" s="48"/>
      <c r="AL95" s="48"/>
      <c r="AM95" s="48"/>
      <c r="AN95" s="48"/>
      <c r="AO95" s="48"/>
      <c r="AP95" s="48"/>
      <c r="AQ95" s="48"/>
      <c r="AR95" s="48"/>
    </row>
    <row r="96" spans="1:44" ht="13.5">
      <c r="A96" s="115">
        <v>94</v>
      </c>
      <c r="B96" s="79"/>
      <c r="C96" s="84"/>
      <c r="D96" s="14"/>
      <c r="E96" s="11"/>
      <c r="F96" s="11"/>
      <c r="O96" s="229">
        <v>47</v>
      </c>
      <c r="P96" s="50"/>
      <c r="Q96" s="50"/>
      <c r="R96" s="151"/>
      <c r="S96" s="109"/>
      <c r="T96" s="197"/>
      <c r="U96" s="11"/>
      <c r="V96" s="48"/>
      <c r="W96" s="48"/>
      <c r="X96" s="48"/>
      <c r="Y96" s="48"/>
      <c r="Z96" s="48"/>
      <c r="AA96" s="48"/>
      <c r="AB96" s="48"/>
      <c r="AD96" s="96"/>
      <c r="AE96" s="19"/>
      <c r="AF96" s="58"/>
      <c r="AG96" s="77"/>
      <c r="AH96" s="164"/>
      <c r="AI96" s="164"/>
      <c r="AJ96" s="11"/>
      <c r="AK96" s="48"/>
      <c r="AL96" s="48"/>
      <c r="AM96" s="48"/>
      <c r="AN96" s="48"/>
      <c r="AO96" s="48"/>
      <c r="AP96" s="48"/>
      <c r="AQ96" s="48"/>
      <c r="AR96" s="48"/>
    </row>
    <row r="97" spans="1:44" ht="13.5">
      <c r="A97" s="115">
        <v>95</v>
      </c>
      <c r="B97" s="79"/>
      <c r="C97" s="84"/>
      <c r="D97" s="14"/>
      <c r="E97" s="11"/>
      <c r="F97" s="11"/>
      <c r="O97" s="230">
        <v>48</v>
      </c>
      <c r="P97" s="107"/>
      <c r="Q97" s="107"/>
      <c r="R97" s="108"/>
      <c r="S97" s="196"/>
      <c r="T97" s="195"/>
      <c r="U97" s="11"/>
      <c r="V97" s="48"/>
      <c r="W97" s="48"/>
      <c r="X97" s="48"/>
      <c r="Y97" s="48"/>
      <c r="Z97" s="48"/>
      <c r="AA97" s="48"/>
      <c r="AB97" s="48"/>
      <c r="AD97" s="115"/>
      <c r="AE97" s="19"/>
      <c r="AF97" s="58"/>
      <c r="AG97" s="82"/>
      <c r="AH97" s="168"/>
      <c r="AI97" s="168"/>
      <c r="AJ97" s="11"/>
      <c r="AK97" s="48"/>
      <c r="AL97" s="48"/>
      <c r="AM97" s="48"/>
      <c r="AN97" s="48"/>
      <c r="AO97" s="48"/>
      <c r="AP97" s="48"/>
      <c r="AQ97" s="48"/>
      <c r="AR97" s="48"/>
    </row>
    <row r="98" spans="1:44" ht="13.5">
      <c r="A98" s="115">
        <v>96</v>
      </c>
      <c r="B98" s="16"/>
      <c r="C98" s="70"/>
      <c r="D98" s="14"/>
      <c r="E98" s="11"/>
      <c r="F98" s="11"/>
      <c r="O98" s="229">
        <v>48</v>
      </c>
      <c r="P98" s="107"/>
      <c r="Q98" s="202"/>
      <c r="R98" s="208"/>
      <c r="S98" s="196"/>
      <c r="T98" s="195"/>
      <c r="U98" s="11"/>
      <c r="V98" s="48"/>
      <c r="W98" s="48"/>
      <c r="X98" s="48"/>
      <c r="Y98" s="48"/>
      <c r="Z98" s="48"/>
      <c r="AA98" s="48"/>
      <c r="AB98" s="48"/>
      <c r="AD98" s="115"/>
      <c r="AE98" s="16"/>
      <c r="AF98" s="52"/>
      <c r="AG98" s="14"/>
      <c r="AH98" s="11"/>
      <c r="AI98" s="11"/>
      <c r="AJ98" s="11"/>
      <c r="AK98" s="48"/>
      <c r="AL98" s="48"/>
      <c r="AM98" s="48"/>
      <c r="AN98" s="48"/>
      <c r="AO98" s="48"/>
      <c r="AP98" s="48"/>
      <c r="AQ98" s="48"/>
      <c r="AR98" s="48"/>
    </row>
    <row r="99" spans="1:44" ht="13.5">
      <c r="A99" s="115">
        <v>97</v>
      </c>
      <c r="B99" s="79"/>
      <c r="C99" s="84"/>
      <c r="D99" s="15"/>
      <c r="E99" s="164"/>
      <c r="F99" s="164"/>
      <c r="O99" s="115"/>
      <c r="P99" s="16"/>
      <c r="Q99" s="80"/>
      <c r="R99" s="142"/>
      <c r="S99" s="170"/>
      <c r="T99" s="170"/>
      <c r="U99" s="11"/>
      <c r="V99" s="48"/>
      <c r="W99" s="48"/>
      <c r="X99" s="48"/>
      <c r="Y99" s="48"/>
      <c r="Z99" s="48"/>
      <c r="AA99" s="48"/>
      <c r="AB99" s="48"/>
      <c r="AD99" s="115"/>
      <c r="AE99" s="16"/>
      <c r="AF99" s="52"/>
      <c r="AG99" s="14"/>
      <c r="AH99" s="11"/>
      <c r="AI99" s="11"/>
      <c r="AJ99" s="11"/>
      <c r="AK99" s="48"/>
      <c r="AL99" s="48"/>
      <c r="AM99" s="48"/>
      <c r="AN99" s="48"/>
      <c r="AO99" s="48"/>
      <c r="AP99" s="48"/>
      <c r="AQ99" s="48"/>
      <c r="AR99" s="48"/>
    </row>
    <row r="100" spans="1:44" ht="13.5">
      <c r="A100" s="115">
        <v>98</v>
      </c>
      <c r="B100" s="16"/>
      <c r="C100" s="70"/>
      <c r="D100" s="14"/>
      <c r="E100" s="11"/>
      <c r="F100" s="11"/>
      <c r="O100" s="115"/>
      <c r="P100" s="16"/>
      <c r="Q100" s="80"/>
      <c r="R100" s="142"/>
      <c r="S100" s="170"/>
      <c r="T100" s="170"/>
      <c r="U100" s="11"/>
      <c r="V100" s="48"/>
      <c r="W100" s="48"/>
      <c r="X100" s="48"/>
      <c r="Y100" s="48"/>
      <c r="Z100" s="48"/>
      <c r="AA100" s="48"/>
      <c r="AB100" s="48"/>
      <c r="AD100" s="115"/>
      <c r="AE100" s="16"/>
      <c r="AF100" s="52"/>
      <c r="AG100" s="14"/>
      <c r="AH100" s="11"/>
      <c r="AI100" s="11"/>
      <c r="AJ100" s="11"/>
      <c r="AK100" s="48"/>
      <c r="AL100" s="48"/>
      <c r="AM100" s="48"/>
      <c r="AN100" s="48"/>
      <c r="AO100" s="48"/>
      <c r="AP100" s="48"/>
      <c r="AQ100" s="48"/>
      <c r="AR100" s="48"/>
    </row>
    <row r="101" spans="1:44" ht="13.5">
      <c r="A101" s="115">
        <v>99</v>
      </c>
      <c r="B101" s="16"/>
      <c r="C101" s="70"/>
      <c r="D101" s="14"/>
      <c r="E101" s="11"/>
      <c r="F101" s="11"/>
      <c r="O101" s="96"/>
      <c r="P101" s="19"/>
      <c r="Q101" s="143"/>
      <c r="R101" s="144"/>
      <c r="S101" s="171"/>
      <c r="T101" s="171"/>
      <c r="U101" s="11"/>
      <c r="V101" s="48"/>
      <c r="W101" s="48"/>
      <c r="X101" s="48"/>
      <c r="Y101" s="48"/>
      <c r="Z101" s="48"/>
      <c r="AA101" s="48"/>
      <c r="AB101" s="48"/>
      <c r="AD101" s="96"/>
      <c r="AE101" s="19"/>
      <c r="AF101" s="58"/>
      <c r="AG101" s="77"/>
      <c r="AH101" s="164"/>
      <c r="AI101" s="164"/>
      <c r="AJ101" s="11"/>
      <c r="AK101" s="48"/>
      <c r="AL101" s="48"/>
      <c r="AM101" s="48"/>
      <c r="AN101" s="48"/>
      <c r="AO101" s="48"/>
      <c r="AP101" s="48"/>
      <c r="AQ101" s="48"/>
      <c r="AR101" s="48"/>
    </row>
    <row r="102" spans="1:44" ht="13.5">
      <c r="A102" s="115">
        <v>100</v>
      </c>
      <c r="B102" s="79"/>
      <c r="C102" s="84"/>
      <c r="D102" s="14"/>
      <c r="E102" s="11"/>
      <c r="F102" s="11"/>
      <c r="O102" s="96"/>
      <c r="P102" s="19"/>
      <c r="Q102" s="143"/>
      <c r="R102" s="144"/>
      <c r="S102" s="171"/>
      <c r="T102" s="171"/>
      <c r="U102" s="11"/>
      <c r="V102" s="48"/>
      <c r="W102" s="48"/>
      <c r="X102" s="48"/>
      <c r="Y102" s="48"/>
      <c r="Z102" s="48"/>
      <c r="AA102" s="48"/>
      <c r="AB102" s="48"/>
      <c r="AD102" s="96"/>
      <c r="AE102" s="19"/>
      <c r="AF102" s="58"/>
      <c r="AG102" s="77"/>
      <c r="AH102" s="164"/>
      <c r="AI102" s="164"/>
      <c r="AJ102" s="11"/>
      <c r="AK102" s="48"/>
      <c r="AL102" s="48"/>
      <c r="AM102" s="48"/>
      <c r="AN102" s="48"/>
      <c r="AO102" s="48"/>
      <c r="AP102" s="48"/>
      <c r="AQ102" s="48"/>
      <c r="AR102" s="48"/>
    </row>
    <row r="103" spans="1:44" ht="13.5">
      <c r="A103" s="115">
        <v>101</v>
      </c>
      <c r="B103" s="79"/>
      <c r="C103" s="84"/>
      <c r="D103" s="14"/>
      <c r="E103" s="11"/>
      <c r="F103" s="11"/>
      <c r="O103" s="115"/>
      <c r="P103" s="16"/>
      <c r="Q103" s="80"/>
      <c r="R103" s="142"/>
      <c r="S103" s="170"/>
      <c r="T103" s="170"/>
      <c r="U103" s="11"/>
      <c r="V103" s="48"/>
      <c r="W103" s="48"/>
      <c r="X103" s="48"/>
      <c r="Y103" s="48"/>
      <c r="Z103" s="48"/>
      <c r="AA103" s="48"/>
      <c r="AB103" s="48"/>
      <c r="AD103" s="115"/>
      <c r="AE103" s="16"/>
      <c r="AF103" s="52"/>
      <c r="AG103" s="14"/>
      <c r="AH103" s="11"/>
      <c r="AI103" s="11"/>
      <c r="AJ103" s="11"/>
      <c r="AK103" s="48"/>
      <c r="AL103" s="48"/>
      <c r="AM103" s="48"/>
      <c r="AN103" s="48"/>
      <c r="AO103" s="48"/>
      <c r="AP103" s="48"/>
      <c r="AQ103" s="48"/>
      <c r="AR103" s="48"/>
    </row>
    <row r="104" spans="1:44" ht="13.5">
      <c r="A104" s="115">
        <v>102</v>
      </c>
      <c r="B104" s="79"/>
      <c r="C104" s="84"/>
      <c r="D104" s="15"/>
      <c r="E104" s="164"/>
      <c r="F104" s="164"/>
      <c r="O104" s="115"/>
      <c r="P104" s="16"/>
      <c r="Q104" s="80"/>
      <c r="R104" s="142"/>
      <c r="S104" s="170"/>
      <c r="T104" s="170"/>
      <c r="U104" s="11"/>
      <c r="V104" s="48"/>
      <c r="W104" s="48"/>
      <c r="X104" s="48"/>
      <c r="Y104" s="48"/>
      <c r="Z104" s="48"/>
      <c r="AA104" s="48"/>
      <c r="AB104" s="48"/>
      <c r="AD104" s="115"/>
      <c r="AE104" s="16"/>
      <c r="AF104" s="52"/>
      <c r="AG104" s="14"/>
      <c r="AH104" s="11"/>
      <c r="AI104" s="11"/>
      <c r="AJ104" s="11"/>
      <c r="AK104" s="48"/>
      <c r="AL104" s="48"/>
      <c r="AM104" s="48"/>
      <c r="AN104" s="48"/>
      <c r="AO104" s="48"/>
      <c r="AP104" s="48"/>
      <c r="AQ104" s="48"/>
      <c r="AR104" s="48"/>
    </row>
    <row r="105" spans="1:44" ht="13.5">
      <c r="A105" s="115">
        <v>103</v>
      </c>
      <c r="B105" s="16"/>
      <c r="C105" s="70"/>
      <c r="D105" s="14"/>
      <c r="E105" s="11"/>
      <c r="F105" s="11"/>
      <c r="O105" s="115"/>
      <c r="P105" s="16"/>
      <c r="Q105" s="80"/>
      <c r="R105" s="142"/>
      <c r="S105" s="170"/>
      <c r="T105" s="170"/>
      <c r="U105" s="11"/>
      <c r="V105" s="48"/>
      <c r="W105" s="48"/>
      <c r="X105" s="48"/>
      <c r="Y105" s="48"/>
      <c r="Z105" s="48"/>
      <c r="AA105" s="48"/>
      <c r="AB105" s="48"/>
      <c r="AD105" s="115"/>
      <c r="AE105" s="16"/>
      <c r="AF105" s="52"/>
      <c r="AG105" s="14"/>
      <c r="AH105" s="11"/>
      <c r="AI105" s="11"/>
      <c r="AJ105" s="11"/>
      <c r="AK105" s="48"/>
      <c r="AL105" s="48"/>
      <c r="AM105" s="48"/>
      <c r="AN105" s="48"/>
      <c r="AO105" s="48"/>
      <c r="AP105" s="48"/>
      <c r="AQ105" s="48"/>
      <c r="AR105" s="48"/>
    </row>
    <row r="106" spans="1:44" ht="13.5">
      <c r="A106" s="115">
        <v>104</v>
      </c>
      <c r="B106" s="79"/>
      <c r="C106" s="84"/>
      <c r="D106" s="14"/>
      <c r="E106" s="11"/>
      <c r="F106" s="11"/>
      <c r="O106" s="115"/>
      <c r="P106" s="16"/>
      <c r="Q106" s="80"/>
      <c r="R106" s="142"/>
      <c r="S106" s="170"/>
      <c r="T106" s="170"/>
      <c r="U106" s="11"/>
      <c r="V106" s="48"/>
      <c r="W106" s="48"/>
      <c r="X106" s="48"/>
      <c r="Y106" s="48"/>
      <c r="Z106" s="48"/>
      <c r="AA106" s="48"/>
      <c r="AB106" s="48"/>
      <c r="AD106" s="115"/>
      <c r="AE106" s="16"/>
      <c r="AF106" s="52"/>
      <c r="AG106" s="14"/>
      <c r="AH106" s="11"/>
      <c r="AI106" s="11"/>
      <c r="AJ106" s="11"/>
      <c r="AK106" s="48"/>
      <c r="AL106" s="48"/>
      <c r="AM106" s="48"/>
      <c r="AN106" s="48"/>
      <c r="AO106" s="48"/>
      <c r="AP106" s="48"/>
      <c r="AQ106" s="48"/>
      <c r="AR106" s="48"/>
    </row>
    <row r="107" spans="1:44" ht="13.5">
      <c r="A107" s="115">
        <v>105</v>
      </c>
      <c r="B107" s="79"/>
      <c r="C107" s="84"/>
      <c r="D107" s="14"/>
      <c r="E107" s="11"/>
      <c r="F107" s="11"/>
      <c r="O107" s="115"/>
      <c r="P107" s="79"/>
      <c r="Q107" s="80"/>
      <c r="R107" s="142"/>
      <c r="S107" s="170"/>
      <c r="T107" s="170"/>
      <c r="U107" s="11"/>
      <c r="V107" s="48"/>
      <c r="W107" s="48"/>
      <c r="X107" s="48"/>
      <c r="Y107" s="48"/>
      <c r="Z107" s="48"/>
      <c r="AA107" s="48"/>
      <c r="AB107" s="48"/>
      <c r="AD107" s="115"/>
      <c r="AE107" s="79"/>
      <c r="AF107" s="80"/>
      <c r="AG107" s="14"/>
      <c r="AH107" s="11"/>
      <c r="AI107" s="11"/>
      <c r="AJ107" s="11"/>
      <c r="AK107" s="48"/>
      <c r="AL107" s="48"/>
      <c r="AM107" s="48"/>
      <c r="AN107" s="48"/>
      <c r="AO107" s="48"/>
      <c r="AP107" s="48"/>
      <c r="AQ107" s="48"/>
      <c r="AR107" s="48"/>
    </row>
    <row r="108" spans="1:44" ht="13.5">
      <c r="A108" s="115">
        <v>106</v>
      </c>
      <c r="B108" s="79"/>
      <c r="C108" s="84"/>
      <c r="D108" s="14"/>
      <c r="E108" s="11"/>
      <c r="F108" s="11"/>
      <c r="O108" s="115"/>
      <c r="P108" s="79"/>
      <c r="Q108" s="80"/>
      <c r="R108" s="142"/>
      <c r="S108" s="170"/>
      <c r="T108" s="170"/>
      <c r="U108" s="11"/>
      <c r="V108" s="48"/>
      <c r="W108" s="48"/>
      <c r="X108" s="48"/>
      <c r="Y108" s="48"/>
      <c r="Z108" s="48"/>
      <c r="AA108" s="48"/>
      <c r="AB108" s="48"/>
      <c r="AD108" s="115"/>
      <c r="AE108" s="79"/>
      <c r="AF108" s="80"/>
      <c r="AG108" s="14"/>
      <c r="AH108" s="11"/>
      <c r="AI108" s="11"/>
      <c r="AJ108" s="11"/>
      <c r="AK108" s="48"/>
      <c r="AL108" s="48"/>
      <c r="AM108" s="48"/>
      <c r="AN108" s="48"/>
      <c r="AO108" s="48"/>
      <c r="AP108" s="48"/>
      <c r="AQ108" s="48"/>
      <c r="AR108" s="48"/>
    </row>
    <row r="109" spans="1:78" ht="13.5">
      <c r="A109" s="115"/>
      <c r="B109" s="244" t="s">
        <v>687</v>
      </c>
      <c r="C109" s="84"/>
      <c r="D109" s="14"/>
      <c r="E109" s="11"/>
      <c r="F109" s="11"/>
      <c r="H109" s="194"/>
      <c r="I109" s="245" t="s">
        <v>687</v>
      </c>
      <c r="O109" s="115"/>
      <c r="P109" s="246" t="s">
        <v>687</v>
      </c>
      <c r="Q109" s="80"/>
      <c r="R109" s="142"/>
      <c r="S109" s="170"/>
      <c r="T109" s="170"/>
      <c r="U109" s="11"/>
      <c r="V109" s="48"/>
      <c r="W109" s="48"/>
      <c r="X109" s="48"/>
      <c r="Y109" s="48"/>
      <c r="Z109" s="48"/>
      <c r="AA109" s="48"/>
      <c r="AB109" s="48"/>
      <c r="AE109" s="246" t="s">
        <v>687</v>
      </c>
      <c r="AH109" s="11"/>
      <c r="AI109" s="11"/>
      <c r="AJ109" s="11"/>
      <c r="AK109" s="48"/>
      <c r="AL109" s="48"/>
      <c r="AM109" s="48"/>
      <c r="AN109" s="48"/>
      <c r="AO109" s="48"/>
      <c r="AP109" s="48"/>
      <c r="AQ109" s="48"/>
      <c r="AR109" s="48"/>
      <c r="AS109" s="281"/>
      <c r="AT109" s="287" t="s">
        <v>687</v>
      </c>
      <c r="AU109" s="70"/>
      <c r="AV109" s="70"/>
      <c r="BI109" s="250" t="s">
        <v>687</v>
      </c>
      <c r="BP109" s="250" t="s">
        <v>687</v>
      </c>
      <c r="BW109" s="261"/>
      <c r="BX109" s="262" t="s">
        <v>687</v>
      </c>
      <c r="BY109" s="50"/>
      <c r="BZ109" s="50"/>
    </row>
    <row r="110" spans="1:80" ht="14.25">
      <c r="A110" s="115">
        <v>1</v>
      </c>
      <c r="B110" s="79" t="s">
        <v>725</v>
      </c>
      <c r="C110" s="84" t="s">
        <v>726</v>
      </c>
      <c r="D110" s="14" t="s">
        <v>716</v>
      </c>
      <c r="E110" s="11" t="s">
        <v>727</v>
      </c>
      <c r="F110" s="11">
        <v>34733</v>
      </c>
      <c r="H110" s="215">
        <v>1</v>
      </c>
      <c r="I110" s="50" t="s">
        <v>1140</v>
      </c>
      <c r="J110" s="70" t="s">
        <v>1141</v>
      </c>
      <c r="K110" s="208" t="s">
        <v>826</v>
      </c>
      <c r="L110" s="151" t="s">
        <v>292</v>
      </c>
      <c r="M110" s="197">
        <v>36290</v>
      </c>
      <c r="O110" s="265">
        <v>1</v>
      </c>
      <c r="P110" s="50" t="s">
        <v>95</v>
      </c>
      <c r="Q110" s="70" t="s">
        <v>96</v>
      </c>
      <c r="R110" s="151" t="s">
        <v>97</v>
      </c>
      <c r="S110" s="203" t="s">
        <v>98</v>
      </c>
      <c r="T110" s="197">
        <v>34806</v>
      </c>
      <c r="U110" s="11"/>
      <c r="V110" s="48"/>
      <c r="W110" s="48"/>
      <c r="X110" s="48"/>
      <c r="Y110" s="48"/>
      <c r="Z110" s="48"/>
      <c r="AA110" s="48"/>
      <c r="AB110" s="48"/>
      <c r="AD110" s="119" t="s">
        <v>694</v>
      </c>
      <c r="AE110" s="119" t="s">
        <v>147</v>
      </c>
      <c r="AF110" s="119" t="s">
        <v>148</v>
      </c>
      <c r="AG110" s="119" t="s">
        <v>741</v>
      </c>
      <c r="AH110" s="11" t="s">
        <v>152</v>
      </c>
      <c r="AI110" s="11">
        <v>35585</v>
      </c>
      <c r="AJ110" s="11"/>
      <c r="AK110" s="48"/>
      <c r="AL110" s="48"/>
      <c r="AM110" s="48"/>
      <c r="AN110" s="48"/>
      <c r="AO110" s="48"/>
      <c r="AP110" s="48"/>
      <c r="AQ110" s="48"/>
      <c r="AR110" s="48"/>
      <c r="AS110" s="281">
        <v>1</v>
      </c>
      <c r="AT110" s="204" t="s">
        <v>207</v>
      </c>
      <c r="AU110" s="70" t="s">
        <v>208</v>
      </c>
      <c r="AV110" s="70" t="s">
        <v>952</v>
      </c>
      <c r="AW110" s="119" t="s">
        <v>209</v>
      </c>
      <c r="AX110" s="119">
        <v>35459</v>
      </c>
      <c r="BI110" s="119">
        <v>1</v>
      </c>
      <c r="BJ110" s="57" t="s">
        <v>781</v>
      </c>
      <c r="BK110" s="57" t="s">
        <v>855</v>
      </c>
      <c r="BL110" s="108" t="s">
        <v>1192</v>
      </c>
      <c r="BM110" s="156" t="s">
        <v>862</v>
      </c>
      <c r="BN110" s="211">
        <v>35427</v>
      </c>
      <c r="BP110" s="186">
        <v>1</v>
      </c>
      <c r="BQ110" s="50" t="s">
        <v>36</v>
      </c>
      <c r="BR110" s="50" t="s">
        <v>37</v>
      </c>
      <c r="BS110" s="151" t="s">
        <v>41</v>
      </c>
      <c r="BT110" s="151" t="s">
        <v>42</v>
      </c>
      <c r="BU110" s="197">
        <v>35781</v>
      </c>
      <c r="BW110" s="264">
        <v>1</v>
      </c>
      <c r="BX110" s="50" t="s">
        <v>269</v>
      </c>
      <c r="BY110" s="50" t="s">
        <v>914</v>
      </c>
      <c r="BZ110" s="108" t="s">
        <v>272</v>
      </c>
      <c r="CA110" s="151" t="s">
        <v>273</v>
      </c>
      <c r="CB110" s="197">
        <v>35774</v>
      </c>
    </row>
    <row r="111" spans="1:80" ht="14.25">
      <c r="A111" s="115">
        <v>2</v>
      </c>
      <c r="B111" s="16" t="s">
        <v>1091</v>
      </c>
      <c r="C111" s="70" t="s">
        <v>1092</v>
      </c>
      <c r="D111" s="14" t="s">
        <v>1093</v>
      </c>
      <c r="E111" s="11" t="s">
        <v>1094</v>
      </c>
      <c r="F111" s="11">
        <v>34759</v>
      </c>
      <c r="H111" s="215">
        <v>2</v>
      </c>
      <c r="I111" s="50" t="s">
        <v>1146</v>
      </c>
      <c r="J111" s="70" t="s">
        <v>1147</v>
      </c>
      <c r="K111" s="208" t="s">
        <v>1150</v>
      </c>
      <c r="L111" s="151" t="s">
        <v>1151</v>
      </c>
      <c r="M111" s="197">
        <v>35754</v>
      </c>
      <c r="O111" s="265">
        <v>1</v>
      </c>
      <c r="P111" s="50" t="s">
        <v>782</v>
      </c>
      <c r="Q111" s="70" t="s">
        <v>99</v>
      </c>
      <c r="R111" s="151" t="s">
        <v>100</v>
      </c>
      <c r="S111" s="203" t="s">
        <v>101</v>
      </c>
      <c r="T111" s="197">
        <v>34727</v>
      </c>
      <c r="U111" s="11"/>
      <c r="V111" s="48"/>
      <c r="W111" s="48"/>
      <c r="X111" s="48"/>
      <c r="Y111" s="48"/>
      <c r="Z111" s="48"/>
      <c r="AA111" s="48"/>
      <c r="AB111" s="48"/>
      <c r="AD111" s="119" t="s">
        <v>694</v>
      </c>
      <c r="AE111" s="119" t="s">
        <v>149</v>
      </c>
      <c r="AF111" s="119" t="s">
        <v>150</v>
      </c>
      <c r="AG111" s="119" t="s">
        <v>741</v>
      </c>
      <c r="AH111" s="164" t="s">
        <v>153</v>
      </c>
      <c r="AI111" s="164">
        <v>35601</v>
      </c>
      <c r="AJ111" s="11"/>
      <c r="AK111" s="48"/>
      <c r="AL111" s="48"/>
      <c r="AM111" s="48"/>
      <c r="AN111" s="48"/>
      <c r="AO111" s="48"/>
      <c r="AP111" s="48"/>
      <c r="AQ111" s="48"/>
      <c r="AR111" s="48"/>
      <c r="AS111" s="282">
        <v>1</v>
      </c>
      <c r="AT111" s="288" t="s">
        <v>210</v>
      </c>
      <c r="AU111" s="162" t="s">
        <v>211</v>
      </c>
      <c r="AV111" s="286" t="s">
        <v>952</v>
      </c>
      <c r="AW111" s="119" t="s">
        <v>212</v>
      </c>
      <c r="AX111" s="119">
        <v>35370</v>
      </c>
      <c r="BI111" s="119">
        <v>2</v>
      </c>
      <c r="BJ111" s="57" t="s">
        <v>782</v>
      </c>
      <c r="BK111" s="57" t="s">
        <v>783</v>
      </c>
      <c r="BL111" s="108" t="s">
        <v>1193</v>
      </c>
      <c r="BM111" s="156" t="s">
        <v>799</v>
      </c>
      <c r="BN111" s="211">
        <v>35350</v>
      </c>
      <c r="BP111" s="186">
        <v>2</v>
      </c>
      <c r="BQ111" s="50" t="s">
        <v>769</v>
      </c>
      <c r="BR111" s="50" t="s">
        <v>38</v>
      </c>
      <c r="BS111" s="151" t="s">
        <v>43</v>
      </c>
      <c r="BT111" s="151" t="s">
        <v>44</v>
      </c>
      <c r="BU111" s="197">
        <v>36161</v>
      </c>
      <c r="BW111" s="264">
        <v>1</v>
      </c>
      <c r="BX111" s="50" t="s">
        <v>995</v>
      </c>
      <c r="BY111" s="50" t="s">
        <v>270</v>
      </c>
      <c r="BZ111" s="108" t="s">
        <v>272</v>
      </c>
      <c r="CA111" s="151" t="s">
        <v>274</v>
      </c>
      <c r="CB111" s="197">
        <v>35689</v>
      </c>
    </row>
    <row r="112" spans="1:80" ht="14.25">
      <c r="A112" s="115">
        <v>3</v>
      </c>
      <c r="B112" s="16" t="s">
        <v>1095</v>
      </c>
      <c r="C112" s="70" t="s">
        <v>1096</v>
      </c>
      <c r="D112" s="14" t="s">
        <v>713</v>
      </c>
      <c r="E112" s="11" t="s">
        <v>1097</v>
      </c>
      <c r="F112" s="11">
        <v>34774</v>
      </c>
      <c r="H112" s="215">
        <v>3</v>
      </c>
      <c r="I112" s="50" t="s">
        <v>1142</v>
      </c>
      <c r="J112" s="70" t="s">
        <v>1143</v>
      </c>
      <c r="K112" s="208" t="s">
        <v>763</v>
      </c>
      <c r="L112" s="151" t="s">
        <v>1148</v>
      </c>
      <c r="M112" s="197">
        <v>36075</v>
      </c>
      <c r="O112" s="265">
        <v>2</v>
      </c>
      <c r="P112" s="50" t="s">
        <v>828</v>
      </c>
      <c r="Q112" s="70" t="s">
        <v>829</v>
      </c>
      <c r="R112" s="108" t="s">
        <v>713</v>
      </c>
      <c r="S112" s="204" t="s">
        <v>841</v>
      </c>
      <c r="T112" s="197">
        <v>35089</v>
      </c>
      <c r="U112" s="11"/>
      <c r="V112" s="48"/>
      <c r="W112" s="48"/>
      <c r="X112" s="48"/>
      <c r="Y112" s="48"/>
      <c r="Z112" s="48"/>
      <c r="AA112" s="48"/>
      <c r="AB112" s="48"/>
      <c r="AD112" s="119" t="s">
        <v>695</v>
      </c>
      <c r="AE112" s="119" t="s">
        <v>776</v>
      </c>
      <c r="AF112" s="119" t="s">
        <v>151</v>
      </c>
      <c r="AG112" s="119" t="s">
        <v>154</v>
      </c>
      <c r="AH112" s="164" t="s">
        <v>155</v>
      </c>
      <c r="AI112" s="164">
        <v>35497</v>
      </c>
      <c r="AJ112" s="11"/>
      <c r="AK112" s="48"/>
      <c r="AL112" s="48"/>
      <c r="AM112" s="48"/>
      <c r="AN112" s="48"/>
      <c r="AO112" s="48"/>
      <c r="AP112" s="48"/>
      <c r="AQ112" s="48"/>
      <c r="AR112" s="48"/>
      <c r="AS112" s="282">
        <v>2</v>
      </c>
      <c r="AT112" s="288" t="s">
        <v>213</v>
      </c>
      <c r="AU112" s="162" t="s">
        <v>214</v>
      </c>
      <c r="AV112" s="286" t="s">
        <v>215</v>
      </c>
      <c r="AW112" s="119" t="s">
        <v>216</v>
      </c>
      <c r="AX112" s="119">
        <v>34812</v>
      </c>
      <c r="BI112" s="119">
        <v>3</v>
      </c>
      <c r="BJ112" s="50" t="s">
        <v>742</v>
      </c>
      <c r="BK112" s="50" t="s">
        <v>854</v>
      </c>
      <c r="BL112" s="155" t="s">
        <v>928</v>
      </c>
      <c r="BM112" s="151" t="s">
        <v>861</v>
      </c>
      <c r="BN112" s="210">
        <v>35224</v>
      </c>
      <c r="BP112" s="186">
        <v>3</v>
      </c>
      <c r="BQ112" s="50" t="s">
        <v>1100</v>
      </c>
      <c r="BR112" s="50" t="s">
        <v>39</v>
      </c>
      <c r="BS112" s="151" t="s">
        <v>800</v>
      </c>
      <c r="BT112" s="151" t="s">
        <v>45</v>
      </c>
      <c r="BU112" s="197">
        <v>35819</v>
      </c>
      <c r="BW112" s="264">
        <v>2</v>
      </c>
      <c r="BX112" s="50" t="s">
        <v>281</v>
      </c>
      <c r="BY112" s="50" t="s">
        <v>271</v>
      </c>
      <c r="BZ112" s="108" t="s">
        <v>296</v>
      </c>
      <c r="CA112" s="151" t="s">
        <v>275</v>
      </c>
      <c r="CB112" s="197">
        <v>36107</v>
      </c>
    </row>
    <row r="113" spans="1:80" ht="14.25">
      <c r="A113" s="115">
        <v>4</v>
      </c>
      <c r="B113" s="16" t="s">
        <v>286</v>
      </c>
      <c r="C113" s="70" t="s">
        <v>819</v>
      </c>
      <c r="D113" s="14" t="s">
        <v>942</v>
      </c>
      <c r="E113" s="11" t="s">
        <v>300</v>
      </c>
      <c r="F113" s="11">
        <v>35331</v>
      </c>
      <c r="H113" s="215">
        <v>4</v>
      </c>
      <c r="I113" s="50" t="s">
        <v>1144</v>
      </c>
      <c r="J113" s="70" t="s">
        <v>1145</v>
      </c>
      <c r="K113" s="208" t="s">
        <v>1132</v>
      </c>
      <c r="L113" s="151" t="s">
        <v>1149</v>
      </c>
      <c r="M113" s="197">
        <v>35450</v>
      </c>
      <c r="O113" s="265">
        <v>2</v>
      </c>
      <c r="P113" s="50" t="s">
        <v>1095</v>
      </c>
      <c r="Q113" s="70" t="s">
        <v>1096</v>
      </c>
      <c r="R113" s="108" t="s">
        <v>713</v>
      </c>
      <c r="S113" s="204" t="s">
        <v>1097</v>
      </c>
      <c r="T113" s="197">
        <v>34774</v>
      </c>
      <c r="U113" s="11"/>
      <c r="V113" s="48"/>
      <c r="W113" s="48"/>
      <c r="X113" s="48"/>
      <c r="Y113" s="48"/>
      <c r="Z113" s="48"/>
      <c r="AA113" s="48"/>
      <c r="AB113" s="48"/>
      <c r="AD113" s="119" t="s">
        <v>695</v>
      </c>
      <c r="AE113" s="119" t="s">
        <v>282</v>
      </c>
      <c r="AF113" s="119" t="s">
        <v>283</v>
      </c>
      <c r="AG113" s="119" t="s">
        <v>1120</v>
      </c>
      <c r="AH113" s="11" t="s">
        <v>297</v>
      </c>
      <c r="AI113" s="11">
        <v>35516</v>
      </c>
      <c r="AJ113" s="11"/>
      <c r="AK113" s="48"/>
      <c r="AL113" s="48"/>
      <c r="AM113" s="48"/>
      <c r="AN113" s="48"/>
      <c r="AO113" s="48"/>
      <c r="AP113" s="48"/>
      <c r="AQ113" s="48"/>
      <c r="AR113" s="48"/>
      <c r="AS113" s="281">
        <v>2</v>
      </c>
      <c r="AT113" s="204" t="s">
        <v>217</v>
      </c>
      <c r="AU113" s="70" t="s">
        <v>218</v>
      </c>
      <c r="AV113" s="70" t="s">
        <v>219</v>
      </c>
      <c r="AW113" s="119" t="s">
        <v>220</v>
      </c>
      <c r="AX113" s="119">
        <v>34819</v>
      </c>
      <c r="BI113" s="119">
        <v>4</v>
      </c>
      <c r="BJ113" s="57" t="s">
        <v>976</v>
      </c>
      <c r="BK113" s="57" t="s">
        <v>977</v>
      </c>
      <c r="BL113" s="109" t="s">
        <v>978</v>
      </c>
      <c r="BM113" s="156" t="s">
        <v>979</v>
      </c>
      <c r="BN113" s="211">
        <v>35012</v>
      </c>
      <c r="BP113" s="186">
        <v>4</v>
      </c>
      <c r="BQ113" s="50" t="s">
        <v>40</v>
      </c>
      <c r="BR113" s="50" t="s">
        <v>937</v>
      </c>
      <c r="BS113" s="151" t="s">
        <v>15</v>
      </c>
      <c r="BT113" s="151" t="s">
        <v>46</v>
      </c>
      <c r="BU113" s="197">
        <v>35542</v>
      </c>
      <c r="BW113" s="264">
        <v>2</v>
      </c>
      <c r="BX113" s="50" t="s">
        <v>1199</v>
      </c>
      <c r="BY113" s="50" t="s">
        <v>1200</v>
      </c>
      <c r="BZ113" s="108" t="s">
        <v>931</v>
      </c>
      <c r="CA113" s="151" t="s">
        <v>14</v>
      </c>
      <c r="CB113" s="197">
        <v>35922</v>
      </c>
    </row>
    <row r="114" spans="1:78" ht="13.5">
      <c r="A114" s="115">
        <v>5</v>
      </c>
      <c r="B114" s="16"/>
      <c r="C114" s="70"/>
      <c r="D114" s="14"/>
      <c r="E114" s="11"/>
      <c r="F114" s="11"/>
      <c r="H114" s="194">
        <v>5</v>
      </c>
      <c r="I114" s="11"/>
      <c r="O114" s="248">
        <v>3</v>
      </c>
      <c r="P114" s="16"/>
      <c r="Q114" s="80"/>
      <c r="R114" s="142"/>
      <c r="S114" s="170"/>
      <c r="T114" s="170"/>
      <c r="U114" s="11"/>
      <c r="V114" s="48"/>
      <c r="W114" s="48"/>
      <c r="X114" s="48"/>
      <c r="Y114" s="48"/>
      <c r="Z114" s="48"/>
      <c r="AA114" s="48"/>
      <c r="AB114" s="48"/>
      <c r="AH114" s="11"/>
      <c r="AI114" s="11"/>
      <c r="AJ114" s="11"/>
      <c r="AK114" s="48"/>
      <c r="AL114" s="48"/>
      <c r="AM114" s="48"/>
      <c r="AN114" s="48"/>
      <c r="AO114" s="48"/>
      <c r="AP114" s="48"/>
      <c r="AQ114" s="48"/>
      <c r="AR114" s="48"/>
      <c r="AS114" s="281">
        <v>3</v>
      </c>
      <c r="AT114" s="204"/>
      <c r="AU114" s="70"/>
      <c r="AV114" s="70"/>
      <c r="BI114" s="119">
        <v>5</v>
      </c>
      <c r="BP114" s="119">
        <v>5</v>
      </c>
      <c r="BW114" s="261">
        <v>3</v>
      </c>
      <c r="BX114" s="50"/>
      <c r="BY114" s="50"/>
      <c r="BZ114" s="50"/>
    </row>
    <row r="115" spans="1:78" ht="13.5">
      <c r="A115" s="115">
        <v>6</v>
      </c>
      <c r="B115" s="79"/>
      <c r="C115" s="84"/>
      <c r="D115" s="14"/>
      <c r="E115" s="11"/>
      <c r="F115" s="11"/>
      <c r="H115" s="194">
        <v>6</v>
      </c>
      <c r="I115" s="170"/>
      <c r="O115" s="248">
        <v>3</v>
      </c>
      <c r="P115" s="16"/>
      <c r="Q115" s="80"/>
      <c r="R115" s="142"/>
      <c r="S115" s="170"/>
      <c r="T115" s="170"/>
      <c r="U115" s="11"/>
      <c r="V115" s="48"/>
      <c r="W115" s="48"/>
      <c r="X115" s="48"/>
      <c r="Y115" s="48"/>
      <c r="Z115" s="48"/>
      <c r="AA115" s="48"/>
      <c r="AB115" s="48"/>
      <c r="AH115" s="11"/>
      <c r="AI115" s="11"/>
      <c r="AJ115" s="11"/>
      <c r="AK115" s="48"/>
      <c r="AL115" s="48"/>
      <c r="AM115" s="48"/>
      <c r="AN115" s="48"/>
      <c r="AO115" s="48"/>
      <c r="AP115" s="48"/>
      <c r="AQ115" s="48"/>
      <c r="AR115" s="48"/>
      <c r="AS115" s="281">
        <v>3</v>
      </c>
      <c r="AT115" s="204"/>
      <c r="AU115" s="70"/>
      <c r="AV115" s="70"/>
      <c r="BI115" s="119">
        <v>6</v>
      </c>
      <c r="BP115" s="119">
        <v>6</v>
      </c>
      <c r="BW115" s="261">
        <v>3</v>
      </c>
      <c r="BX115" s="50"/>
      <c r="BY115" s="50"/>
      <c r="BZ115" s="50"/>
    </row>
    <row r="116" spans="1:78" ht="13.5">
      <c r="A116" s="115">
        <v>7</v>
      </c>
      <c r="B116" s="16"/>
      <c r="C116" s="70"/>
      <c r="D116" s="14"/>
      <c r="E116" s="11"/>
      <c r="F116" s="11"/>
      <c r="H116" s="194">
        <v>7</v>
      </c>
      <c r="I116" s="11"/>
      <c r="O116" s="247">
        <v>4</v>
      </c>
      <c r="P116" s="16"/>
      <c r="Q116" s="80"/>
      <c r="R116" s="142"/>
      <c r="S116" s="170"/>
      <c r="T116" s="170"/>
      <c r="U116" s="11"/>
      <c r="V116" s="48"/>
      <c r="W116" s="48"/>
      <c r="X116" s="48"/>
      <c r="Y116" s="48"/>
      <c r="Z116" s="48"/>
      <c r="AA116" s="48"/>
      <c r="AB116" s="48"/>
      <c r="AH116" s="11"/>
      <c r="AI116" s="11"/>
      <c r="AJ116" s="11"/>
      <c r="AK116" s="48"/>
      <c r="AL116" s="48"/>
      <c r="AM116" s="48"/>
      <c r="AN116" s="48"/>
      <c r="AO116" s="48"/>
      <c r="AP116" s="48"/>
      <c r="AQ116" s="48"/>
      <c r="AR116" s="48"/>
      <c r="AS116" s="281">
        <v>4</v>
      </c>
      <c r="AT116" s="204"/>
      <c r="AU116" s="70"/>
      <c r="AV116" s="70"/>
      <c r="BI116" s="119">
        <v>7</v>
      </c>
      <c r="BP116" s="119">
        <v>7</v>
      </c>
      <c r="BW116" s="261">
        <v>4</v>
      </c>
      <c r="BX116" s="50"/>
      <c r="BY116" s="50"/>
      <c r="BZ116" s="50"/>
    </row>
    <row r="117" spans="1:78" ht="13.5">
      <c r="A117" s="115">
        <v>8</v>
      </c>
      <c r="B117" s="16"/>
      <c r="C117" s="70"/>
      <c r="D117" s="14"/>
      <c r="E117" s="11"/>
      <c r="F117" s="11"/>
      <c r="H117" s="194">
        <v>8</v>
      </c>
      <c r="I117" s="11"/>
      <c r="O117" s="248">
        <v>4</v>
      </c>
      <c r="P117" s="19"/>
      <c r="Q117" s="143"/>
      <c r="R117" s="144"/>
      <c r="S117" s="171"/>
      <c r="T117" s="171"/>
      <c r="U117" s="11"/>
      <c r="V117" s="48"/>
      <c r="W117" s="48"/>
      <c r="X117" s="48"/>
      <c r="Y117" s="48"/>
      <c r="Z117" s="48"/>
      <c r="AA117" s="48"/>
      <c r="AB117" s="48"/>
      <c r="AH117" s="164"/>
      <c r="AI117" s="164"/>
      <c r="AJ117" s="11"/>
      <c r="AK117" s="48"/>
      <c r="AL117" s="48"/>
      <c r="AM117" s="48"/>
      <c r="AN117" s="48"/>
      <c r="AO117" s="48"/>
      <c r="AP117" s="48"/>
      <c r="AQ117" s="48"/>
      <c r="AR117" s="48"/>
      <c r="AS117" s="282">
        <v>4</v>
      </c>
      <c r="AT117" s="288"/>
      <c r="AU117" s="162"/>
      <c r="AV117" s="286"/>
      <c r="BI117" s="119">
        <v>8</v>
      </c>
      <c r="BP117" s="119">
        <v>8</v>
      </c>
      <c r="BW117" s="263">
        <v>4</v>
      </c>
      <c r="BX117" s="57"/>
      <c r="BY117" s="57"/>
      <c r="BZ117" s="76"/>
    </row>
    <row r="118" spans="1:78" ht="13.5">
      <c r="A118" s="115">
        <v>9</v>
      </c>
      <c r="B118" s="79"/>
      <c r="C118" s="84"/>
      <c r="D118" s="14"/>
      <c r="E118" s="11"/>
      <c r="F118" s="11"/>
      <c r="H118" s="194">
        <v>9</v>
      </c>
      <c r="I118" s="170"/>
      <c r="O118" s="248">
        <v>5</v>
      </c>
      <c r="P118" s="19"/>
      <c r="Q118" s="143"/>
      <c r="R118" s="144"/>
      <c r="S118" s="171"/>
      <c r="T118" s="171"/>
      <c r="U118" s="11"/>
      <c r="V118" s="48"/>
      <c r="W118" s="48"/>
      <c r="X118" s="48"/>
      <c r="Y118" s="48"/>
      <c r="Z118" s="48"/>
      <c r="AA118" s="48"/>
      <c r="AB118" s="48"/>
      <c r="AH118" s="164"/>
      <c r="AI118" s="164"/>
      <c r="AJ118" s="11"/>
      <c r="AK118" s="48"/>
      <c r="AL118" s="48"/>
      <c r="AM118" s="48"/>
      <c r="AN118" s="48"/>
      <c r="AO118" s="48"/>
      <c r="AP118" s="48"/>
      <c r="AQ118" s="48"/>
      <c r="AR118" s="48"/>
      <c r="AS118" s="282">
        <v>5</v>
      </c>
      <c r="AT118" s="288"/>
      <c r="AU118" s="162"/>
      <c r="AV118" s="286"/>
      <c r="BI118" s="119">
        <v>9</v>
      </c>
      <c r="BP118" s="119">
        <v>9</v>
      </c>
      <c r="BW118" s="263">
        <v>5</v>
      </c>
      <c r="BX118" s="57"/>
      <c r="BY118" s="57"/>
      <c r="BZ118" s="76"/>
    </row>
    <row r="119" spans="1:78" ht="13.5">
      <c r="A119" s="115">
        <v>10</v>
      </c>
      <c r="B119" s="16"/>
      <c r="C119" s="70"/>
      <c r="D119" s="14"/>
      <c r="E119" s="11"/>
      <c r="F119" s="11"/>
      <c r="H119" s="194">
        <v>10</v>
      </c>
      <c r="I119" s="11"/>
      <c r="O119" s="248">
        <v>5</v>
      </c>
      <c r="P119" s="19"/>
      <c r="Q119" s="143"/>
      <c r="R119" s="144"/>
      <c r="S119" s="171"/>
      <c r="T119" s="171"/>
      <c r="U119" s="11"/>
      <c r="V119" s="48"/>
      <c r="W119" s="48"/>
      <c r="X119" s="48"/>
      <c r="Y119" s="48"/>
      <c r="Z119" s="48"/>
      <c r="AA119" s="48"/>
      <c r="AB119" s="48"/>
      <c r="AH119" s="164"/>
      <c r="AI119" s="164"/>
      <c r="AJ119" s="11"/>
      <c r="AK119" s="48"/>
      <c r="AL119" s="48"/>
      <c r="AM119" s="48"/>
      <c r="AN119" s="48"/>
      <c r="AO119" s="48"/>
      <c r="AP119" s="48"/>
      <c r="AQ119" s="48"/>
      <c r="AR119" s="48"/>
      <c r="AS119" s="282">
        <v>5</v>
      </c>
      <c r="AT119" s="288"/>
      <c r="AU119" s="162"/>
      <c r="AV119" s="286"/>
      <c r="BI119" s="119">
        <v>10</v>
      </c>
      <c r="BP119" s="119">
        <v>10</v>
      </c>
      <c r="BW119" s="263">
        <v>5</v>
      </c>
      <c r="BX119" s="57"/>
      <c r="BY119" s="57"/>
      <c r="BZ119" s="76"/>
    </row>
    <row r="120" spans="1:78" ht="13.5">
      <c r="A120" s="115"/>
      <c r="B120" s="16"/>
      <c r="C120" s="70"/>
      <c r="D120" s="14"/>
      <c r="E120" s="11"/>
      <c r="F120" s="11"/>
      <c r="O120" s="247">
        <v>6</v>
      </c>
      <c r="P120" s="19"/>
      <c r="Q120" s="143"/>
      <c r="R120" s="144"/>
      <c r="S120" s="171"/>
      <c r="T120" s="171"/>
      <c r="U120" s="11"/>
      <c r="V120" s="48"/>
      <c r="W120" s="48"/>
      <c r="X120" s="48"/>
      <c r="Y120" s="48"/>
      <c r="Z120" s="48"/>
      <c r="AA120" s="48"/>
      <c r="AB120" s="48"/>
      <c r="AH120" s="164"/>
      <c r="AI120" s="164"/>
      <c r="AJ120" s="11"/>
      <c r="AK120" s="48"/>
      <c r="AL120" s="48"/>
      <c r="AM120" s="48"/>
      <c r="AN120" s="48"/>
      <c r="AO120" s="48"/>
      <c r="AP120" s="48"/>
      <c r="AQ120" s="48"/>
      <c r="AR120" s="48"/>
      <c r="AS120" s="282">
        <v>6</v>
      </c>
      <c r="AT120" s="288"/>
      <c r="AU120" s="162"/>
      <c r="AV120" s="286"/>
      <c r="BW120" s="263">
        <v>6</v>
      </c>
      <c r="BX120" s="57"/>
      <c r="BY120" s="57"/>
      <c r="BZ120" s="76"/>
    </row>
    <row r="121" spans="1:78" ht="13.5">
      <c r="A121" s="115"/>
      <c r="B121" s="16"/>
      <c r="C121" s="70"/>
      <c r="D121" s="14"/>
      <c r="E121" s="11"/>
      <c r="F121" s="11"/>
      <c r="O121" s="248">
        <v>6</v>
      </c>
      <c r="P121" s="79"/>
      <c r="Q121" s="80"/>
      <c r="R121" s="142"/>
      <c r="S121" s="170"/>
      <c r="T121" s="170"/>
      <c r="U121" s="11"/>
      <c r="V121" s="48"/>
      <c r="W121" s="48"/>
      <c r="X121" s="48"/>
      <c r="Y121" s="48"/>
      <c r="Z121" s="48"/>
      <c r="AA121" s="48"/>
      <c r="AB121" s="48"/>
      <c r="AH121" s="11"/>
      <c r="AI121" s="11"/>
      <c r="AJ121" s="11"/>
      <c r="AK121" s="48"/>
      <c r="AL121" s="48"/>
      <c r="AM121" s="48"/>
      <c r="AN121" s="48"/>
      <c r="AO121" s="48"/>
      <c r="AP121" s="48"/>
      <c r="AQ121" s="48"/>
      <c r="AR121" s="48"/>
      <c r="AS121" s="281">
        <v>6</v>
      </c>
      <c r="AT121" s="289"/>
      <c r="AU121" s="84"/>
      <c r="AV121" s="70"/>
      <c r="BW121" s="261">
        <v>6</v>
      </c>
      <c r="BX121" s="81"/>
      <c r="BY121" s="81"/>
      <c r="BZ121" s="50"/>
    </row>
    <row r="122" spans="1:48" ht="13.5">
      <c r="A122" s="115"/>
      <c r="B122" s="79"/>
      <c r="C122" s="81"/>
      <c r="D122" s="14"/>
      <c r="E122" s="11"/>
      <c r="F122" s="11"/>
      <c r="O122" s="115"/>
      <c r="P122" s="79"/>
      <c r="Q122" s="80"/>
      <c r="R122" s="142"/>
      <c r="S122" s="170"/>
      <c r="T122" s="170"/>
      <c r="U122" s="11"/>
      <c r="V122" s="48"/>
      <c r="W122" s="48"/>
      <c r="X122" s="48"/>
      <c r="Y122" s="48"/>
      <c r="Z122" s="48"/>
      <c r="AA122" s="48"/>
      <c r="AB122" s="48"/>
      <c r="AD122" s="115"/>
      <c r="AE122" s="79"/>
      <c r="AF122" s="80"/>
      <c r="AG122" s="14"/>
      <c r="AH122" s="11"/>
      <c r="AI122" s="11"/>
      <c r="AJ122" s="11"/>
      <c r="AK122" s="48"/>
      <c r="AL122" s="48"/>
      <c r="AM122" s="48"/>
      <c r="AN122" s="48"/>
      <c r="AO122" s="48"/>
      <c r="AP122" s="48"/>
      <c r="AQ122" s="48"/>
      <c r="AR122" s="48"/>
      <c r="AS122" s="283"/>
      <c r="AT122" s="284"/>
      <c r="AU122" s="284"/>
      <c r="AV122" s="285"/>
    </row>
    <row r="123" spans="1:44" ht="13.5">
      <c r="A123" s="115"/>
      <c r="B123" s="16"/>
      <c r="C123" s="70"/>
      <c r="D123" s="14"/>
      <c r="E123" s="11"/>
      <c r="F123" s="11"/>
      <c r="O123" s="115"/>
      <c r="P123" s="16"/>
      <c r="Q123" s="80"/>
      <c r="R123" s="142"/>
      <c r="S123" s="170"/>
      <c r="T123" s="170"/>
      <c r="U123" s="11"/>
      <c r="V123" s="48"/>
      <c r="W123" s="48"/>
      <c r="X123" s="48"/>
      <c r="Y123" s="48"/>
      <c r="Z123" s="48"/>
      <c r="AA123" s="48"/>
      <c r="AB123" s="48"/>
      <c r="AD123" s="115"/>
      <c r="AE123" s="16"/>
      <c r="AF123" s="52"/>
      <c r="AG123" s="14"/>
      <c r="AH123" s="11"/>
      <c r="AI123" s="11"/>
      <c r="AJ123" s="11"/>
      <c r="AK123" s="48"/>
      <c r="AL123" s="48"/>
      <c r="AM123" s="48"/>
      <c r="AN123" s="48"/>
      <c r="AO123" s="48"/>
      <c r="AP123" s="48"/>
      <c r="AQ123" s="48"/>
      <c r="AR123" s="48"/>
    </row>
    <row r="124" spans="1:44" ht="13.5">
      <c r="A124" s="115"/>
      <c r="B124" s="16"/>
      <c r="C124" s="70"/>
      <c r="D124" s="14"/>
      <c r="E124" s="11"/>
      <c r="F124" s="11"/>
      <c r="O124" s="115"/>
      <c r="P124" s="16"/>
      <c r="Q124" s="80"/>
      <c r="R124" s="142"/>
      <c r="S124" s="170"/>
      <c r="T124" s="170"/>
      <c r="U124" s="11"/>
      <c r="V124" s="48"/>
      <c r="W124" s="48"/>
      <c r="X124" s="48"/>
      <c r="Y124" s="48"/>
      <c r="Z124" s="48"/>
      <c r="AA124" s="48"/>
      <c r="AB124" s="48"/>
      <c r="AD124" s="115"/>
      <c r="AE124" s="16"/>
      <c r="AF124" s="52"/>
      <c r="AG124" s="14"/>
      <c r="AH124" s="11"/>
      <c r="AI124" s="11"/>
      <c r="AK124" s="48"/>
      <c r="AN124" s="48"/>
      <c r="AO124" s="48"/>
      <c r="AP124" s="48"/>
      <c r="AQ124" s="48"/>
      <c r="AR124" s="48"/>
    </row>
    <row r="125" spans="1:44" ht="13.5">
      <c r="A125" s="115"/>
      <c r="B125" s="16"/>
      <c r="C125" s="70"/>
      <c r="D125" s="14"/>
      <c r="E125" s="11"/>
      <c r="F125" s="11"/>
      <c r="O125" s="115"/>
      <c r="P125" s="16"/>
      <c r="Q125" s="80"/>
      <c r="R125" s="142"/>
      <c r="S125" s="170"/>
      <c r="T125" s="170"/>
      <c r="V125" s="48"/>
      <c r="Y125" s="48"/>
      <c r="Z125" s="48"/>
      <c r="AA125" s="48"/>
      <c r="AB125" s="48"/>
      <c r="AD125" s="115"/>
      <c r="AE125" s="16"/>
      <c r="AF125" s="52"/>
      <c r="AG125" s="14"/>
      <c r="AH125" s="11"/>
      <c r="AI125" s="11"/>
      <c r="AK125" s="48"/>
      <c r="AN125" s="48"/>
      <c r="AO125" s="48"/>
      <c r="AP125" s="48"/>
      <c r="AQ125" s="48"/>
      <c r="AR125" s="48"/>
    </row>
    <row r="126" spans="1:44" ht="13.5">
      <c r="A126" s="115"/>
      <c r="B126" s="79"/>
      <c r="C126" s="84"/>
      <c r="D126" s="14"/>
      <c r="E126" s="11"/>
      <c r="F126" s="11"/>
      <c r="O126" s="115"/>
      <c r="P126" s="16"/>
      <c r="Q126" s="80"/>
      <c r="R126" s="142"/>
      <c r="S126" s="170"/>
      <c r="T126" s="170"/>
      <c r="V126" s="48"/>
      <c r="Y126" s="48"/>
      <c r="Z126" s="48"/>
      <c r="AA126" s="48"/>
      <c r="AB126" s="48"/>
      <c r="AD126" s="115"/>
      <c r="AE126" s="16"/>
      <c r="AF126" s="52"/>
      <c r="AG126" s="14"/>
      <c r="AH126" s="11"/>
      <c r="AI126" s="11"/>
      <c r="AK126" s="11"/>
      <c r="AN126" s="48"/>
      <c r="AO126" s="48"/>
      <c r="AP126" s="48"/>
      <c r="AQ126" s="48"/>
      <c r="AR126" s="48"/>
    </row>
    <row r="127" spans="1:44" ht="13.5">
      <c r="A127" s="115"/>
      <c r="B127" s="79"/>
      <c r="C127" s="84"/>
      <c r="D127" s="14"/>
      <c r="E127" s="11"/>
      <c r="F127" s="11"/>
      <c r="O127" s="96"/>
      <c r="P127" s="19"/>
      <c r="Q127" s="143"/>
      <c r="R127" s="144"/>
      <c r="S127" s="171"/>
      <c r="T127" s="171"/>
      <c r="V127" s="11"/>
      <c r="Y127" s="48"/>
      <c r="Z127" s="48"/>
      <c r="AA127" s="48"/>
      <c r="AB127" s="48"/>
      <c r="AD127" s="96"/>
      <c r="AE127" s="19"/>
      <c r="AF127" s="58"/>
      <c r="AG127" s="77"/>
      <c r="AH127" s="164"/>
      <c r="AI127" s="164"/>
      <c r="AK127" s="11"/>
      <c r="AN127" s="48"/>
      <c r="AO127" s="48"/>
      <c r="AP127" s="48"/>
      <c r="AQ127" s="48"/>
      <c r="AR127" s="48"/>
    </row>
    <row r="128" spans="1:44" ht="13.5">
      <c r="A128" s="115"/>
      <c r="B128" s="79"/>
      <c r="C128" s="84"/>
      <c r="D128" s="14"/>
      <c r="E128" s="11"/>
      <c r="F128" s="11"/>
      <c r="O128" s="96"/>
      <c r="P128" s="19"/>
      <c r="Q128" s="143"/>
      <c r="R128" s="144"/>
      <c r="S128" s="171"/>
      <c r="T128" s="171"/>
      <c r="V128" s="11"/>
      <c r="Y128" s="48"/>
      <c r="Z128" s="48"/>
      <c r="AA128" s="48"/>
      <c r="AB128" s="48"/>
      <c r="AD128" s="96"/>
      <c r="AE128" s="19"/>
      <c r="AF128" s="58"/>
      <c r="AG128" s="77"/>
      <c r="AH128" s="164"/>
      <c r="AI128" s="164"/>
      <c r="AK128" s="11"/>
      <c r="AN128" s="48"/>
      <c r="AO128" s="48"/>
      <c r="AP128" s="48"/>
      <c r="AQ128" s="48"/>
      <c r="AR128" s="48"/>
    </row>
    <row r="129" spans="1:44" ht="13.5">
      <c r="A129" s="115"/>
      <c r="B129" s="79"/>
      <c r="C129" s="81"/>
      <c r="D129" s="14"/>
      <c r="E129" s="11"/>
      <c r="F129" s="11"/>
      <c r="O129" s="115"/>
      <c r="P129" s="16"/>
      <c r="Q129" s="80"/>
      <c r="R129" s="142"/>
      <c r="S129" s="170"/>
      <c r="T129" s="170"/>
      <c r="V129" s="11"/>
      <c r="Y129" s="48"/>
      <c r="Z129" s="48"/>
      <c r="AA129" s="48"/>
      <c r="AB129" s="48"/>
      <c r="AD129" s="115"/>
      <c r="AE129" s="16"/>
      <c r="AF129" s="52"/>
      <c r="AG129" s="14"/>
      <c r="AH129" s="11"/>
      <c r="AI129" s="11"/>
      <c r="AK129" s="11"/>
      <c r="AN129" s="48"/>
      <c r="AO129" s="48"/>
      <c r="AP129" s="48"/>
      <c r="AQ129" s="48"/>
      <c r="AR129" s="48"/>
    </row>
    <row r="130" spans="1:44" ht="13.5">
      <c r="A130" s="115"/>
      <c r="B130" s="17"/>
      <c r="C130" s="69"/>
      <c r="D130" s="14"/>
      <c r="E130" s="11"/>
      <c r="F130" s="11"/>
      <c r="O130" s="115"/>
      <c r="P130" s="16"/>
      <c r="Q130" s="80"/>
      <c r="R130" s="146"/>
      <c r="S130" s="174"/>
      <c r="T130" s="174"/>
      <c r="V130" s="11"/>
      <c r="Y130" s="48"/>
      <c r="Z130" s="48"/>
      <c r="AA130" s="48"/>
      <c r="AB130" s="48"/>
      <c r="AD130" s="115"/>
      <c r="AE130" s="16"/>
      <c r="AF130" s="52"/>
      <c r="AG130" s="18"/>
      <c r="AH130" s="48"/>
      <c r="AI130" s="48"/>
      <c r="AK130" s="11"/>
      <c r="AN130" s="48"/>
      <c r="AO130" s="48"/>
      <c r="AP130" s="48"/>
      <c r="AQ130" s="48"/>
      <c r="AR130" s="48"/>
    </row>
    <row r="131" spans="1:37" ht="13.5">
      <c r="A131" s="115"/>
      <c r="B131" s="16"/>
      <c r="C131" s="70"/>
      <c r="D131" s="14"/>
      <c r="E131" s="11"/>
      <c r="F131" s="11"/>
      <c r="O131" s="115"/>
      <c r="P131" s="16"/>
      <c r="Q131" s="80"/>
      <c r="R131" s="142"/>
      <c r="S131" s="170"/>
      <c r="T131" s="170"/>
      <c r="V131" s="11"/>
      <c r="AD131" s="115"/>
      <c r="AE131" s="16"/>
      <c r="AF131" s="52"/>
      <c r="AG131" s="14"/>
      <c r="AH131" s="11"/>
      <c r="AI131" s="11"/>
      <c r="AK131" s="11"/>
    </row>
    <row r="132" spans="1:37" ht="13.5">
      <c r="A132" s="115"/>
      <c r="B132" s="16"/>
      <c r="C132" s="70"/>
      <c r="D132" s="14"/>
      <c r="E132" s="11"/>
      <c r="F132" s="11"/>
      <c r="O132" s="115"/>
      <c r="P132" s="16"/>
      <c r="Q132" s="80"/>
      <c r="R132" s="142"/>
      <c r="S132" s="170"/>
      <c r="T132" s="170"/>
      <c r="V132" s="11"/>
      <c r="AD132" s="115"/>
      <c r="AE132" s="16"/>
      <c r="AF132" s="52"/>
      <c r="AG132" s="14"/>
      <c r="AH132" s="11"/>
      <c r="AI132" s="11"/>
      <c r="AK132" s="11"/>
    </row>
    <row r="133" spans="1:37" ht="13.5">
      <c r="A133" s="115"/>
      <c r="B133" s="16"/>
      <c r="C133" s="70"/>
      <c r="D133" s="14"/>
      <c r="E133" s="11"/>
      <c r="F133" s="11"/>
      <c r="O133" s="96"/>
      <c r="P133" s="19"/>
      <c r="Q133" s="143"/>
      <c r="R133" s="144"/>
      <c r="S133" s="171"/>
      <c r="T133" s="171"/>
      <c r="V133" s="11"/>
      <c r="AD133" s="96"/>
      <c r="AE133" s="19"/>
      <c r="AF133" s="58"/>
      <c r="AG133" s="77"/>
      <c r="AH133" s="164"/>
      <c r="AI133" s="164"/>
      <c r="AK133" s="11"/>
    </row>
    <row r="134" spans="1:37" ht="13.5">
      <c r="A134" s="115"/>
      <c r="B134" s="79"/>
      <c r="C134" s="84"/>
      <c r="D134" s="14"/>
      <c r="E134" s="11"/>
      <c r="F134" s="11"/>
      <c r="O134" s="96"/>
      <c r="P134" s="19"/>
      <c r="Q134" s="143"/>
      <c r="R134" s="144"/>
      <c r="S134" s="171"/>
      <c r="T134" s="171"/>
      <c r="V134" s="11"/>
      <c r="AD134" s="96"/>
      <c r="AE134" s="19"/>
      <c r="AF134" s="58"/>
      <c r="AG134" s="77"/>
      <c r="AH134" s="164"/>
      <c r="AI134" s="164"/>
      <c r="AK134" s="11"/>
    </row>
    <row r="135" spans="1:37" ht="13.5">
      <c r="A135" s="115"/>
      <c r="B135" s="16"/>
      <c r="C135" s="70"/>
      <c r="D135" s="14"/>
      <c r="E135" s="11"/>
      <c r="F135" s="11"/>
      <c r="O135" s="115"/>
      <c r="P135" s="16"/>
      <c r="Q135" s="80"/>
      <c r="R135" s="142"/>
      <c r="S135" s="170"/>
      <c r="T135" s="170"/>
      <c r="V135" s="11"/>
      <c r="AD135" s="115"/>
      <c r="AE135" s="16"/>
      <c r="AF135" s="52"/>
      <c r="AG135" s="14"/>
      <c r="AH135" s="11"/>
      <c r="AI135" s="11"/>
      <c r="AK135" s="11"/>
    </row>
    <row r="136" spans="1:37" ht="13.5">
      <c r="A136" s="115"/>
      <c r="B136" s="79"/>
      <c r="C136" s="84"/>
      <c r="D136" s="14"/>
      <c r="E136" s="11"/>
      <c r="F136" s="11"/>
      <c r="O136" s="115"/>
      <c r="P136" s="16"/>
      <c r="Q136" s="80"/>
      <c r="R136" s="142"/>
      <c r="S136" s="170"/>
      <c r="T136" s="170"/>
      <c r="V136" s="11"/>
      <c r="AD136" s="115"/>
      <c r="AE136" s="16"/>
      <c r="AF136" s="52"/>
      <c r="AG136" s="14"/>
      <c r="AH136" s="11"/>
      <c r="AI136" s="11"/>
      <c r="AK136" s="11"/>
    </row>
    <row r="137" spans="1:35" ht="13.5">
      <c r="A137" s="115"/>
      <c r="B137" s="16"/>
      <c r="C137" s="70"/>
      <c r="D137" s="14"/>
      <c r="E137" s="11"/>
      <c r="F137" s="11"/>
      <c r="O137" s="115"/>
      <c r="P137" s="16"/>
      <c r="Q137" s="80"/>
      <c r="R137" s="142"/>
      <c r="S137" s="170"/>
      <c r="T137" s="170"/>
      <c r="V137" s="11"/>
      <c r="AD137" s="115"/>
      <c r="AE137" s="16"/>
      <c r="AF137" s="52"/>
      <c r="AG137" s="14"/>
      <c r="AH137" s="11"/>
      <c r="AI137" s="11"/>
    </row>
    <row r="138" spans="1:35" ht="13.5">
      <c r="A138" s="115"/>
      <c r="B138" s="16"/>
      <c r="C138" s="70"/>
      <c r="D138" s="14"/>
      <c r="E138" s="11"/>
      <c r="F138" s="11"/>
      <c r="O138" s="115"/>
      <c r="P138" s="16"/>
      <c r="Q138" s="80"/>
      <c r="R138" s="142"/>
      <c r="S138" s="170"/>
      <c r="T138" s="170"/>
      <c r="AD138" s="115"/>
      <c r="AE138" s="16"/>
      <c r="AF138" s="52"/>
      <c r="AG138" s="14"/>
      <c r="AH138" s="11"/>
      <c r="AI138" s="11"/>
    </row>
    <row r="139" spans="1:35" ht="13.5">
      <c r="A139" s="115"/>
      <c r="B139" s="16"/>
      <c r="C139" s="70"/>
      <c r="D139" s="14"/>
      <c r="E139" s="11"/>
      <c r="F139" s="11"/>
      <c r="O139" s="115"/>
      <c r="P139" s="16"/>
      <c r="Q139" s="80"/>
      <c r="R139" s="142"/>
      <c r="S139" s="170"/>
      <c r="T139" s="170"/>
      <c r="AD139" s="115"/>
      <c r="AE139" s="16"/>
      <c r="AF139" s="52"/>
      <c r="AG139" s="14"/>
      <c r="AH139" s="11"/>
      <c r="AI139" s="11"/>
    </row>
    <row r="140" spans="1:35" ht="13.5">
      <c r="A140" s="115"/>
      <c r="B140" s="79"/>
      <c r="C140" s="84"/>
      <c r="D140" s="14"/>
      <c r="E140" s="11"/>
      <c r="F140" s="11"/>
      <c r="O140" s="115"/>
      <c r="P140" s="16"/>
      <c r="Q140" s="80"/>
      <c r="R140" s="142"/>
      <c r="S140" s="170"/>
      <c r="T140" s="170"/>
      <c r="AD140" s="115"/>
      <c r="AE140" s="16"/>
      <c r="AF140" s="52"/>
      <c r="AG140" s="14"/>
      <c r="AH140" s="11"/>
      <c r="AI140" s="11"/>
    </row>
    <row r="141" spans="1:35" ht="13.5">
      <c r="A141" s="115"/>
      <c r="B141" s="16"/>
      <c r="C141" s="70"/>
      <c r="D141" s="14"/>
      <c r="E141" s="11"/>
      <c r="F141" s="11"/>
      <c r="O141" s="96"/>
      <c r="P141" s="19"/>
      <c r="Q141" s="143"/>
      <c r="R141" s="144"/>
      <c r="S141" s="171"/>
      <c r="T141" s="171"/>
      <c r="AD141" s="96"/>
      <c r="AE141" s="19"/>
      <c r="AF141" s="58"/>
      <c r="AG141" s="77"/>
      <c r="AH141" s="164"/>
      <c r="AI141" s="164"/>
    </row>
    <row r="142" spans="1:35" ht="13.5">
      <c r="A142" s="115"/>
      <c r="B142" s="79"/>
      <c r="C142" s="84"/>
      <c r="D142" s="14"/>
      <c r="E142" s="11"/>
      <c r="F142" s="11"/>
      <c r="O142" s="96"/>
      <c r="P142" s="19"/>
      <c r="Q142" s="143"/>
      <c r="R142" s="144"/>
      <c r="S142" s="171"/>
      <c r="T142" s="171"/>
      <c r="AD142" s="96"/>
      <c r="AE142" s="19"/>
      <c r="AF142" s="58"/>
      <c r="AG142" s="77"/>
      <c r="AH142" s="164"/>
      <c r="AI142" s="164"/>
    </row>
    <row r="143" spans="1:35" ht="13.5">
      <c r="A143" s="115"/>
      <c r="B143" s="16"/>
      <c r="C143" s="70"/>
      <c r="D143" s="14"/>
      <c r="E143" s="11"/>
      <c r="F143" s="11"/>
      <c r="O143" s="96"/>
      <c r="P143" s="19"/>
      <c r="Q143" s="147"/>
      <c r="R143" s="144"/>
      <c r="S143" s="171"/>
      <c r="T143" s="171"/>
      <c r="AD143" s="96"/>
      <c r="AE143" s="19"/>
      <c r="AF143" s="57"/>
      <c r="AG143" s="77"/>
      <c r="AH143" s="164"/>
      <c r="AI143" s="164"/>
    </row>
    <row r="144" spans="1:35" ht="13.5">
      <c r="A144" s="115"/>
      <c r="B144" s="17"/>
      <c r="C144" s="69"/>
      <c r="D144" s="14"/>
      <c r="E144" s="11"/>
      <c r="F144" s="11"/>
      <c r="O144" s="96"/>
      <c r="P144" s="19"/>
      <c r="Q144" s="147"/>
      <c r="R144" s="144"/>
      <c r="S144" s="171"/>
      <c r="T144" s="171"/>
      <c r="AD144" s="96"/>
      <c r="AE144" s="19"/>
      <c r="AF144" s="57"/>
      <c r="AG144" s="77"/>
      <c r="AH144" s="164"/>
      <c r="AI144" s="164"/>
    </row>
    <row r="145" spans="1:35" ht="13.5">
      <c r="A145" s="115"/>
      <c r="B145" s="16"/>
      <c r="C145" s="70"/>
      <c r="D145" s="14"/>
      <c r="E145" s="11"/>
      <c r="F145" s="11"/>
      <c r="O145" s="115"/>
      <c r="P145" s="16"/>
      <c r="Q145" s="81"/>
      <c r="R145" s="142"/>
      <c r="S145" s="170"/>
      <c r="T145" s="170"/>
      <c r="AD145" s="115"/>
      <c r="AE145" s="16"/>
      <c r="AF145" s="50"/>
      <c r="AG145" s="14"/>
      <c r="AH145" s="11"/>
      <c r="AI145" s="11"/>
    </row>
    <row r="146" spans="1:35" ht="13.5">
      <c r="A146" s="115"/>
      <c r="B146" s="16"/>
      <c r="C146" s="70"/>
      <c r="D146" s="14"/>
      <c r="E146" s="11"/>
      <c r="F146" s="11"/>
      <c r="O146" s="115"/>
      <c r="P146" s="16"/>
      <c r="Q146" s="81"/>
      <c r="R146" s="142"/>
      <c r="S146" s="170"/>
      <c r="T146" s="170"/>
      <c r="AD146" s="115"/>
      <c r="AE146" s="16"/>
      <c r="AF146" s="50"/>
      <c r="AG146" s="14"/>
      <c r="AH146" s="11"/>
      <c r="AI146" s="11"/>
    </row>
    <row r="147" spans="1:35" ht="13.5">
      <c r="A147" s="115"/>
      <c r="B147" s="79"/>
      <c r="C147" s="84"/>
      <c r="D147" s="14"/>
      <c r="E147" s="11"/>
      <c r="F147" s="11"/>
      <c r="O147" s="115"/>
      <c r="P147" s="79"/>
      <c r="Q147" s="80"/>
      <c r="R147" s="142"/>
      <c r="S147" s="170"/>
      <c r="T147" s="170"/>
      <c r="AD147" s="115"/>
      <c r="AE147" s="79"/>
      <c r="AF147" s="80"/>
      <c r="AG147" s="14"/>
      <c r="AH147" s="11"/>
      <c r="AI147" s="11"/>
    </row>
    <row r="148" spans="1:35" ht="13.5">
      <c r="A148" s="115"/>
      <c r="B148" s="79"/>
      <c r="C148" s="84"/>
      <c r="D148" s="14"/>
      <c r="E148" s="11"/>
      <c r="F148" s="11"/>
      <c r="O148" s="115"/>
      <c r="P148" s="79"/>
      <c r="Q148" s="80"/>
      <c r="R148" s="142"/>
      <c r="S148" s="170"/>
      <c r="T148" s="170"/>
      <c r="AD148" s="115"/>
      <c r="AE148" s="79"/>
      <c r="AF148" s="80"/>
      <c r="AG148" s="14"/>
      <c r="AH148" s="11"/>
      <c r="AI148" s="11"/>
    </row>
    <row r="149" spans="1:35" ht="13.5">
      <c r="A149" s="115"/>
      <c r="B149" s="79"/>
      <c r="C149" s="84"/>
      <c r="D149" s="14"/>
      <c r="E149" s="11"/>
      <c r="F149" s="11"/>
      <c r="O149" s="96"/>
      <c r="P149" s="19"/>
      <c r="Q149" s="143"/>
      <c r="R149" s="144"/>
      <c r="S149" s="171"/>
      <c r="T149" s="171"/>
      <c r="AD149" s="96"/>
      <c r="AE149" s="19"/>
      <c r="AF149" s="58"/>
      <c r="AG149" s="77"/>
      <c r="AH149" s="164"/>
      <c r="AI149" s="164"/>
    </row>
    <row r="150" spans="1:35" ht="13.5">
      <c r="A150" s="115"/>
      <c r="B150" s="79"/>
      <c r="C150" s="81"/>
      <c r="D150" s="14"/>
      <c r="E150" s="11"/>
      <c r="F150" s="11"/>
      <c r="O150" s="96"/>
      <c r="P150" s="19"/>
      <c r="Q150" s="143"/>
      <c r="R150" s="144"/>
      <c r="S150" s="171"/>
      <c r="T150" s="171"/>
      <c r="AD150" s="96"/>
      <c r="AE150" s="19"/>
      <c r="AF150" s="58"/>
      <c r="AG150" s="77"/>
      <c r="AH150" s="164"/>
      <c r="AI150" s="164"/>
    </row>
    <row r="151" spans="1:35" ht="13.5">
      <c r="A151" s="115"/>
      <c r="B151" s="16"/>
      <c r="C151" s="50"/>
      <c r="D151" s="14"/>
      <c r="E151" s="11"/>
      <c r="F151" s="11"/>
      <c r="O151" s="115"/>
      <c r="P151" s="16"/>
      <c r="Q151" s="80"/>
      <c r="R151" s="142"/>
      <c r="S151" s="170"/>
      <c r="T151" s="170"/>
      <c r="AD151" s="115"/>
      <c r="AE151" s="16"/>
      <c r="AF151" s="52"/>
      <c r="AG151" s="14"/>
      <c r="AH151" s="11"/>
      <c r="AI151" s="11"/>
    </row>
    <row r="152" spans="1:35" ht="13.5">
      <c r="A152" s="115"/>
      <c r="B152" s="16"/>
      <c r="C152" s="50"/>
      <c r="D152" s="14"/>
      <c r="E152" s="11"/>
      <c r="F152" s="11"/>
      <c r="O152" s="115"/>
      <c r="P152" s="16"/>
      <c r="Q152" s="80"/>
      <c r="R152" s="142"/>
      <c r="S152" s="170"/>
      <c r="T152" s="170"/>
      <c r="AD152" s="115"/>
      <c r="AE152" s="16"/>
      <c r="AF152" s="52"/>
      <c r="AG152" s="14"/>
      <c r="AH152" s="11"/>
      <c r="AI152" s="11"/>
    </row>
    <row r="153" spans="1:35" ht="13.5">
      <c r="A153" s="115"/>
      <c r="B153" s="79"/>
      <c r="C153" s="84"/>
      <c r="D153" s="14"/>
      <c r="E153" s="11"/>
      <c r="F153" s="11"/>
      <c r="O153" s="115"/>
      <c r="P153" s="16"/>
      <c r="Q153" s="80"/>
      <c r="R153" s="142"/>
      <c r="S153" s="170"/>
      <c r="T153" s="170"/>
      <c r="AD153" s="115"/>
      <c r="AE153" s="16"/>
      <c r="AF153" s="52"/>
      <c r="AG153" s="14"/>
      <c r="AH153" s="11"/>
      <c r="AI153" s="11"/>
    </row>
    <row r="154" spans="1:35" ht="13.5">
      <c r="A154" s="115"/>
      <c r="B154" s="16"/>
      <c r="C154" s="70"/>
      <c r="D154" s="14"/>
      <c r="E154" s="11"/>
      <c r="F154" s="11"/>
      <c r="O154" s="115"/>
      <c r="P154" s="16"/>
      <c r="Q154" s="80"/>
      <c r="R154" s="142"/>
      <c r="S154" s="170"/>
      <c r="T154" s="170"/>
      <c r="AD154" s="115"/>
      <c r="AE154" s="16"/>
      <c r="AF154" s="52"/>
      <c r="AG154" s="14"/>
      <c r="AH154" s="11"/>
      <c r="AI154" s="11"/>
    </row>
    <row r="155" spans="1:35" ht="13.5">
      <c r="A155" s="115"/>
      <c r="B155" s="16"/>
      <c r="C155" s="70"/>
      <c r="D155" s="14"/>
      <c r="E155" s="11"/>
      <c r="F155" s="11"/>
      <c r="O155" s="115"/>
      <c r="P155" s="79"/>
      <c r="Q155" s="80"/>
      <c r="R155" s="142"/>
      <c r="S155" s="170"/>
      <c r="T155" s="170"/>
      <c r="AD155" s="115"/>
      <c r="AE155" s="79"/>
      <c r="AF155" s="80"/>
      <c r="AG155" s="14"/>
      <c r="AH155" s="11"/>
      <c r="AI155" s="11"/>
    </row>
    <row r="156" spans="1:35" ht="13.5">
      <c r="A156" s="115"/>
      <c r="B156" s="79"/>
      <c r="C156" s="84"/>
      <c r="D156" s="14"/>
      <c r="E156" s="11"/>
      <c r="F156" s="11"/>
      <c r="O156" s="115"/>
      <c r="P156" s="79"/>
      <c r="Q156" s="80"/>
      <c r="R156" s="142"/>
      <c r="S156" s="170"/>
      <c r="T156" s="170"/>
      <c r="AD156" s="115"/>
      <c r="AE156" s="79"/>
      <c r="AF156" s="80"/>
      <c r="AG156" s="14"/>
      <c r="AH156" s="11"/>
      <c r="AI156" s="11"/>
    </row>
    <row r="157" spans="1:35" ht="13.5">
      <c r="A157" s="115"/>
      <c r="B157" s="16"/>
      <c r="C157" s="70"/>
      <c r="D157" s="14"/>
      <c r="E157" s="11"/>
      <c r="F157" s="11"/>
      <c r="O157" s="115"/>
      <c r="P157" s="16"/>
      <c r="Q157" s="80"/>
      <c r="R157" s="142"/>
      <c r="S157" s="170"/>
      <c r="T157" s="170"/>
      <c r="AD157" s="115"/>
      <c r="AE157" s="16"/>
      <c r="AF157" s="52"/>
      <c r="AG157" s="14"/>
      <c r="AH157" s="11"/>
      <c r="AI157" s="11"/>
    </row>
    <row r="158" spans="1:35" ht="13.5">
      <c r="A158" s="115"/>
      <c r="B158" s="79"/>
      <c r="C158" s="81"/>
      <c r="D158" s="14"/>
      <c r="E158" s="11"/>
      <c r="F158" s="11"/>
      <c r="O158" s="115"/>
      <c r="P158" s="16"/>
      <c r="Q158" s="80"/>
      <c r="R158" s="142"/>
      <c r="S158" s="170"/>
      <c r="T158" s="170"/>
      <c r="AD158" s="115"/>
      <c r="AE158" s="16"/>
      <c r="AF158" s="52"/>
      <c r="AG158" s="14"/>
      <c r="AH158" s="11"/>
      <c r="AI158" s="11"/>
    </row>
    <row r="159" spans="1:35" ht="13.5">
      <c r="A159" s="115"/>
      <c r="B159" s="79"/>
      <c r="C159" s="84"/>
      <c r="D159" s="14"/>
      <c r="E159" s="11"/>
      <c r="F159" s="11"/>
      <c r="O159" s="96"/>
      <c r="P159" s="19"/>
      <c r="Q159" s="143"/>
      <c r="R159" s="144"/>
      <c r="S159" s="171"/>
      <c r="T159" s="171"/>
      <c r="AD159" s="96"/>
      <c r="AE159" s="19"/>
      <c r="AF159" s="58"/>
      <c r="AG159" s="77"/>
      <c r="AH159" s="164"/>
      <c r="AI159" s="164"/>
    </row>
    <row r="160" spans="1:35" ht="13.5">
      <c r="A160" s="115"/>
      <c r="B160" s="79"/>
      <c r="C160" s="84"/>
      <c r="D160" s="14"/>
      <c r="E160" s="11"/>
      <c r="F160" s="11"/>
      <c r="O160" s="96"/>
      <c r="P160" s="19"/>
      <c r="Q160" s="143"/>
      <c r="R160" s="144"/>
      <c r="S160" s="171"/>
      <c r="T160" s="171"/>
      <c r="AD160" s="96"/>
      <c r="AE160" s="19"/>
      <c r="AF160" s="58"/>
      <c r="AG160" s="77"/>
      <c r="AH160" s="164"/>
      <c r="AI160" s="164"/>
    </row>
    <row r="161" spans="1:35" ht="13.5">
      <c r="A161" s="115"/>
      <c r="B161" s="79"/>
      <c r="C161" s="84"/>
      <c r="D161" s="15"/>
      <c r="E161" s="164"/>
      <c r="F161" s="164"/>
      <c r="O161" s="115"/>
      <c r="P161" s="16"/>
      <c r="Q161" s="80"/>
      <c r="R161" s="142"/>
      <c r="S161" s="170"/>
      <c r="T161" s="170"/>
      <c r="AD161" s="115"/>
      <c r="AE161" s="16"/>
      <c r="AF161" s="52"/>
      <c r="AG161" s="14"/>
      <c r="AH161" s="11"/>
      <c r="AI161" s="11"/>
    </row>
    <row r="162" spans="1:35" ht="13.5">
      <c r="A162" s="115"/>
      <c r="B162" s="79"/>
      <c r="C162" s="81"/>
      <c r="D162" s="14"/>
      <c r="E162" s="11"/>
      <c r="F162" s="11"/>
      <c r="O162" s="115"/>
      <c r="P162" s="16"/>
      <c r="Q162" s="80"/>
      <c r="R162" s="142"/>
      <c r="S162" s="170"/>
      <c r="T162" s="170"/>
      <c r="AD162" s="115"/>
      <c r="AE162" s="16"/>
      <c r="AF162" s="52"/>
      <c r="AG162" s="14"/>
      <c r="AH162" s="11"/>
      <c r="AI162" s="11"/>
    </row>
    <row r="163" spans="1:35" ht="13.5">
      <c r="A163" s="115"/>
      <c r="B163" s="79"/>
      <c r="C163" s="80"/>
      <c r="D163" s="14"/>
      <c r="E163" s="11"/>
      <c r="F163" s="11"/>
      <c r="O163" s="115"/>
      <c r="P163" s="19"/>
      <c r="Q163" s="143"/>
      <c r="R163" s="145"/>
      <c r="S163" s="173"/>
      <c r="T163" s="173"/>
      <c r="AD163" s="115"/>
      <c r="AE163" s="19"/>
      <c r="AF163" s="58"/>
      <c r="AG163" s="82"/>
      <c r="AH163" s="168"/>
      <c r="AI163" s="168"/>
    </row>
    <row r="164" spans="1:35" ht="13.5">
      <c r="A164" s="115"/>
      <c r="B164" s="17"/>
      <c r="C164" s="49"/>
      <c r="D164" s="18"/>
      <c r="E164" s="48"/>
      <c r="F164" s="48"/>
      <c r="O164" s="115"/>
      <c r="P164" s="16"/>
      <c r="Q164" s="81"/>
      <c r="R164" s="142"/>
      <c r="S164" s="170"/>
      <c r="T164" s="170"/>
      <c r="AD164" s="115"/>
      <c r="AE164" s="16"/>
      <c r="AF164" s="50"/>
      <c r="AG164" s="14"/>
      <c r="AH164" s="11"/>
      <c r="AI164" s="11"/>
    </row>
    <row r="165" spans="1:35" ht="13.5">
      <c r="A165" s="115"/>
      <c r="B165" s="79"/>
      <c r="C165" s="84"/>
      <c r="D165" s="14"/>
      <c r="E165" s="11"/>
      <c r="F165" s="11"/>
      <c r="O165" s="96"/>
      <c r="P165" s="19"/>
      <c r="Q165" s="147"/>
      <c r="R165" s="144"/>
      <c r="S165" s="171"/>
      <c r="T165" s="171"/>
      <c r="AD165" s="96"/>
      <c r="AE165" s="19"/>
      <c r="AF165" s="57"/>
      <c r="AG165" s="77"/>
      <c r="AH165" s="164"/>
      <c r="AI165" s="164"/>
    </row>
    <row r="166" spans="15:35" ht="13.5">
      <c r="O166" s="96"/>
      <c r="P166" s="19"/>
      <c r="Q166" s="143"/>
      <c r="R166" s="144"/>
      <c r="S166" s="171"/>
      <c r="T166" s="171"/>
      <c r="AD166" s="96"/>
      <c r="AE166" s="19"/>
      <c r="AF166" s="58"/>
      <c r="AG166" s="77"/>
      <c r="AH166" s="164"/>
      <c r="AI166" s="164"/>
    </row>
    <row r="167" spans="15:35" ht="13.5">
      <c r="O167" s="115"/>
      <c r="P167" s="16"/>
      <c r="Q167" s="80"/>
      <c r="R167" s="142"/>
      <c r="S167" s="170"/>
      <c r="T167" s="170"/>
      <c r="AD167" s="115"/>
      <c r="AE167" s="16"/>
      <c r="AF167" s="52"/>
      <c r="AG167" s="14"/>
      <c r="AH167" s="11"/>
      <c r="AI167" s="11"/>
    </row>
    <row r="168" spans="15:35" ht="13.5">
      <c r="O168" s="115"/>
      <c r="P168" s="16"/>
      <c r="Q168" s="80"/>
      <c r="R168" s="142"/>
      <c r="S168" s="170"/>
      <c r="T168" s="170"/>
      <c r="AD168" s="115"/>
      <c r="AE168" s="16"/>
      <c r="AF168" s="52"/>
      <c r="AG168" s="14"/>
      <c r="AH168" s="11"/>
      <c r="AI168" s="11"/>
    </row>
    <row r="169" spans="15:35" ht="13.5">
      <c r="O169" s="115"/>
      <c r="P169" s="16"/>
      <c r="Q169" s="80"/>
      <c r="R169" s="142"/>
      <c r="S169" s="170"/>
      <c r="T169" s="170"/>
      <c r="AD169" s="115"/>
      <c r="AE169" s="16"/>
      <c r="AF169" s="52"/>
      <c r="AG169" s="14"/>
      <c r="AH169" s="11"/>
      <c r="AI169" s="11"/>
    </row>
    <row r="170" spans="15:35" ht="13.5">
      <c r="O170" s="115"/>
      <c r="P170" s="16"/>
      <c r="Q170" s="80"/>
      <c r="R170" s="142"/>
      <c r="S170" s="170"/>
      <c r="T170" s="170"/>
      <c r="AD170" s="115"/>
      <c r="AE170" s="16"/>
      <c r="AF170" s="52"/>
      <c r="AG170" s="14"/>
      <c r="AH170" s="11"/>
      <c r="AI170" s="11"/>
    </row>
    <row r="171" spans="15:35" ht="13.5">
      <c r="O171" s="115"/>
      <c r="P171" s="79"/>
      <c r="Q171" s="80"/>
      <c r="R171" s="142"/>
      <c r="S171" s="170"/>
      <c r="T171" s="170"/>
      <c r="AD171" s="115"/>
      <c r="AE171" s="79"/>
      <c r="AF171" s="80"/>
      <c r="AG171" s="14"/>
      <c r="AH171" s="11"/>
      <c r="AI171" s="11"/>
    </row>
    <row r="172" spans="15:35" ht="13.5">
      <c r="O172" s="115"/>
      <c r="P172" s="79"/>
      <c r="Q172" s="80"/>
      <c r="R172" s="142"/>
      <c r="S172" s="170"/>
      <c r="T172" s="170"/>
      <c r="AD172" s="115"/>
      <c r="AE172" s="79"/>
      <c r="AF172" s="80"/>
      <c r="AG172" s="14"/>
      <c r="AH172" s="11"/>
      <c r="AI172" s="11"/>
    </row>
    <row r="173" spans="15:35" ht="13.5">
      <c r="O173" s="115"/>
      <c r="P173" s="16"/>
      <c r="Q173" s="80"/>
      <c r="R173" s="142"/>
      <c r="S173" s="170"/>
      <c r="T173" s="170"/>
      <c r="AD173" s="115"/>
      <c r="AE173" s="16"/>
      <c r="AF173" s="52"/>
      <c r="AG173" s="14"/>
      <c r="AH173" s="11"/>
      <c r="AI173" s="11"/>
    </row>
    <row r="174" spans="15:35" ht="13.5">
      <c r="O174" s="115"/>
      <c r="P174" s="16"/>
      <c r="Q174" s="80"/>
      <c r="R174" s="142"/>
      <c r="S174" s="170"/>
      <c r="T174" s="170"/>
      <c r="AD174" s="115"/>
      <c r="AE174" s="16"/>
      <c r="AF174" s="52"/>
      <c r="AG174" s="14"/>
      <c r="AH174" s="11"/>
      <c r="AI174" s="11"/>
    </row>
    <row r="175" spans="15:35" ht="13.5">
      <c r="O175" s="96"/>
      <c r="P175" s="19"/>
      <c r="Q175" s="143"/>
      <c r="R175" s="144"/>
      <c r="S175" s="171"/>
      <c r="T175" s="171"/>
      <c r="AD175" s="96"/>
      <c r="AE175" s="19"/>
      <c r="AF175" s="58"/>
      <c r="AG175" s="77"/>
      <c r="AH175" s="164"/>
      <c r="AI175" s="164"/>
    </row>
    <row r="176" spans="15:35" ht="13.5">
      <c r="O176" s="96"/>
      <c r="P176" s="19"/>
      <c r="Q176" s="143"/>
      <c r="R176" s="144"/>
      <c r="S176" s="171"/>
      <c r="T176" s="171"/>
      <c r="AD176" s="96"/>
      <c r="AE176" s="19"/>
      <c r="AF176" s="58"/>
      <c r="AG176" s="77"/>
      <c r="AH176" s="164"/>
      <c r="AI176" s="164"/>
    </row>
    <row r="177" spans="15:35" ht="13.5">
      <c r="O177" s="115"/>
      <c r="P177" s="16"/>
      <c r="Q177" s="80"/>
      <c r="R177" s="142"/>
      <c r="S177" s="170"/>
      <c r="T177" s="170"/>
      <c r="AD177" s="115"/>
      <c r="AE177" s="16"/>
      <c r="AF177" s="52"/>
      <c r="AG177" s="14"/>
      <c r="AH177" s="11"/>
      <c r="AI177" s="11"/>
    </row>
    <row r="178" spans="15:35" ht="13.5">
      <c r="O178" s="115"/>
      <c r="P178" s="16"/>
      <c r="Q178" s="80"/>
      <c r="R178" s="142"/>
      <c r="S178" s="170"/>
      <c r="T178" s="170"/>
      <c r="AD178" s="115"/>
      <c r="AE178" s="16"/>
      <c r="AF178" s="52"/>
      <c r="AG178" s="14"/>
      <c r="AH178" s="11"/>
      <c r="AI178" s="11"/>
    </row>
    <row r="179" spans="15:35" ht="13.5">
      <c r="O179" s="115"/>
      <c r="P179" s="16"/>
      <c r="Q179" s="80"/>
      <c r="R179" s="142"/>
      <c r="S179" s="170"/>
      <c r="T179" s="170"/>
      <c r="AD179" s="115"/>
      <c r="AE179" s="16"/>
      <c r="AF179" s="52"/>
      <c r="AG179" s="14"/>
      <c r="AH179" s="11"/>
      <c r="AI179" s="11"/>
    </row>
    <row r="180" spans="15:35" ht="13.5">
      <c r="O180" s="115"/>
      <c r="P180" s="16"/>
      <c r="Q180" s="80"/>
      <c r="R180" s="142"/>
      <c r="S180" s="170"/>
      <c r="T180" s="170"/>
      <c r="AD180" s="115"/>
      <c r="AE180" s="16"/>
      <c r="AF180" s="52"/>
      <c r="AG180" s="14"/>
      <c r="AH180" s="11"/>
      <c r="AI180" s="11"/>
    </row>
    <row r="181" spans="15:35" ht="13.5">
      <c r="O181" s="96"/>
      <c r="P181" s="19"/>
      <c r="Q181" s="143"/>
      <c r="R181" s="144"/>
      <c r="S181" s="171"/>
      <c r="T181" s="171"/>
      <c r="AD181" s="96"/>
      <c r="AE181" s="19"/>
      <c r="AF181" s="58"/>
      <c r="AG181" s="77"/>
      <c r="AH181" s="164"/>
      <c r="AI181" s="164"/>
    </row>
    <row r="182" spans="15:35" ht="13.5">
      <c r="O182" s="96"/>
      <c r="P182" s="19"/>
      <c r="Q182" s="143"/>
      <c r="R182" s="144"/>
      <c r="S182" s="171"/>
      <c r="T182" s="171"/>
      <c r="AD182" s="96"/>
      <c r="AE182" s="19"/>
      <c r="AF182" s="58"/>
      <c r="AG182" s="77"/>
      <c r="AH182" s="164"/>
      <c r="AI182" s="164"/>
    </row>
    <row r="183" spans="15:35" ht="13.5">
      <c r="O183" s="124"/>
      <c r="P183" s="55"/>
      <c r="Q183" s="148"/>
      <c r="R183" s="149"/>
      <c r="S183" s="149"/>
      <c r="T183" s="149"/>
      <c r="AD183" s="124"/>
      <c r="AE183" s="55"/>
      <c r="AF183" s="55"/>
      <c r="AG183" s="72"/>
      <c r="AH183" s="68"/>
      <c r="AI183" s="68"/>
    </row>
    <row r="184" spans="15:35" ht="13.5">
      <c r="O184" s="124"/>
      <c r="P184" s="55"/>
      <c r="Q184" s="148"/>
      <c r="R184" s="149"/>
      <c r="S184" s="149"/>
      <c r="T184" s="149"/>
      <c r="AD184" s="124"/>
      <c r="AE184" s="55"/>
      <c r="AF184" s="55"/>
      <c r="AG184" s="72"/>
      <c r="AH184" s="68"/>
      <c r="AI184" s="68"/>
    </row>
    <row r="185" spans="15:35" ht="13.5">
      <c r="O185" s="189"/>
      <c r="P185" s="48"/>
      <c r="Q185" s="174"/>
      <c r="R185" s="175"/>
      <c r="S185" s="175"/>
      <c r="T185" s="175"/>
      <c r="AD185" s="125">
        <v>1</v>
      </c>
      <c r="AE185" s="100" t="s">
        <v>504</v>
      </c>
      <c r="AF185" s="101" t="s">
        <v>612</v>
      </c>
      <c r="AG185" s="102" t="s">
        <v>505</v>
      </c>
      <c r="AH185" s="169"/>
      <c r="AI185" s="169"/>
    </row>
    <row r="186" spans="15:35" ht="13.5">
      <c r="O186" s="189"/>
      <c r="P186" s="48"/>
      <c r="Q186" s="174"/>
      <c r="R186" s="175"/>
      <c r="S186" s="175"/>
      <c r="T186" s="175"/>
      <c r="AD186" s="126">
        <v>1</v>
      </c>
      <c r="AE186" s="17" t="s">
        <v>506</v>
      </c>
      <c r="AF186" s="51" t="s">
        <v>613</v>
      </c>
      <c r="AG186" s="103" t="s">
        <v>507</v>
      </c>
      <c r="AH186" s="169"/>
      <c r="AI186" s="169"/>
    </row>
    <row r="187" spans="15:35" ht="13.5">
      <c r="O187" s="190"/>
      <c r="P187" s="191"/>
      <c r="Q187" s="176"/>
      <c r="R187" s="176"/>
      <c r="S187" s="176"/>
      <c r="T187" s="176"/>
      <c r="AD187" s="98">
        <v>2</v>
      </c>
      <c r="AE187" s="19" t="s">
        <v>607</v>
      </c>
      <c r="AF187" s="58" t="s">
        <v>614</v>
      </c>
      <c r="AG187" s="20" t="s">
        <v>614</v>
      </c>
      <c r="AH187" s="11"/>
      <c r="AI187" s="11"/>
    </row>
    <row r="188" spans="15:35" ht="13.5">
      <c r="O188" s="190"/>
      <c r="P188" s="191"/>
      <c r="Q188" s="176"/>
      <c r="R188" s="171"/>
      <c r="S188" s="171"/>
      <c r="T188" s="171"/>
      <c r="AD188" s="98">
        <v>2</v>
      </c>
      <c r="AE188" s="19"/>
      <c r="AF188" s="58"/>
      <c r="AG188" s="77"/>
      <c r="AH188" s="164"/>
      <c r="AI188" s="164"/>
    </row>
    <row r="189" spans="15:35" ht="13.5">
      <c r="O189" s="189"/>
      <c r="P189" s="11"/>
      <c r="Q189" s="170"/>
      <c r="R189" s="172"/>
      <c r="S189" s="172"/>
      <c r="T189" s="172"/>
      <c r="AD189" s="126">
        <v>3</v>
      </c>
      <c r="AE189" s="16" t="s">
        <v>508</v>
      </c>
      <c r="AF189" s="52" t="s">
        <v>509</v>
      </c>
      <c r="AG189" s="15" t="s">
        <v>510</v>
      </c>
      <c r="AH189" s="164"/>
      <c r="AI189" s="164"/>
    </row>
    <row r="190" spans="15:35" ht="13.5">
      <c r="O190" s="189"/>
      <c r="P190" s="11"/>
      <c r="Q190" s="170"/>
      <c r="R190" s="175"/>
      <c r="S190" s="175"/>
      <c r="T190" s="175"/>
      <c r="AD190" s="126">
        <v>3</v>
      </c>
      <c r="AE190" s="16" t="s">
        <v>511</v>
      </c>
      <c r="AF190" s="52" t="s">
        <v>512</v>
      </c>
      <c r="AG190" s="103" t="s">
        <v>513</v>
      </c>
      <c r="AH190" s="169"/>
      <c r="AI190" s="169"/>
    </row>
    <row r="191" spans="15:35" ht="13.5">
      <c r="O191" s="189"/>
      <c r="P191" s="11"/>
      <c r="Q191" s="170"/>
      <c r="R191" s="177"/>
      <c r="S191" s="177"/>
      <c r="T191" s="177"/>
      <c r="AD191" s="126">
        <v>4</v>
      </c>
      <c r="AE191" s="16" t="s">
        <v>514</v>
      </c>
      <c r="AF191" s="52" t="s">
        <v>615</v>
      </c>
      <c r="AG191" s="53" t="s">
        <v>356</v>
      </c>
      <c r="AH191" s="168"/>
      <c r="AI191" s="168"/>
    </row>
    <row r="192" spans="15:35" ht="13.5">
      <c r="O192" s="189"/>
      <c r="P192" s="11"/>
      <c r="Q192" s="170"/>
      <c r="R192" s="177"/>
      <c r="S192" s="177"/>
      <c r="T192" s="177"/>
      <c r="AD192" s="126">
        <v>4</v>
      </c>
      <c r="AE192" s="16" t="s">
        <v>515</v>
      </c>
      <c r="AF192" s="52" t="s">
        <v>616</v>
      </c>
      <c r="AG192" s="53" t="s">
        <v>356</v>
      </c>
      <c r="AH192" s="168"/>
      <c r="AI192" s="168"/>
    </row>
    <row r="193" spans="15:35" ht="13.5">
      <c r="O193" s="189"/>
      <c r="P193" s="48"/>
      <c r="Q193" s="174"/>
      <c r="R193" s="175"/>
      <c r="S193" s="175"/>
      <c r="T193" s="175"/>
      <c r="AD193" s="126">
        <v>5</v>
      </c>
      <c r="AE193" s="17" t="s">
        <v>516</v>
      </c>
      <c r="AF193" s="51" t="s">
        <v>608</v>
      </c>
      <c r="AG193" s="103" t="s">
        <v>517</v>
      </c>
      <c r="AH193" s="169"/>
      <c r="AI193" s="169"/>
    </row>
    <row r="194" spans="15:35" ht="13.5">
      <c r="O194" s="192"/>
      <c r="P194" s="48"/>
      <c r="Q194" s="174"/>
      <c r="R194" s="178"/>
      <c r="S194" s="178"/>
      <c r="T194" s="178"/>
      <c r="AD194" s="114">
        <v>5</v>
      </c>
      <c r="AE194" s="17" t="s">
        <v>518</v>
      </c>
      <c r="AF194" s="51" t="s">
        <v>604</v>
      </c>
      <c r="AG194" s="104" t="s">
        <v>519</v>
      </c>
      <c r="AH194" s="166"/>
      <c r="AI194" s="166"/>
    </row>
    <row r="195" spans="15:35" ht="13.5">
      <c r="O195" s="189"/>
      <c r="P195" s="163"/>
      <c r="Q195" s="193"/>
      <c r="R195" s="177"/>
      <c r="S195" s="177"/>
      <c r="T195" s="177"/>
      <c r="AD195" s="126">
        <v>6</v>
      </c>
      <c r="AE195" s="105" t="s">
        <v>520</v>
      </c>
      <c r="AF195" s="106" t="s">
        <v>521</v>
      </c>
      <c r="AG195" s="53" t="s">
        <v>522</v>
      </c>
      <c r="AH195" s="168"/>
      <c r="AI195" s="168"/>
    </row>
    <row r="196" spans="15:35" ht="13.5">
      <c r="O196" s="189"/>
      <c r="P196" s="11"/>
      <c r="Q196" s="170"/>
      <c r="R196" s="172"/>
      <c r="S196" s="172"/>
      <c r="T196" s="172"/>
      <c r="AD196" s="126">
        <v>6</v>
      </c>
      <c r="AE196" s="16" t="s">
        <v>523</v>
      </c>
      <c r="AF196" s="52" t="s">
        <v>524</v>
      </c>
      <c r="AG196" s="15" t="s">
        <v>525</v>
      </c>
      <c r="AH196" s="164"/>
      <c r="AI196" s="164"/>
    </row>
    <row r="197" spans="15:35" ht="13.5">
      <c r="O197" s="189"/>
      <c r="P197" s="11"/>
      <c r="Q197" s="170"/>
      <c r="R197" s="175"/>
      <c r="S197" s="175"/>
      <c r="T197" s="175"/>
      <c r="AD197" s="126">
        <v>7</v>
      </c>
      <c r="AE197" s="16" t="s">
        <v>526</v>
      </c>
      <c r="AF197" s="52" t="s">
        <v>527</v>
      </c>
      <c r="AG197" s="103" t="s">
        <v>528</v>
      </c>
      <c r="AH197" s="169"/>
      <c r="AI197" s="169"/>
    </row>
    <row r="198" spans="15:35" ht="13.5">
      <c r="O198" s="189"/>
      <c r="P198" s="11"/>
      <c r="Q198" s="170"/>
      <c r="R198" s="175"/>
      <c r="S198" s="175"/>
      <c r="T198" s="175"/>
      <c r="AD198" s="126">
        <v>7</v>
      </c>
      <c r="AE198" s="16" t="s">
        <v>529</v>
      </c>
      <c r="AF198" s="52" t="s">
        <v>530</v>
      </c>
      <c r="AG198" s="103" t="s">
        <v>528</v>
      </c>
      <c r="AH198" s="169"/>
      <c r="AI198" s="169"/>
    </row>
    <row r="199" spans="15:35" ht="13.5">
      <c r="O199" s="189"/>
      <c r="P199" s="11"/>
      <c r="Q199" s="170"/>
      <c r="R199" s="172"/>
      <c r="S199" s="172"/>
      <c r="T199" s="172"/>
      <c r="AD199" s="126">
        <v>8</v>
      </c>
      <c r="AE199" s="16" t="s">
        <v>531</v>
      </c>
      <c r="AF199" s="52" t="s">
        <v>532</v>
      </c>
      <c r="AG199" s="15" t="s">
        <v>533</v>
      </c>
      <c r="AH199" s="164"/>
      <c r="AI199" s="164"/>
    </row>
    <row r="200" spans="15:35" ht="13.5">
      <c r="O200" s="189"/>
      <c r="P200" s="163"/>
      <c r="Q200" s="193"/>
      <c r="R200" s="172"/>
      <c r="S200" s="172"/>
      <c r="T200" s="172"/>
      <c r="AD200" s="126">
        <v>8</v>
      </c>
      <c r="AE200" s="105" t="s">
        <v>534</v>
      </c>
      <c r="AF200" s="106" t="s">
        <v>617</v>
      </c>
      <c r="AG200" s="15" t="s">
        <v>535</v>
      </c>
      <c r="AH200" s="164"/>
      <c r="AI200" s="164"/>
    </row>
    <row r="201" spans="15:35" ht="13.5">
      <c r="O201" s="189"/>
      <c r="P201" s="163"/>
      <c r="Q201" s="193"/>
      <c r="R201" s="177"/>
      <c r="S201" s="177"/>
      <c r="T201" s="177"/>
      <c r="AD201" s="126">
        <v>9</v>
      </c>
      <c r="AE201" s="105" t="s">
        <v>536</v>
      </c>
      <c r="AF201" s="106" t="s">
        <v>618</v>
      </c>
      <c r="AG201" s="53" t="s">
        <v>537</v>
      </c>
      <c r="AH201" s="168"/>
      <c r="AI201" s="168"/>
    </row>
    <row r="202" spans="15:35" ht="13.5">
      <c r="O202" s="189"/>
      <c r="P202" s="163"/>
      <c r="Q202" s="193"/>
      <c r="R202" s="177"/>
      <c r="S202" s="177"/>
      <c r="T202" s="177"/>
      <c r="AD202" s="126">
        <v>9</v>
      </c>
      <c r="AE202" s="105" t="s">
        <v>461</v>
      </c>
      <c r="AF202" s="106" t="s">
        <v>619</v>
      </c>
      <c r="AG202" s="53" t="s">
        <v>538</v>
      </c>
      <c r="AH202" s="168"/>
      <c r="AI202" s="168"/>
    </row>
    <row r="203" spans="15:35" ht="13.5">
      <c r="O203" s="190"/>
      <c r="P203" s="191"/>
      <c r="Q203" s="176"/>
      <c r="R203" s="176"/>
      <c r="S203" s="176"/>
      <c r="T203" s="176"/>
      <c r="AD203" s="98">
        <v>10</v>
      </c>
      <c r="AE203" s="19" t="s">
        <v>607</v>
      </c>
      <c r="AF203" s="58" t="s">
        <v>614</v>
      </c>
      <c r="AG203" s="20" t="s">
        <v>614</v>
      </c>
      <c r="AH203" s="11"/>
      <c r="AI203" s="11"/>
    </row>
    <row r="204" spans="15:35" ht="13.5">
      <c r="O204" s="190"/>
      <c r="P204" s="191"/>
      <c r="Q204" s="176"/>
      <c r="R204" s="171"/>
      <c r="S204" s="171"/>
      <c r="T204" s="171"/>
      <c r="AD204" s="98">
        <v>10</v>
      </c>
      <c r="AE204" s="19"/>
      <c r="AF204" s="58"/>
      <c r="AG204" s="77"/>
      <c r="AH204" s="164"/>
      <c r="AI204" s="164"/>
    </row>
    <row r="205" spans="15:35" ht="13.5">
      <c r="O205" s="189"/>
      <c r="P205" s="11"/>
      <c r="Q205" s="170"/>
      <c r="R205" s="175"/>
      <c r="S205" s="175"/>
      <c r="T205" s="175"/>
      <c r="AD205" s="126">
        <v>11</v>
      </c>
      <c r="AE205" s="16" t="s">
        <v>539</v>
      </c>
      <c r="AF205" s="52" t="s">
        <v>540</v>
      </c>
      <c r="AG205" s="103" t="s">
        <v>541</v>
      </c>
      <c r="AH205" s="169"/>
      <c r="AI205" s="169"/>
    </row>
    <row r="206" spans="15:35" ht="13.5">
      <c r="O206" s="189"/>
      <c r="P206" s="11"/>
      <c r="Q206" s="170"/>
      <c r="R206" s="175"/>
      <c r="S206" s="175"/>
      <c r="T206" s="175"/>
      <c r="AD206" s="126">
        <v>11</v>
      </c>
      <c r="AE206" s="16" t="s">
        <v>542</v>
      </c>
      <c r="AF206" s="52" t="s">
        <v>543</v>
      </c>
      <c r="AG206" s="103" t="s">
        <v>544</v>
      </c>
      <c r="AH206" s="169"/>
      <c r="AI206" s="169"/>
    </row>
    <row r="207" spans="15:35" ht="13.5">
      <c r="O207" s="189"/>
      <c r="P207" s="11"/>
      <c r="Q207" s="170"/>
      <c r="R207" s="175"/>
      <c r="S207" s="175"/>
      <c r="T207" s="175"/>
      <c r="AD207" s="126">
        <v>12</v>
      </c>
      <c r="AE207" s="16" t="s">
        <v>545</v>
      </c>
      <c r="AF207" s="52" t="s">
        <v>546</v>
      </c>
      <c r="AG207" s="103" t="s">
        <v>519</v>
      </c>
      <c r="AH207" s="169"/>
      <c r="AI207" s="169"/>
    </row>
    <row r="208" spans="15:35" ht="13.5">
      <c r="O208" s="189"/>
      <c r="P208" s="163"/>
      <c r="Q208" s="193"/>
      <c r="R208" s="177"/>
      <c r="S208" s="177"/>
      <c r="T208" s="177"/>
      <c r="AD208" s="126">
        <v>12</v>
      </c>
      <c r="AE208" s="105" t="s">
        <v>547</v>
      </c>
      <c r="AF208" s="106" t="s">
        <v>620</v>
      </c>
      <c r="AG208" s="53" t="s">
        <v>548</v>
      </c>
      <c r="AH208" s="168"/>
      <c r="AI208" s="168"/>
    </row>
    <row r="209" spans="15:35" ht="13.5">
      <c r="O209" s="189"/>
      <c r="P209" s="11"/>
      <c r="Q209" s="170"/>
      <c r="R209" s="175"/>
      <c r="S209" s="175"/>
      <c r="T209" s="175"/>
      <c r="AD209" s="126">
        <v>13</v>
      </c>
      <c r="AE209" s="16" t="s">
        <v>549</v>
      </c>
      <c r="AF209" s="52" t="s">
        <v>621</v>
      </c>
      <c r="AG209" s="103" t="s">
        <v>505</v>
      </c>
      <c r="AH209" s="169"/>
      <c r="AI209" s="169"/>
    </row>
    <row r="210" spans="15:35" ht="13.5">
      <c r="O210" s="189"/>
      <c r="P210" s="11"/>
      <c r="Q210" s="170"/>
      <c r="R210" s="172"/>
      <c r="S210" s="172"/>
      <c r="T210" s="172"/>
      <c r="AD210" s="126">
        <v>13</v>
      </c>
      <c r="AE210" s="16" t="s">
        <v>550</v>
      </c>
      <c r="AF210" s="52" t="s">
        <v>622</v>
      </c>
      <c r="AG210" s="15" t="s">
        <v>551</v>
      </c>
      <c r="AH210" s="164"/>
      <c r="AI210" s="164"/>
    </row>
    <row r="211" spans="15:35" ht="13.5">
      <c r="O211" s="189"/>
      <c r="P211" s="163"/>
      <c r="Q211" s="193"/>
      <c r="R211" s="172"/>
      <c r="S211" s="172"/>
      <c r="T211" s="172"/>
      <c r="AD211" s="126">
        <v>14</v>
      </c>
      <c r="AE211" s="105" t="s">
        <v>552</v>
      </c>
      <c r="AF211" s="106" t="s">
        <v>623</v>
      </c>
      <c r="AG211" s="15" t="s">
        <v>553</v>
      </c>
      <c r="AH211" s="164"/>
      <c r="AI211" s="164"/>
    </row>
    <row r="212" spans="15:35" ht="13.5">
      <c r="O212" s="189"/>
      <c r="P212" s="163"/>
      <c r="Q212" s="193"/>
      <c r="R212" s="172"/>
      <c r="S212" s="172"/>
      <c r="T212" s="172"/>
      <c r="AD212" s="126">
        <v>14</v>
      </c>
      <c r="AE212" s="105" t="s">
        <v>554</v>
      </c>
      <c r="AF212" s="106" t="s">
        <v>624</v>
      </c>
      <c r="AG212" s="15" t="s">
        <v>553</v>
      </c>
      <c r="AH212" s="164"/>
      <c r="AI212" s="164"/>
    </row>
    <row r="213" spans="15:35" ht="13.5">
      <c r="O213" s="190"/>
      <c r="P213" s="191"/>
      <c r="Q213" s="176"/>
      <c r="R213" s="176"/>
      <c r="S213" s="176"/>
      <c r="T213" s="176"/>
      <c r="AD213" s="98">
        <v>15</v>
      </c>
      <c r="AE213" s="19" t="s">
        <v>625</v>
      </c>
      <c r="AF213" s="58" t="s">
        <v>626</v>
      </c>
      <c r="AG213" s="20" t="s">
        <v>626</v>
      </c>
      <c r="AH213" s="11"/>
      <c r="AI213" s="11"/>
    </row>
    <row r="214" spans="15:35" ht="13.5">
      <c r="O214" s="190"/>
      <c r="P214" s="191"/>
      <c r="Q214" s="176"/>
      <c r="R214" s="171"/>
      <c r="S214" s="171"/>
      <c r="T214" s="171"/>
      <c r="AD214" s="98">
        <v>15</v>
      </c>
      <c r="AE214" s="19"/>
      <c r="AF214" s="58"/>
      <c r="AG214" s="77"/>
      <c r="AH214" s="164"/>
      <c r="AI214" s="164"/>
    </row>
    <row r="215" spans="15:35" ht="13.5">
      <c r="O215" s="189"/>
      <c r="P215" s="163"/>
      <c r="Q215" s="193"/>
      <c r="R215" s="177"/>
      <c r="S215" s="177"/>
      <c r="T215" s="177"/>
      <c r="AD215" s="126">
        <v>16</v>
      </c>
      <c r="AE215" s="105" t="s">
        <v>361</v>
      </c>
      <c r="AF215" s="106" t="s">
        <v>606</v>
      </c>
      <c r="AG215" s="53" t="s">
        <v>555</v>
      </c>
      <c r="AH215" s="168"/>
      <c r="AI215" s="168"/>
    </row>
    <row r="216" spans="15:35" ht="13.5">
      <c r="O216" s="189"/>
      <c r="P216" s="163"/>
      <c r="Q216" s="193"/>
      <c r="R216" s="177"/>
      <c r="S216" s="177"/>
      <c r="T216" s="177"/>
      <c r="AD216" s="126">
        <v>16</v>
      </c>
      <c r="AE216" s="105" t="s">
        <v>556</v>
      </c>
      <c r="AF216" s="106" t="s">
        <v>627</v>
      </c>
      <c r="AG216" s="53" t="s">
        <v>557</v>
      </c>
      <c r="AH216" s="168"/>
      <c r="AI216" s="168"/>
    </row>
    <row r="217" spans="15:35" ht="13.5">
      <c r="O217" s="189"/>
      <c r="P217" s="11"/>
      <c r="Q217" s="170"/>
      <c r="R217" s="177"/>
      <c r="S217" s="177"/>
      <c r="T217" s="177"/>
      <c r="AD217" s="126">
        <v>17</v>
      </c>
      <c r="AE217" s="16" t="s">
        <v>558</v>
      </c>
      <c r="AF217" s="52" t="s">
        <v>628</v>
      </c>
      <c r="AG217" s="53" t="s">
        <v>559</v>
      </c>
      <c r="AH217" s="168"/>
      <c r="AI217" s="168"/>
    </row>
    <row r="218" spans="15:35" ht="13.5">
      <c r="O218" s="189"/>
      <c r="P218" s="11"/>
      <c r="Q218" s="170"/>
      <c r="R218" s="177"/>
      <c r="S218" s="177"/>
      <c r="T218" s="177"/>
      <c r="AD218" s="126">
        <v>17</v>
      </c>
      <c r="AE218" s="16" t="s">
        <v>534</v>
      </c>
      <c r="AF218" s="52" t="s">
        <v>560</v>
      </c>
      <c r="AG218" s="53" t="s">
        <v>561</v>
      </c>
      <c r="AH218" s="168"/>
      <c r="AI218" s="168"/>
    </row>
    <row r="219" spans="15:35" ht="13.5">
      <c r="O219" s="190"/>
      <c r="P219" s="191"/>
      <c r="Q219" s="176"/>
      <c r="R219" s="176"/>
      <c r="S219" s="176"/>
      <c r="T219" s="176"/>
      <c r="AD219" s="98">
        <v>18</v>
      </c>
      <c r="AE219" s="19" t="s">
        <v>607</v>
      </c>
      <c r="AF219" s="58" t="s">
        <v>614</v>
      </c>
      <c r="AG219" s="20" t="s">
        <v>614</v>
      </c>
      <c r="AH219" s="11"/>
      <c r="AI219" s="11"/>
    </row>
    <row r="220" spans="15:35" ht="13.5">
      <c r="O220" s="190"/>
      <c r="P220" s="191"/>
      <c r="Q220" s="176"/>
      <c r="R220" s="171"/>
      <c r="S220" s="171"/>
      <c r="T220" s="171"/>
      <c r="AD220" s="98">
        <v>18</v>
      </c>
      <c r="AE220" s="19"/>
      <c r="AF220" s="58"/>
      <c r="AG220" s="77"/>
      <c r="AH220" s="164"/>
      <c r="AI220" s="164"/>
    </row>
    <row r="221" spans="15:35" ht="13.5">
      <c r="O221" s="189"/>
      <c r="P221" s="11"/>
      <c r="Q221" s="170"/>
      <c r="R221" s="172"/>
      <c r="S221" s="172"/>
      <c r="T221" s="172"/>
      <c r="AD221" s="126">
        <v>19</v>
      </c>
      <c r="AE221" s="16" t="s">
        <v>677</v>
      </c>
      <c r="AF221" s="52" t="s">
        <v>678</v>
      </c>
      <c r="AG221" s="15" t="s">
        <v>562</v>
      </c>
      <c r="AH221" s="164"/>
      <c r="AI221" s="164"/>
    </row>
    <row r="222" spans="15:35" ht="13.5">
      <c r="O222" s="189"/>
      <c r="P222" s="163"/>
      <c r="Q222" s="193"/>
      <c r="R222" s="172"/>
      <c r="S222" s="172"/>
      <c r="T222" s="172"/>
      <c r="AD222" s="126">
        <v>19</v>
      </c>
      <c r="AE222" s="105" t="s">
        <v>563</v>
      </c>
      <c r="AF222" s="106" t="s">
        <v>629</v>
      </c>
      <c r="AG222" s="15" t="s">
        <v>553</v>
      </c>
      <c r="AH222" s="164"/>
      <c r="AI222" s="164"/>
    </row>
    <row r="223" spans="15:35" ht="13.5">
      <c r="O223" s="189"/>
      <c r="P223" s="11"/>
      <c r="Q223" s="170"/>
      <c r="R223" s="177"/>
      <c r="S223" s="177"/>
      <c r="T223" s="177"/>
      <c r="AD223" s="126">
        <v>20</v>
      </c>
      <c r="AE223" s="16" t="s">
        <v>564</v>
      </c>
      <c r="AF223" s="52" t="s">
        <v>630</v>
      </c>
      <c r="AG223" s="53" t="s">
        <v>498</v>
      </c>
      <c r="AH223" s="168"/>
      <c r="AI223" s="168"/>
    </row>
    <row r="224" spans="15:35" ht="13.5">
      <c r="O224" s="189"/>
      <c r="P224" s="11"/>
      <c r="Q224" s="170"/>
      <c r="R224" s="177"/>
      <c r="S224" s="177"/>
      <c r="T224" s="177"/>
      <c r="AD224" s="126">
        <v>20</v>
      </c>
      <c r="AE224" s="16" t="s">
        <v>565</v>
      </c>
      <c r="AF224" s="52" t="s">
        <v>631</v>
      </c>
      <c r="AG224" s="53" t="s">
        <v>356</v>
      </c>
      <c r="AH224" s="168"/>
      <c r="AI224" s="168"/>
    </row>
    <row r="225" spans="15:35" ht="13.5">
      <c r="O225" s="189"/>
      <c r="P225" s="11"/>
      <c r="Q225" s="170"/>
      <c r="R225" s="175"/>
      <c r="S225" s="175"/>
      <c r="T225" s="175"/>
      <c r="AD225" s="126">
        <v>21</v>
      </c>
      <c r="AE225" s="16" t="s">
        <v>566</v>
      </c>
      <c r="AF225" s="52" t="s">
        <v>567</v>
      </c>
      <c r="AG225" s="103" t="s">
        <v>568</v>
      </c>
      <c r="AH225" s="169"/>
      <c r="AI225" s="169"/>
    </row>
    <row r="226" spans="15:35" ht="13.5">
      <c r="O226" s="189"/>
      <c r="P226" s="11"/>
      <c r="Q226" s="170"/>
      <c r="R226" s="172"/>
      <c r="S226" s="172"/>
      <c r="T226" s="172"/>
      <c r="AD226" s="126">
        <v>21</v>
      </c>
      <c r="AE226" s="16" t="s">
        <v>399</v>
      </c>
      <c r="AF226" s="52" t="s">
        <v>632</v>
      </c>
      <c r="AG226" s="15" t="s">
        <v>569</v>
      </c>
      <c r="AH226" s="164"/>
      <c r="AI226" s="164"/>
    </row>
    <row r="227" spans="15:35" ht="13.5">
      <c r="O227" s="189"/>
      <c r="P227" s="11"/>
      <c r="Q227" s="170"/>
      <c r="R227" s="172"/>
      <c r="S227" s="172"/>
      <c r="T227" s="172"/>
      <c r="AD227" s="126">
        <v>22</v>
      </c>
      <c r="AE227" s="16" t="s">
        <v>570</v>
      </c>
      <c r="AF227" s="52" t="s">
        <v>610</v>
      </c>
      <c r="AG227" s="15" t="s">
        <v>571</v>
      </c>
      <c r="AH227" s="164"/>
      <c r="AI227" s="164"/>
    </row>
    <row r="228" spans="15:35" ht="13.5">
      <c r="O228" s="189"/>
      <c r="P228" s="11"/>
      <c r="Q228" s="170"/>
      <c r="R228" s="172"/>
      <c r="S228" s="172"/>
      <c r="T228" s="172"/>
      <c r="AD228" s="126">
        <v>22</v>
      </c>
      <c r="AE228" s="16" t="s">
        <v>493</v>
      </c>
      <c r="AF228" s="52" t="s">
        <v>633</v>
      </c>
      <c r="AG228" s="15" t="s">
        <v>571</v>
      </c>
      <c r="AH228" s="164"/>
      <c r="AI228" s="164"/>
    </row>
    <row r="229" spans="15:35" ht="13.5">
      <c r="O229" s="190"/>
      <c r="P229" s="191"/>
      <c r="Q229" s="176"/>
      <c r="R229" s="176"/>
      <c r="S229" s="176"/>
      <c r="T229" s="176"/>
      <c r="AD229" s="98">
        <v>23</v>
      </c>
      <c r="AE229" s="19" t="s">
        <v>611</v>
      </c>
      <c r="AF229" s="58" t="s">
        <v>634</v>
      </c>
      <c r="AG229" s="20" t="s">
        <v>634</v>
      </c>
      <c r="AH229" s="11"/>
      <c r="AI229" s="11"/>
    </row>
    <row r="230" spans="15:35" ht="13.5">
      <c r="O230" s="190"/>
      <c r="P230" s="191"/>
      <c r="Q230" s="176"/>
      <c r="R230" s="171"/>
      <c r="S230" s="171"/>
      <c r="T230" s="171"/>
      <c r="AD230" s="98">
        <v>23</v>
      </c>
      <c r="AE230" s="19"/>
      <c r="AF230" s="58"/>
      <c r="AG230" s="77"/>
      <c r="AH230" s="164"/>
      <c r="AI230" s="164"/>
    </row>
    <row r="231" spans="15:35" ht="13.5">
      <c r="O231" s="189"/>
      <c r="P231" s="48"/>
      <c r="Q231" s="174"/>
      <c r="R231" s="175"/>
      <c r="S231" s="175"/>
      <c r="T231" s="175"/>
      <c r="AD231" s="126">
        <v>24</v>
      </c>
      <c r="AE231" s="17" t="s">
        <v>572</v>
      </c>
      <c r="AF231" s="51" t="s">
        <v>635</v>
      </c>
      <c r="AG231" s="103" t="s">
        <v>517</v>
      </c>
      <c r="AH231" s="169"/>
      <c r="AI231" s="169"/>
    </row>
    <row r="232" spans="15:35" ht="13.5">
      <c r="O232" s="189"/>
      <c r="P232" s="11"/>
      <c r="Q232" s="170"/>
      <c r="R232" s="175"/>
      <c r="S232" s="175"/>
      <c r="T232" s="175"/>
      <c r="AD232" s="126">
        <v>24</v>
      </c>
      <c r="AE232" s="16" t="s">
        <v>573</v>
      </c>
      <c r="AF232" s="52" t="s">
        <v>574</v>
      </c>
      <c r="AG232" s="103" t="s">
        <v>575</v>
      </c>
      <c r="AH232" s="169"/>
      <c r="AI232" s="169"/>
    </row>
    <row r="233" spans="15:35" ht="13.5">
      <c r="O233" s="189"/>
      <c r="P233" s="11"/>
      <c r="Q233" s="170"/>
      <c r="R233" s="172"/>
      <c r="S233" s="172"/>
      <c r="T233" s="172"/>
      <c r="AD233" s="126">
        <v>25</v>
      </c>
      <c r="AE233" s="16" t="s">
        <v>576</v>
      </c>
      <c r="AF233" s="52" t="s">
        <v>636</v>
      </c>
      <c r="AG233" s="15" t="s">
        <v>577</v>
      </c>
      <c r="AH233" s="164"/>
      <c r="AI233" s="164"/>
    </row>
    <row r="234" spans="15:35" ht="13.5">
      <c r="O234" s="189"/>
      <c r="P234" s="11"/>
      <c r="Q234" s="170"/>
      <c r="R234" s="172"/>
      <c r="S234" s="172"/>
      <c r="T234" s="172"/>
      <c r="AD234" s="126">
        <v>25</v>
      </c>
      <c r="AE234" s="16" t="s">
        <v>578</v>
      </c>
      <c r="AF234" s="52" t="s">
        <v>579</v>
      </c>
      <c r="AG234" s="15" t="s">
        <v>555</v>
      </c>
      <c r="AH234" s="164"/>
      <c r="AI234" s="164"/>
    </row>
    <row r="235" spans="15:35" ht="13.5">
      <c r="O235" s="190"/>
      <c r="P235" s="191"/>
      <c r="Q235" s="176"/>
      <c r="R235" s="176"/>
      <c r="S235" s="176"/>
      <c r="T235" s="176"/>
      <c r="AD235" s="96">
        <v>26</v>
      </c>
      <c r="AE235" s="19" t="s">
        <v>637</v>
      </c>
      <c r="AF235" s="58" t="s">
        <v>638</v>
      </c>
      <c r="AG235" s="20" t="s">
        <v>638</v>
      </c>
      <c r="AH235" s="11"/>
      <c r="AI235" s="11"/>
    </row>
    <row r="236" spans="15:35" ht="13.5">
      <c r="O236" s="190"/>
      <c r="P236" s="191"/>
      <c r="Q236" s="176"/>
      <c r="R236" s="171"/>
      <c r="S236" s="171"/>
      <c r="T236" s="171"/>
      <c r="AD236" s="96">
        <v>26</v>
      </c>
      <c r="AE236" s="19"/>
      <c r="AF236" s="57"/>
      <c r="AG236" s="77"/>
      <c r="AH236" s="164"/>
      <c r="AI236" s="164"/>
    </row>
    <row r="237" spans="15:35" ht="13.5">
      <c r="O237" s="189"/>
      <c r="P237" s="11"/>
      <c r="Q237" s="170"/>
      <c r="R237" s="177"/>
      <c r="S237" s="177"/>
      <c r="T237" s="177"/>
      <c r="AD237" s="125">
        <v>27</v>
      </c>
      <c r="AE237" s="16" t="s">
        <v>580</v>
      </c>
      <c r="AF237" s="52" t="s">
        <v>639</v>
      </c>
      <c r="AG237" s="53" t="s">
        <v>356</v>
      </c>
      <c r="AH237" s="168"/>
      <c r="AI237" s="168"/>
    </row>
    <row r="238" spans="15:35" ht="13.5">
      <c r="O238" s="189"/>
      <c r="P238" s="163"/>
      <c r="Q238" s="193"/>
      <c r="R238" s="177"/>
      <c r="S238" s="177"/>
      <c r="T238" s="177"/>
      <c r="AD238" s="125">
        <v>27</v>
      </c>
      <c r="AE238" s="105" t="s">
        <v>581</v>
      </c>
      <c r="AF238" s="107" t="s">
        <v>640</v>
      </c>
      <c r="AG238" s="53" t="s">
        <v>557</v>
      </c>
      <c r="AH238" s="168"/>
      <c r="AI238" s="168"/>
    </row>
    <row r="239" spans="15:35" ht="13.5">
      <c r="O239" s="189"/>
      <c r="P239" s="48"/>
      <c r="Q239" s="174"/>
      <c r="R239" s="178"/>
      <c r="S239" s="178"/>
      <c r="T239" s="178"/>
      <c r="AD239" s="125">
        <v>28</v>
      </c>
      <c r="AE239" s="17" t="s">
        <v>582</v>
      </c>
      <c r="AF239" s="51" t="s">
        <v>641</v>
      </c>
      <c r="AG239" s="104" t="s">
        <v>519</v>
      </c>
      <c r="AH239" s="166"/>
      <c r="AI239" s="166"/>
    </row>
    <row r="240" spans="15:35" ht="13.5">
      <c r="O240" s="189"/>
      <c r="P240" s="48"/>
      <c r="Q240" s="174"/>
      <c r="R240" s="172"/>
      <c r="S240" s="172"/>
      <c r="T240" s="172"/>
      <c r="AD240" s="125">
        <v>28</v>
      </c>
      <c r="AE240" s="17" t="s">
        <v>583</v>
      </c>
      <c r="AF240" s="49" t="s">
        <v>642</v>
      </c>
      <c r="AG240" s="15" t="s">
        <v>584</v>
      </c>
      <c r="AH240" s="164"/>
      <c r="AI240" s="164"/>
    </row>
    <row r="241" spans="15:35" ht="13.5">
      <c r="O241" s="189"/>
      <c r="P241" s="11"/>
      <c r="Q241" s="170"/>
      <c r="R241" s="177"/>
      <c r="S241" s="177"/>
      <c r="T241" s="177"/>
      <c r="AD241" s="125">
        <v>29</v>
      </c>
      <c r="AE241" s="16" t="s">
        <v>585</v>
      </c>
      <c r="AF241" s="52" t="s">
        <v>605</v>
      </c>
      <c r="AG241" s="53" t="s">
        <v>569</v>
      </c>
      <c r="AH241" s="168"/>
      <c r="AI241" s="168"/>
    </row>
    <row r="242" spans="15:35" ht="13.5">
      <c r="O242" s="189"/>
      <c r="P242" s="11"/>
      <c r="Q242" s="170"/>
      <c r="R242" s="177"/>
      <c r="S242" s="177"/>
      <c r="T242" s="177"/>
      <c r="AD242" s="125">
        <v>29</v>
      </c>
      <c r="AE242" s="16" t="s">
        <v>586</v>
      </c>
      <c r="AF242" s="50" t="s">
        <v>609</v>
      </c>
      <c r="AG242" s="53" t="s">
        <v>587</v>
      </c>
      <c r="AH242" s="168"/>
      <c r="AI242" s="168"/>
    </row>
    <row r="243" spans="15:35" ht="13.5">
      <c r="O243" s="189"/>
      <c r="P243" s="48"/>
      <c r="Q243" s="174"/>
      <c r="R243" s="175"/>
      <c r="S243" s="175"/>
      <c r="T243" s="175"/>
      <c r="AD243" s="125">
        <v>30</v>
      </c>
      <c r="AE243" s="17" t="s">
        <v>588</v>
      </c>
      <c r="AF243" s="51" t="s">
        <v>643</v>
      </c>
      <c r="AG243" s="103" t="s">
        <v>505</v>
      </c>
      <c r="AH243" s="169"/>
      <c r="AI243" s="169"/>
    </row>
    <row r="244" spans="15:35" ht="13.5">
      <c r="O244" s="189"/>
      <c r="P244" s="11"/>
      <c r="Q244" s="170"/>
      <c r="R244" s="172"/>
      <c r="S244" s="172"/>
      <c r="T244" s="172"/>
      <c r="AD244" s="125">
        <v>30</v>
      </c>
      <c r="AE244" s="16" t="s">
        <v>589</v>
      </c>
      <c r="AF244" s="50" t="s">
        <v>590</v>
      </c>
      <c r="AG244" s="15" t="s">
        <v>644</v>
      </c>
      <c r="AH244" s="164"/>
      <c r="AI244" s="164"/>
    </row>
    <row r="245" spans="15:35" ht="13.5">
      <c r="O245" s="194"/>
      <c r="P245" s="191"/>
      <c r="Q245" s="176"/>
      <c r="R245" s="176"/>
      <c r="S245" s="176"/>
      <c r="T245" s="176"/>
      <c r="AD245" s="115">
        <v>31</v>
      </c>
      <c r="AE245" s="19" t="s">
        <v>645</v>
      </c>
      <c r="AF245" s="58" t="s">
        <v>646</v>
      </c>
      <c r="AG245" s="20" t="s">
        <v>646</v>
      </c>
      <c r="AH245" s="11"/>
      <c r="AI245" s="11"/>
    </row>
    <row r="246" spans="15:35" ht="13.5">
      <c r="O246" s="194"/>
      <c r="P246" s="191"/>
      <c r="Q246" s="176"/>
      <c r="R246" s="171"/>
      <c r="S246" s="171"/>
      <c r="T246" s="171"/>
      <c r="AD246" s="115">
        <v>31</v>
      </c>
      <c r="AE246" s="19"/>
      <c r="AF246" s="57"/>
      <c r="AG246" s="77"/>
      <c r="AH246" s="164"/>
      <c r="AI246" s="164"/>
    </row>
    <row r="247" spans="15:35" ht="13.5">
      <c r="O247" s="189"/>
      <c r="P247" s="11"/>
      <c r="Q247" s="170"/>
      <c r="R247" s="178"/>
      <c r="S247" s="178"/>
      <c r="T247" s="178"/>
      <c r="AD247" s="127">
        <v>32</v>
      </c>
      <c r="AE247" s="16" t="s">
        <v>591</v>
      </c>
      <c r="AF247" s="52" t="s">
        <v>647</v>
      </c>
      <c r="AG247" s="104" t="s">
        <v>592</v>
      </c>
      <c r="AH247" s="166"/>
      <c r="AI247" s="166"/>
    </row>
    <row r="248" spans="15:35" ht="13.5">
      <c r="O248" s="189"/>
      <c r="P248" s="11"/>
      <c r="Q248" s="170"/>
      <c r="R248" s="175"/>
      <c r="S248" s="175"/>
      <c r="T248" s="175"/>
      <c r="AD248" s="127">
        <v>32</v>
      </c>
      <c r="AE248" s="16" t="s">
        <v>578</v>
      </c>
      <c r="AF248" s="50" t="s">
        <v>593</v>
      </c>
      <c r="AG248" s="103" t="s">
        <v>513</v>
      </c>
      <c r="AH248" s="169"/>
      <c r="AI248" s="169"/>
    </row>
    <row r="249" spans="15:35" ht="13.5">
      <c r="O249" s="128"/>
      <c r="P249" s="56"/>
      <c r="Q249" s="83"/>
      <c r="R249" s="83"/>
      <c r="S249" s="83"/>
      <c r="T249" s="83"/>
      <c r="AD249" s="128"/>
      <c r="AE249" s="56"/>
      <c r="AF249" s="56"/>
      <c r="AG249" s="56"/>
      <c r="AH249" s="56"/>
      <c r="AI249" s="56"/>
    </row>
    <row r="250" spans="15:35" ht="13.5">
      <c r="O250" s="128"/>
      <c r="P250" s="56"/>
      <c r="Q250" s="83"/>
      <c r="R250" s="83"/>
      <c r="S250" s="83"/>
      <c r="T250" s="83"/>
      <c r="AD250" s="128"/>
      <c r="AE250" s="56"/>
      <c r="AF250" s="56"/>
      <c r="AG250" s="56"/>
      <c r="AH250" s="56"/>
      <c r="AI250" s="56"/>
    </row>
    <row r="251" spans="15:35" ht="13.5">
      <c r="O251" s="128"/>
      <c r="P251" s="56"/>
      <c r="Q251" s="83"/>
      <c r="R251" s="83"/>
      <c r="S251" s="83"/>
      <c r="T251" s="83"/>
      <c r="AD251" s="128"/>
      <c r="AE251" s="56"/>
      <c r="AF251" s="56"/>
      <c r="AG251" s="56"/>
      <c r="AH251" s="56"/>
      <c r="AI251" s="56"/>
    </row>
    <row r="252" spans="15:35" ht="13.5">
      <c r="O252" s="128"/>
      <c r="P252" s="56"/>
      <c r="Q252" s="83"/>
      <c r="R252" s="83"/>
      <c r="S252" s="83"/>
      <c r="T252" s="83"/>
      <c r="AD252" s="128"/>
      <c r="AE252" s="56"/>
      <c r="AF252" s="56"/>
      <c r="AG252" s="56"/>
      <c r="AH252" s="56"/>
      <c r="AI252" s="56"/>
    </row>
    <row r="253" spans="15:35" ht="13.5">
      <c r="O253" s="128"/>
      <c r="P253" s="83"/>
      <c r="Q253" s="83"/>
      <c r="R253" s="83"/>
      <c r="S253" s="83"/>
      <c r="T253" s="83"/>
      <c r="AD253" s="128"/>
      <c r="AE253" s="83"/>
      <c r="AF253" s="83"/>
      <c r="AG253" s="56"/>
      <c r="AH253" s="56"/>
      <c r="AI253" s="56"/>
    </row>
    <row r="254" spans="15:35" ht="13.5">
      <c r="O254" s="128"/>
      <c r="P254" s="83"/>
      <c r="Q254" s="83"/>
      <c r="R254" s="83"/>
      <c r="S254" s="83"/>
      <c r="T254" s="83"/>
      <c r="U254" s="120" t="s">
        <v>679</v>
      </c>
      <c r="V254" s="111"/>
      <c r="W254" s="111"/>
      <c r="X254" s="111"/>
      <c r="AD254" s="128"/>
      <c r="AE254" s="83"/>
      <c r="AF254" s="83"/>
      <c r="AG254" s="56"/>
      <c r="AH254" s="56"/>
      <c r="AI254" s="56"/>
    </row>
    <row r="255" spans="15:85" ht="13.5">
      <c r="O255" s="124"/>
      <c r="P255" s="55"/>
      <c r="Q255" s="148"/>
      <c r="R255" s="149"/>
      <c r="S255" s="149"/>
      <c r="T255" s="149"/>
      <c r="U255" s="112" t="s">
        <v>603</v>
      </c>
      <c r="V255" s="112" t="s">
        <v>352</v>
      </c>
      <c r="W255" s="112" t="s">
        <v>353</v>
      </c>
      <c r="X255" s="112" t="s">
        <v>602</v>
      </c>
      <c r="AD255" s="124"/>
      <c r="AE255" s="55"/>
      <c r="AF255" s="55"/>
      <c r="AG255" s="72"/>
      <c r="AH255" s="68"/>
      <c r="AI255" s="68"/>
      <c r="AZ255" s="120"/>
      <c r="BA255" s="111"/>
      <c r="BB255" s="111"/>
      <c r="BC255" s="111"/>
      <c r="CD255" s="120"/>
      <c r="CE255" s="111"/>
      <c r="CF255" s="111"/>
      <c r="CG255" s="111"/>
    </row>
    <row r="256" spans="15:85" ht="13.5">
      <c r="O256" s="124"/>
      <c r="P256" s="55"/>
      <c r="Q256" s="148"/>
      <c r="R256" s="149"/>
      <c r="S256" s="149"/>
      <c r="T256" s="149"/>
      <c r="U256" s="119">
        <v>1</v>
      </c>
      <c r="V256" s="122" t="str">
        <f>P262</f>
        <v>矢崎</v>
      </c>
      <c r="W256" s="122" t="str">
        <f>Q262</f>
        <v>朋美</v>
      </c>
      <c r="X256" s="122" t="str">
        <f>R262</f>
        <v>(福・柳川高)</v>
      </c>
      <c r="AD256" s="124"/>
      <c r="AE256" s="55"/>
      <c r="AF256" s="55"/>
      <c r="AG256" s="72"/>
      <c r="AH256" s="68"/>
      <c r="AI256" s="68"/>
      <c r="AZ256" s="112" t="s">
        <v>603</v>
      </c>
      <c r="BA256" s="112" t="s">
        <v>352</v>
      </c>
      <c r="BB256" s="112" t="s">
        <v>353</v>
      </c>
      <c r="BC256" s="112" t="s">
        <v>602</v>
      </c>
      <c r="CD256" s="112" t="s">
        <v>603</v>
      </c>
      <c r="CE256" s="112" t="s">
        <v>352</v>
      </c>
      <c r="CF256" s="112" t="s">
        <v>353</v>
      </c>
      <c r="CG256" s="112" t="s">
        <v>602</v>
      </c>
    </row>
    <row r="257" spans="15:85" ht="13.5">
      <c r="O257" s="128"/>
      <c r="P257" s="56"/>
      <c r="Q257" s="83"/>
      <c r="R257" s="83"/>
      <c r="S257" s="83"/>
      <c r="T257" s="83"/>
      <c r="U257" s="119">
        <v>2</v>
      </c>
      <c r="V257" s="122" t="str">
        <f>P264</f>
        <v>BYE</v>
      </c>
      <c r="W257" s="122" t="str">
        <f>Q264</f>
        <v> </v>
      </c>
      <c r="X257" s="122" t="str">
        <f>R264</f>
        <v> </v>
      </c>
      <c r="AD257" s="128"/>
      <c r="AE257" s="56"/>
      <c r="AF257" s="56"/>
      <c r="AG257" s="56"/>
      <c r="AH257" s="56"/>
      <c r="AI257" s="56"/>
      <c r="AZ257" s="119">
        <v>1</v>
      </c>
      <c r="BA257" s="119" t="str">
        <f>AT262</f>
        <v>石田　</v>
      </c>
      <c r="BB257" s="119" t="str">
        <f>AU262</f>
        <v>美帆</v>
      </c>
      <c r="BC257" s="119" t="str">
        <f>AV262</f>
        <v>(福・北九州ｳｴｽﾄ)</v>
      </c>
      <c r="CD257" s="119">
        <v>1</v>
      </c>
      <c r="CE257" s="119" t="str">
        <f>BX262</f>
        <v>石田　</v>
      </c>
      <c r="CF257" s="119" t="str">
        <f>BY262</f>
        <v>美帆</v>
      </c>
      <c r="CG257" s="119" t="str">
        <f>BZ262</f>
        <v>(福・北九州ｳｴｽﾄ)</v>
      </c>
    </row>
    <row r="258" spans="15:85" ht="13.5">
      <c r="O258" s="128"/>
      <c r="P258" s="56"/>
      <c r="Q258" s="83"/>
      <c r="R258" s="83"/>
      <c r="S258" s="83"/>
      <c r="T258" s="83"/>
      <c r="U258" s="119">
        <v>3</v>
      </c>
      <c r="V258" s="122" t="str">
        <f>P266</f>
        <v>江頭</v>
      </c>
      <c r="W258" s="122" t="str">
        <f>Q266</f>
        <v>佐和子</v>
      </c>
      <c r="X258" s="122" t="str">
        <f>R266</f>
        <v>(福・西南学院高）</v>
      </c>
      <c r="AD258" s="128"/>
      <c r="AE258" s="56"/>
      <c r="AF258" s="56"/>
      <c r="AG258" s="56"/>
      <c r="AH258" s="56"/>
      <c r="AI258" s="56"/>
      <c r="AZ258" s="119">
        <v>2</v>
      </c>
      <c r="BA258" s="119" t="str">
        <f>AT264</f>
        <v>足立</v>
      </c>
      <c r="BB258" s="119" t="str">
        <f>AU264</f>
        <v>希</v>
      </c>
      <c r="BC258" s="119" t="str">
        <f>AV264</f>
        <v>(福・春日西TC）</v>
      </c>
      <c r="CD258" s="119">
        <v>2</v>
      </c>
      <c r="CE258" s="119" t="str">
        <f>BX264</f>
        <v>足立</v>
      </c>
      <c r="CF258" s="119" t="str">
        <f>BY264</f>
        <v>希</v>
      </c>
      <c r="CG258" s="119" t="str">
        <f>BZ264</f>
        <v>(福・春日西TC）</v>
      </c>
    </row>
    <row r="259" spans="21:85" ht="13.5">
      <c r="U259" s="119">
        <v>4</v>
      </c>
      <c r="V259" s="122" t="str">
        <f>P268</f>
        <v>大森</v>
      </c>
      <c r="W259" s="122" t="str">
        <f>Q268</f>
        <v>奈央</v>
      </c>
      <c r="X259" s="122" t="str">
        <f>R268</f>
        <v>(福・福岡女学院高）</v>
      </c>
      <c r="AZ259" s="119">
        <v>3</v>
      </c>
      <c r="BA259" s="119" t="str">
        <f>AT266</f>
        <v>今村  </v>
      </c>
      <c r="BB259" s="119" t="str">
        <f>AU266</f>
        <v>麻希子</v>
      </c>
      <c r="BC259" s="119" t="str">
        <f>AV266</f>
        <v>(福・ｸﾘ-ﾝﾋﾞﾚｯｼﾞ)</v>
      </c>
      <c r="CD259" s="119">
        <v>3</v>
      </c>
      <c r="CE259" s="119" t="str">
        <f>BX266</f>
        <v>今村  </v>
      </c>
      <c r="CF259" s="119" t="str">
        <f>BY266</f>
        <v>麻希子</v>
      </c>
      <c r="CG259" s="119" t="str">
        <f>BZ266</f>
        <v>(福・ｸﾘ-ﾝﾋﾞﾚｯｼﾞ)</v>
      </c>
    </row>
    <row r="260" spans="15:89" ht="13.5">
      <c r="O260" s="123" t="s">
        <v>648</v>
      </c>
      <c r="P260" s="110"/>
      <c r="Q260" s="152"/>
      <c r="R260" s="152"/>
      <c r="S260" s="152"/>
      <c r="T260" s="152"/>
      <c r="U260" s="119">
        <v>5</v>
      </c>
      <c r="V260" s="122" t="str">
        <f>P270</f>
        <v>中園</v>
      </c>
      <c r="W260" s="122" t="str">
        <f>Q270</f>
        <v>明子</v>
      </c>
      <c r="X260" s="122" t="str">
        <f>R270</f>
        <v>(福・筑紫丘高）</v>
      </c>
      <c r="Y260" s="120" t="s">
        <v>680</v>
      </c>
      <c r="Z260" s="111"/>
      <c r="AA260" s="111"/>
      <c r="AB260" s="111"/>
      <c r="AC260" s="129"/>
      <c r="AD260" s="123" t="s">
        <v>681</v>
      </c>
      <c r="AE260" s="110"/>
      <c r="AF260" s="110"/>
      <c r="AG260" s="110"/>
      <c r="AH260" s="179"/>
      <c r="AI260" s="179"/>
      <c r="AJ260" s="120" t="s">
        <v>679</v>
      </c>
      <c r="AK260" s="111"/>
      <c r="AL260" s="111"/>
      <c r="AM260" s="111"/>
      <c r="AN260" s="120" t="s">
        <v>680</v>
      </c>
      <c r="AO260" s="111"/>
      <c r="AP260" s="111"/>
      <c r="AQ260" s="111"/>
      <c r="AR260" s="129"/>
      <c r="AS260" s="123"/>
      <c r="AT260" s="110"/>
      <c r="AU260" s="110"/>
      <c r="AV260" s="110"/>
      <c r="AW260" s="110"/>
      <c r="AX260" s="110"/>
      <c r="AZ260" s="119">
        <v>4</v>
      </c>
      <c r="BA260" s="119" t="str">
        <f>AT268</f>
        <v>鶴川</v>
      </c>
      <c r="BB260" s="119" t="str">
        <f>AU268</f>
        <v>優里</v>
      </c>
      <c r="BC260" s="119" t="str">
        <f>AV268</f>
        <v>(福・筑紫女学園高)</v>
      </c>
      <c r="BD260" s="130"/>
      <c r="BE260" s="129"/>
      <c r="BF260" s="129"/>
      <c r="BG260" s="129"/>
      <c r="BM260" s="110"/>
      <c r="BN260" s="110"/>
      <c r="BW260" s="123"/>
      <c r="BX260" s="110"/>
      <c r="BY260" s="110"/>
      <c r="BZ260" s="110"/>
      <c r="CA260" s="110"/>
      <c r="CB260" s="110"/>
      <c r="CD260" s="119">
        <v>4</v>
      </c>
      <c r="CE260" s="119" t="str">
        <f>BX268</f>
        <v>鶴川</v>
      </c>
      <c r="CF260" s="119" t="str">
        <f>BY268</f>
        <v>優里</v>
      </c>
      <c r="CG260" s="119" t="str">
        <f>BZ268</f>
        <v>(福・筑紫女学園高)</v>
      </c>
      <c r="CH260" s="130"/>
      <c r="CI260" s="129"/>
      <c r="CJ260" s="129"/>
      <c r="CK260" s="129"/>
    </row>
    <row r="261" spans="15:89" ht="13.5">
      <c r="O261" s="112" t="s">
        <v>601</v>
      </c>
      <c r="P261" s="112" t="s">
        <v>352</v>
      </c>
      <c r="Q261" s="141" t="s">
        <v>353</v>
      </c>
      <c r="R261" s="141" t="s">
        <v>602</v>
      </c>
      <c r="S261" s="141"/>
      <c r="T261" s="141"/>
      <c r="U261" s="119">
        <v>6</v>
      </c>
      <c r="V261" s="122" t="str">
        <f>P272</f>
        <v>樋口</v>
      </c>
      <c r="W261" s="122" t="str">
        <f>Q272</f>
        <v>菜保</v>
      </c>
      <c r="X261" s="122" t="str">
        <f>R272</f>
        <v>(福・西南学院高）</v>
      </c>
      <c r="Y261" s="112" t="s">
        <v>603</v>
      </c>
      <c r="Z261" s="112" t="s">
        <v>352</v>
      </c>
      <c r="AA261" s="112" t="s">
        <v>353</v>
      </c>
      <c r="AB261" s="112" t="s">
        <v>602</v>
      </c>
      <c r="AC261" s="112"/>
      <c r="AD261" s="112" t="s">
        <v>603</v>
      </c>
      <c r="AE261" s="112" t="s">
        <v>352</v>
      </c>
      <c r="AF261" s="112" t="s">
        <v>353</v>
      </c>
      <c r="AG261" s="112" t="s">
        <v>602</v>
      </c>
      <c r="AH261" s="113"/>
      <c r="AI261" s="113"/>
      <c r="AJ261" s="112" t="s">
        <v>603</v>
      </c>
      <c r="AK261" s="112" t="s">
        <v>352</v>
      </c>
      <c r="AL261" s="112" t="s">
        <v>353</v>
      </c>
      <c r="AM261" s="112" t="s">
        <v>602</v>
      </c>
      <c r="AN261" s="112" t="s">
        <v>603</v>
      </c>
      <c r="AO261" s="112" t="s">
        <v>352</v>
      </c>
      <c r="AP261" s="112" t="s">
        <v>353</v>
      </c>
      <c r="AQ261" s="112" t="s">
        <v>602</v>
      </c>
      <c r="AR261" s="138"/>
      <c r="AS261" s="112" t="s">
        <v>603</v>
      </c>
      <c r="AT261" s="112" t="s">
        <v>352</v>
      </c>
      <c r="AU261" s="112" t="s">
        <v>353</v>
      </c>
      <c r="AV261" s="112" t="s">
        <v>602</v>
      </c>
      <c r="AW261" s="112"/>
      <c r="AX261" s="112"/>
      <c r="AZ261" s="119">
        <v>5</v>
      </c>
      <c r="BA261" s="119" t="str">
        <f>AT270</f>
        <v>末永  </v>
      </c>
      <c r="BB261" s="119" t="str">
        <f>AU270</f>
        <v>友里香</v>
      </c>
      <c r="BC261" s="119" t="str">
        <f>AV270</f>
        <v>(福・ｴｽﾀ諏訪野）</v>
      </c>
      <c r="BD261" s="112" t="s">
        <v>603</v>
      </c>
      <c r="BE261" s="112" t="s">
        <v>352</v>
      </c>
      <c r="BF261" s="112" t="s">
        <v>353</v>
      </c>
      <c r="BG261" s="112" t="s">
        <v>602</v>
      </c>
      <c r="BM261" s="112"/>
      <c r="BN261" s="112"/>
      <c r="BW261" s="112" t="s">
        <v>603</v>
      </c>
      <c r="BX261" s="112" t="s">
        <v>352</v>
      </c>
      <c r="BY261" s="112" t="s">
        <v>353</v>
      </c>
      <c r="BZ261" s="112" t="s">
        <v>602</v>
      </c>
      <c r="CA261" s="112"/>
      <c r="CB261" s="112"/>
      <c r="CD261" s="119">
        <v>5</v>
      </c>
      <c r="CE261" s="119" t="str">
        <f>BX270</f>
        <v>末永  </v>
      </c>
      <c r="CF261" s="119" t="str">
        <f>BY270</f>
        <v>友里香</v>
      </c>
      <c r="CG261" s="119" t="str">
        <f>BZ270</f>
        <v>(福・ｴｽﾀ諏訪野）</v>
      </c>
      <c r="CH261" s="112" t="s">
        <v>603</v>
      </c>
      <c r="CI261" s="112" t="s">
        <v>352</v>
      </c>
      <c r="CJ261" s="112" t="s">
        <v>353</v>
      </c>
      <c r="CK261" s="112" t="s">
        <v>602</v>
      </c>
    </row>
    <row r="262" spans="15:89" ht="13.5">
      <c r="O262" s="131">
        <v>1</v>
      </c>
      <c r="P262" s="50" t="s">
        <v>482</v>
      </c>
      <c r="Q262" s="80" t="s">
        <v>483</v>
      </c>
      <c r="R262" s="80" t="s">
        <v>484</v>
      </c>
      <c r="S262" s="170"/>
      <c r="T262" s="170"/>
      <c r="U262" s="119">
        <v>7</v>
      </c>
      <c r="V262" s="122" t="str">
        <f>P274</f>
        <v>船越</v>
      </c>
      <c r="W262" s="122" t="str">
        <f>Q274</f>
        <v>さやか</v>
      </c>
      <c r="X262" s="122" t="str">
        <f>R274</f>
        <v>(福・福岡女学院高）</v>
      </c>
      <c r="Y262" s="119">
        <v>1</v>
      </c>
      <c r="Z262" s="122" t="str">
        <f>P263</f>
        <v>柚木崎</v>
      </c>
      <c r="AA262" s="122" t="str">
        <f>Q263</f>
        <v>みなみ</v>
      </c>
      <c r="AB262" s="122" t="str">
        <f>R263</f>
        <v>(福・柳川高)</v>
      </c>
      <c r="AD262" s="131">
        <v>1</v>
      </c>
      <c r="AE262" s="50" t="s">
        <v>482</v>
      </c>
      <c r="AF262" s="52" t="s">
        <v>483</v>
      </c>
      <c r="AG262" s="52" t="s">
        <v>484</v>
      </c>
      <c r="AH262" s="11"/>
      <c r="AI262" s="11"/>
      <c r="AJ262" s="119">
        <v>1</v>
      </c>
      <c r="AK262" s="122" t="str">
        <f>AE262</f>
        <v>矢崎</v>
      </c>
      <c r="AL262" s="122" t="str">
        <f>AF262</f>
        <v>朋美</v>
      </c>
      <c r="AM262" s="122" t="str">
        <f>AG262</f>
        <v>(福・柳川高)</v>
      </c>
      <c r="AN262" s="119">
        <v>1</v>
      </c>
      <c r="AO262" s="122" t="str">
        <f>AE263</f>
        <v>柚木崎</v>
      </c>
      <c r="AP262" s="122" t="str">
        <f>AF263</f>
        <v>みなみ</v>
      </c>
      <c r="AQ262" s="122" t="str">
        <f>AG263</f>
        <v>(福・柳川高)</v>
      </c>
      <c r="AS262" s="116">
        <v>1</v>
      </c>
      <c r="AT262" s="16" t="s">
        <v>363</v>
      </c>
      <c r="AU262" s="50" t="s">
        <v>364</v>
      </c>
      <c r="AV262" s="14" t="s">
        <v>365</v>
      </c>
      <c r="AW262" s="11"/>
      <c r="AX262" s="11"/>
      <c r="AZ262" s="119">
        <v>6</v>
      </c>
      <c r="BA262" s="119" t="str">
        <f>AT272</f>
        <v>大島</v>
      </c>
      <c r="BB262" s="119" t="str">
        <f>AU272</f>
        <v>夕佳</v>
      </c>
      <c r="BC262" s="119" t="str">
        <f>AV272</f>
        <v>(福・柳川高)</v>
      </c>
      <c r="BD262" s="119">
        <v>1</v>
      </c>
      <c r="BE262" s="119" t="str">
        <f>AT263</f>
        <v>古賀　</v>
      </c>
      <c r="BF262" s="119" t="str">
        <f>AU263</f>
        <v>愛美</v>
      </c>
      <c r="BG262" s="119" t="str">
        <f>AV263</f>
        <v>(福・柳川高C)</v>
      </c>
      <c r="BM262" s="11"/>
      <c r="BN262" s="11"/>
      <c r="BW262" s="116">
        <v>1</v>
      </c>
      <c r="BX262" s="16" t="s">
        <v>363</v>
      </c>
      <c r="BY262" s="50" t="s">
        <v>364</v>
      </c>
      <c r="BZ262" s="14" t="s">
        <v>365</v>
      </c>
      <c r="CA262" s="11"/>
      <c r="CB262" s="11"/>
      <c r="CD262" s="119">
        <v>6</v>
      </c>
      <c r="CE262" s="119" t="str">
        <f>BX272</f>
        <v>大島</v>
      </c>
      <c r="CF262" s="119" t="str">
        <f>BY272</f>
        <v>夕佳</v>
      </c>
      <c r="CG262" s="119" t="str">
        <f>BZ272</f>
        <v>(福・柳川高)</v>
      </c>
      <c r="CH262" s="119">
        <v>1</v>
      </c>
      <c r="CI262" s="119" t="str">
        <f>BX263</f>
        <v>古賀　</v>
      </c>
      <c r="CJ262" s="119" t="str">
        <f>BY263</f>
        <v>愛美</v>
      </c>
      <c r="CK262" s="119" t="str">
        <f>BZ263</f>
        <v>(福・柳川高C)</v>
      </c>
    </row>
    <row r="263" spans="15:89" ht="13.5">
      <c r="O263" s="131">
        <v>1</v>
      </c>
      <c r="P263" s="50" t="s">
        <v>485</v>
      </c>
      <c r="Q263" s="80" t="s">
        <v>486</v>
      </c>
      <c r="R263" s="80" t="s">
        <v>484</v>
      </c>
      <c r="S263" s="170"/>
      <c r="T263" s="170"/>
      <c r="U263" s="119">
        <v>8</v>
      </c>
      <c r="V263" s="122" t="str">
        <f>P276</f>
        <v>相浦</v>
      </c>
      <c r="W263" s="122" t="str">
        <f>Q276</f>
        <v>沙織</v>
      </c>
      <c r="X263" s="122" t="str">
        <f>R276</f>
        <v>(福・九州女子高）</v>
      </c>
      <c r="Y263" s="119">
        <v>2</v>
      </c>
      <c r="Z263" s="122">
        <f>P265</f>
        <v>0</v>
      </c>
      <c r="AA263" s="122" t="str">
        <f>Q265</f>
        <v> </v>
      </c>
      <c r="AB263" s="122" t="str">
        <f>R265</f>
        <v> </v>
      </c>
      <c r="AD263" s="131">
        <v>1</v>
      </c>
      <c r="AE263" s="50" t="s">
        <v>485</v>
      </c>
      <c r="AF263" s="52" t="s">
        <v>486</v>
      </c>
      <c r="AG263" s="52" t="s">
        <v>484</v>
      </c>
      <c r="AH263" s="11"/>
      <c r="AI263" s="11"/>
      <c r="AJ263" s="119">
        <v>2</v>
      </c>
      <c r="AK263" s="122" t="str">
        <f>AE264</f>
        <v>BYE</v>
      </c>
      <c r="AL263" s="122" t="str">
        <f>AF264</f>
        <v> </v>
      </c>
      <c r="AM263" s="122" t="str">
        <f>AG264</f>
        <v> </v>
      </c>
      <c r="AN263" s="119">
        <v>2</v>
      </c>
      <c r="AO263" s="122">
        <f>AE265</f>
        <v>0</v>
      </c>
      <c r="AP263" s="122" t="str">
        <f>AF265</f>
        <v> </v>
      </c>
      <c r="AQ263" s="122" t="str">
        <f>AG265</f>
        <v> </v>
      </c>
      <c r="AS263" s="114">
        <v>1</v>
      </c>
      <c r="AT263" s="16" t="s">
        <v>366</v>
      </c>
      <c r="AU263" s="50" t="s">
        <v>367</v>
      </c>
      <c r="AV263" s="14" t="s">
        <v>368</v>
      </c>
      <c r="AW263" s="11"/>
      <c r="AX263" s="11"/>
      <c r="AZ263" s="119">
        <v>7</v>
      </c>
      <c r="BA263" s="119" t="str">
        <f>AT274</f>
        <v>柿原</v>
      </c>
      <c r="BB263" s="119" t="str">
        <f>AU274</f>
        <v>裕美</v>
      </c>
      <c r="BC263" s="119" t="str">
        <f>AV274</f>
        <v>(福・吉田TS)</v>
      </c>
      <c r="BD263" s="119">
        <v>2</v>
      </c>
      <c r="BE263" s="119" t="str">
        <f>AT265</f>
        <v>山下</v>
      </c>
      <c r="BF263" s="119" t="str">
        <f>AU265</f>
        <v>佳奈美</v>
      </c>
      <c r="BG263" s="119" t="str">
        <f>AV265</f>
        <v>(福・春日西TC）</v>
      </c>
      <c r="BM263" s="11"/>
      <c r="BN263" s="11"/>
      <c r="BW263" s="114">
        <v>1</v>
      </c>
      <c r="BX263" s="16" t="s">
        <v>366</v>
      </c>
      <c r="BY263" s="50" t="s">
        <v>367</v>
      </c>
      <c r="BZ263" s="14" t="s">
        <v>368</v>
      </c>
      <c r="CA263" s="11"/>
      <c r="CB263" s="11"/>
      <c r="CD263" s="119">
        <v>7</v>
      </c>
      <c r="CE263" s="119" t="str">
        <f>BX274</f>
        <v>柿原</v>
      </c>
      <c r="CF263" s="119" t="str">
        <f>BY274</f>
        <v>裕美</v>
      </c>
      <c r="CG263" s="119" t="str">
        <f>BZ274</f>
        <v>(福・吉田TS)</v>
      </c>
      <c r="CH263" s="119">
        <v>2</v>
      </c>
      <c r="CI263" s="119" t="str">
        <f>BX265</f>
        <v>山下</v>
      </c>
      <c r="CJ263" s="119" t="str">
        <f>BY265</f>
        <v>佳奈美</v>
      </c>
      <c r="CK263" s="119" t="str">
        <f>BZ265</f>
        <v>(福・春日西TC）</v>
      </c>
    </row>
    <row r="264" spans="15:89" ht="13.5">
      <c r="O264" s="132">
        <v>2</v>
      </c>
      <c r="P264" s="57" t="s">
        <v>649</v>
      </c>
      <c r="Q264" s="143" t="s">
        <v>650</v>
      </c>
      <c r="R264" s="143" t="s">
        <v>650</v>
      </c>
      <c r="S264" s="176"/>
      <c r="T264" s="176"/>
      <c r="U264" s="119">
        <v>9</v>
      </c>
      <c r="V264" s="122" t="str">
        <f>P278</f>
        <v>進士</v>
      </c>
      <c r="W264" s="122" t="str">
        <f>Q278</f>
        <v>香織</v>
      </c>
      <c r="X264" s="122" t="str">
        <f>R278</f>
        <v>(福・柳川高)</v>
      </c>
      <c r="Y264" s="119">
        <v>3</v>
      </c>
      <c r="Z264" s="122" t="str">
        <f>P267</f>
        <v>原田</v>
      </c>
      <c r="AA264" s="122" t="str">
        <f>Q267</f>
        <v>さやか</v>
      </c>
      <c r="AB264" s="122" t="str">
        <f>R267</f>
        <v>(福・西南学院高）</v>
      </c>
      <c r="AD264" s="132">
        <v>2</v>
      </c>
      <c r="AE264" s="57" t="s">
        <v>649</v>
      </c>
      <c r="AF264" s="58" t="s">
        <v>650</v>
      </c>
      <c r="AG264" s="58" t="s">
        <v>650</v>
      </c>
      <c r="AH264" s="11"/>
      <c r="AI264" s="11"/>
      <c r="AJ264" s="119">
        <v>3</v>
      </c>
      <c r="AK264" s="122" t="str">
        <f>AE266</f>
        <v>江頭</v>
      </c>
      <c r="AL264" s="122" t="str">
        <f>AF266</f>
        <v>佐和子</v>
      </c>
      <c r="AM264" s="122" t="str">
        <f>AG266</f>
        <v>(福・西南学院高）</v>
      </c>
      <c r="AN264" s="119">
        <v>3</v>
      </c>
      <c r="AO264" s="122" t="str">
        <f>AE267</f>
        <v>原田</v>
      </c>
      <c r="AP264" s="122" t="str">
        <f>AF267</f>
        <v>さやか</v>
      </c>
      <c r="AQ264" s="122" t="str">
        <f>AG267</f>
        <v>(福・西南学院高）</v>
      </c>
      <c r="AS264" s="114">
        <v>2</v>
      </c>
      <c r="AT264" s="17" t="s">
        <v>359</v>
      </c>
      <c r="AU264" s="49" t="s">
        <v>360</v>
      </c>
      <c r="AV264" s="14" t="s">
        <v>356</v>
      </c>
      <c r="AW264" s="11"/>
      <c r="AX264" s="11"/>
      <c r="AZ264" s="119">
        <v>8</v>
      </c>
      <c r="BA264" s="119" t="str">
        <f>AT276</f>
        <v>永田</v>
      </c>
      <c r="BB264" s="119" t="str">
        <f>AU276</f>
        <v>敦美</v>
      </c>
      <c r="BC264" s="119" t="str">
        <f>AV276</f>
        <v>(福・北九州ｳｴｽﾄ)</v>
      </c>
      <c r="BD264" s="119">
        <v>3</v>
      </c>
      <c r="BE264" s="119" t="str">
        <f>AT267</f>
        <v>石浦  </v>
      </c>
      <c r="BF264" s="119" t="str">
        <f>AU267</f>
        <v>めぐみ</v>
      </c>
      <c r="BG264" s="119" t="str">
        <f>AV267</f>
        <v>(福・ｸﾘ-ﾝﾋﾞﾚｯｼﾞ)</v>
      </c>
      <c r="BM264" s="11"/>
      <c r="BN264" s="11"/>
      <c r="BW264" s="114">
        <v>2</v>
      </c>
      <c r="BX264" s="17" t="s">
        <v>359</v>
      </c>
      <c r="BY264" s="49" t="s">
        <v>360</v>
      </c>
      <c r="BZ264" s="14" t="s">
        <v>356</v>
      </c>
      <c r="CA264" s="11"/>
      <c r="CB264" s="11"/>
      <c r="CD264" s="119">
        <v>8</v>
      </c>
      <c r="CE264" s="119" t="str">
        <f>BX276</f>
        <v>永田</v>
      </c>
      <c r="CF264" s="119" t="str">
        <f>BY276</f>
        <v>敦美</v>
      </c>
      <c r="CG264" s="119" t="str">
        <f>BZ276</f>
        <v>(福・北九州ｳｴｽﾄ)</v>
      </c>
      <c r="CH264" s="119">
        <v>3</v>
      </c>
      <c r="CI264" s="119" t="str">
        <f>BX267</f>
        <v>石浦  </v>
      </c>
      <c r="CJ264" s="119" t="str">
        <f>BY267</f>
        <v>めぐみ</v>
      </c>
      <c r="CK264" s="119" t="str">
        <f>BZ267</f>
        <v>(福・ｸﾘ-ﾝﾋﾞﾚｯｼﾞ)</v>
      </c>
    </row>
    <row r="265" spans="15:89" ht="13.5">
      <c r="O265" s="132">
        <v>2</v>
      </c>
      <c r="P265" s="57"/>
      <c r="Q265" s="143" t="s">
        <v>650</v>
      </c>
      <c r="R265" s="143" t="s">
        <v>650</v>
      </c>
      <c r="S265" s="176"/>
      <c r="T265" s="176"/>
      <c r="U265" s="119">
        <v>10</v>
      </c>
      <c r="V265" s="122" t="str">
        <f>P280</f>
        <v>三井島</v>
      </c>
      <c r="W265" s="122" t="str">
        <f>Q280</f>
        <v>美咲</v>
      </c>
      <c r="X265" s="122" t="str">
        <f>R280</f>
        <v>(福・筑紫丘高）</v>
      </c>
      <c r="Y265" s="119">
        <v>4</v>
      </c>
      <c r="Z265" s="122" t="str">
        <f>P269</f>
        <v>森田</v>
      </c>
      <c r="AA265" s="122" t="str">
        <f>Q269</f>
        <v>望美</v>
      </c>
      <c r="AB265" s="122" t="str">
        <f>R269</f>
        <v>(福・福岡女学院高）</v>
      </c>
      <c r="AD265" s="132">
        <v>2</v>
      </c>
      <c r="AE265" s="57"/>
      <c r="AF265" s="58" t="s">
        <v>650</v>
      </c>
      <c r="AG265" s="58" t="s">
        <v>650</v>
      </c>
      <c r="AH265" s="11"/>
      <c r="AI265" s="11"/>
      <c r="AJ265" s="119">
        <v>4</v>
      </c>
      <c r="AK265" s="122" t="str">
        <f>AE268</f>
        <v>大森</v>
      </c>
      <c r="AL265" s="122" t="str">
        <f>AF268</f>
        <v>奈央</v>
      </c>
      <c r="AM265" s="122" t="str">
        <f>AG268</f>
        <v>(福・福岡女学院高）</v>
      </c>
      <c r="AN265" s="119">
        <v>4</v>
      </c>
      <c r="AO265" s="122" t="str">
        <f>AE269</f>
        <v>森田</v>
      </c>
      <c r="AP265" s="122" t="str">
        <f>AF269</f>
        <v>望美</v>
      </c>
      <c r="AQ265" s="122" t="str">
        <f>AG269</f>
        <v>(福・福岡女学院高）</v>
      </c>
      <c r="AS265" s="114">
        <v>2</v>
      </c>
      <c r="AT265" s="17" t="s">
        <v>361</v>
      </c>
      <c r="AU265" s="51" t="s">
        <v>362</v>
      </c>
      <c r="AV265" s="14" t="s">
        <v>356</v>
      </c>
      <c r="AW265" s="11"/>
      <c r="AX265" s="11"/>
      <c r="AZ265" s="119">
        <v>9</v>
      </c>
      <c r="BA265" s="119" t="str">
        <f>AT278</f>
        <v>楠田</v>
      </c>
      <c r="BB265" s="119" t="str">
        <f>AU278</f>
        <v>千恵</v>
      </c>
      <c r="BC265" s="119" t="str">
        <f>AV278</f>
        <v>(福・筑紫女学園高)</v>
      </c>
      <c r="BD265" s="119">
        <v>4</v>
      </c>
      <c r="BE265" s="119" t="str">
        <f>AT269</f>
        <v>宮田</v>
      </c>
      <c r="BF265" s="119" t="str">
        <f>AU269</f>
        <v>奈月</v>
      </c>
      <c r="BG265" s="119" t="str">
        <f>AV269</f>
        <v>(福・筑紫女学園高)</v>
      </c>
      <c r="BM265" s="11"/>
      <c r="BN265" s="11"/>
      <c r="BW265" s="114">
        <v>2</v>
      </c>
      <c r="BX265" s="17" t="s">
        <v>361</v>
      </c>
      <c r="BY265" s="51" t="s">
        <v>362</v>
      </c>
      <c r="BZ265" s="14" t="s">
        <v>356</v>
      </c>
      <c r="CA265" s="11"/>
      <c r="CB265" s="11"/>
      <c r="CD265" s="119">
        <v>9</v>
      </c>
      <c r="CE265" s="119" t="str">
        <f>BX278</f>
        <v>楠田</v>
      </c>
      <c r="CF265" s="119" t="str">
        <f>BY278</f>
        <v>千恵</v>
      </c>
      <c r="CG265" s="119" t="str">
        <f>BZ278</f>
        <v>(福・筑紫女学園高)</v>
      </c>
      <c r="CH265" s="119">
        <v>4</v>
      </c>
      <c r="CI265" s="119" t="str">
        <f>BX269</f>
        <v>宮田</v>
      </c>
      <c r="CJ265" s="119" t="str">
        <f>BY269</f>
        <v>奈月</v>
      </c>
      <c r="CK265" s="119" t="str">
        <f>BZ269</f>
        <v>(福・筑紫女学園高)</v>
      </c>
    </row>
    <row r="266" spans="15:89" ht="13.5">
      <c r="O266" s="131">
        <v>3</v>
      </c>
      <c r="P266" s="50" t="s">
        <v>429</v>
      </c>
      <c r="Q266" s="80" t="s">
        <v>430</v>
      </c>
      <c r="R266" s="153" t="s">
        <v>497</v>
      </c>
      <c r="S266" s="172"/>
      <c r="T266" s="172"/>
      <c r="U266" s="119">
        <v>11</v>
      </c>
      <c r="V266" s="122" t="str">
        <f>P282</f>
        <v>勝本</v>
      </c>
      <c r="W266" s="122" t="str">
        <f>Q282</f>
        <v>絵美</v>
      </c>
      <c r="X266" s="122" t="str">
        <f>R282</f>
        <v>(福・小倉高）</v>
      </c>
      <c r="Y266" s="119">
        <v>5</v>
      </c>
      <c r="Z266" s="122" t="str">
        <f>P271</f>
        <v>森田</v>
      </c>
      <c r="AA266" s="122" t="str">
        <f>Q271</f>
        <v>智暁</v>
      </c>
      <c r="AB266" s="122" t="str">
        <f>R271</f>
        <v>(福・筑紫丘高）</v>
      </c>
      <c r="AD266" s="131">
        <v>3</v>
      </c>
      <c r="AE266" s="50" t="s">
        <v>429</v>
      </c>
      <c r="AF266" s="52" t="s">
        <v>430</v>
      </c>
      <c r="AG266" s="54" t="s">
        <v>497</v>
      </c>
      <c r="AH266" s="164"/>
      <c r="AI266" s="164"/>
      <c r="AJ266" s="119">
        <v>5</v>
      </c>
      <c r="AK266" s="122" t="str">
        <f>AE270</f>
        <v>中園</v>
      </c>
      <c r="AL266" s="122" t="str">
        <f>AF270</f>
        <v>明子</v>
      </c>
      <c r="AM266" s="122" t="str">
        <f>AG270</f>
        <v>(福・筑紫丘高）</v>
      </c>
      <c r="AN266" s="119">
        <v>5</v>
      </c>
      <c r="AO266" s="122" t="str">
        <f>AE271</f>
        <v>森田</v>
      </c>
      <c r="AP266" s="122" t="str">
        <f>AF271</f>
        <v>智暁</v>
      </c>
      <c r="AQ266" s="122" t="str">
        <f>AG271</f>
        <v>(福・筑紫丘高）</v>
      </c>
      <c r="AS266" s="114">
        <v>3</v>
      </c>
      <c r="AT266" s="16" t="s">
        <v>369</v>
      </c>
      <c r="AU266" s="50" t="s">
        <v>370</v>
      </c>
      <c r="AV266" s="14" t="s">
        <v>371</v>
      </c>
      <c r="AW266" s="11"/>
      <c r="AX266" s="11"/>
      <c r="AZ266" s="119">
        <v>10</v>
      </c>
      <c r="BA266" s="119">
        <f>AT280</f>
        <v>1</v>
      </c>
      <c r="BB266" s="119">
        <f>AU280</f>
        <v>15</v>
      </c>
      <c r="BC266" s="119">
        <f>AV280</f>
        <v>29</v>
      </c>
      <c r="BD266" s="119">
        <v>5</v>
      </c>
      <c r="BE266" s="119" t="str">
        <f>AT271</f>
        <v>渡辺 </v>
      </c>
      <c r="BF266" s="119" t="str">
        <f>AU271</f>
        <v>亜理沙</v>
      </c>
      <c r="BG266" s="119" t="str">
        <f>AV271</f>
        <v>(福・春日西TC）</v>
      </c>
      <c r="BM266" s="11"/>
      <c r="BN266" s="11"/>
      <c r="BW266" s="114">
        <v>3</v>
      </c>
      <c r="BX266" s="16" t="s">
        <v>369</v>
      </c>
      <c r="BY266" s="50" t="s">
        <v>370</v>
      </c>
      <c r="BZ266" s="14" t="s">
        <v>371</v>
      </c>
      <c r="CA266" s="11"/>
      <c r="CB266" s="11"/>
      <c r="CD266" s="119">
        <v>10</v>
      </c>
      <c r="CE266" s="119">
        <f>BX280</f>
        <v>1</v>
      </c>
      <c r="CF266" s="119">
        <f>BY280</f>
        <v>15</v>
      </c>
      <c r="CG266" s="119">
        <f>BZ280</f>
        <v>29</v>
      </c>
      <c r="CH266" s="119">
        <v>5</v>
      </c>
      <c r="CI266" s="119" t="str">
        <f>BX271</f>
        <v>渡辺 </v>
      </c>
      <c r="CJ266" s="119" t="str">
        <f>BY271</f>
        <v>亜理沙</v>
      </c>
      <c r="CK266" s="119" t="str">
        <f>BZ271</f>
        <v>(福・春日西TC）</v>
      </c>
    </row>
    <row r="267" spans="15:89" ht="13.5">
      <c r="O267" s="131">
        <v>3</v>
      </c>
      <c r="P267" s="50" t="s">
        <v>431</v>
      </c>
      <c r="Q267" s="80" t="s">
        <v>651</v>
      </c>
      <c r="R267" s="153" t="s">
        <v>497</v>
      </c>
      <c r="S267" s="172"/>
      <c r="T267" s="172"/>
      <c r="U267" s="119">
        <v>12</v>
      </c>
      <c r="V267" s="122" t="str">
        <f>P284</f>
        <v>碇</v>
      </c>
      <c r="W267" s="122" t="str">
        <f>Q284</f>
        <v>由利絵</v>
      </c>
      <c r="X267" s="122" t="str">
        <f>R284</f>
        <v>(福・筑紫丘高）</v>
      </c>
      <c r="Y267" s="119">
        <v>6</v>
      </c>
      <c r="Z267" s="122" t="str">
        <f>P273</f>
        <v>宮本</v>
      </c>
      <c r="AA267" s="122" t="str">
        <f>Q273</f>
        <v>佳乃</v>
      </c>
      <c r="AB267" s="122" t="str">
        <f>R273</f>
        <v>（福・西南学院高）</v>
      </c>
      <c r="AD267" s="131">
        <v>3</v>
      </c>
      <c r="AE267" s="50" t="s">
        <v>431</v>
      </c>
      <c r="AF267" s="52" t="s">
        <v>651</v>
      </c>
      <c r="AG267" s="54" t="s">
        <v>497</v>
      </c>
      <c r="AH267" s="164"/>
      <c r="AI267" s="164"/>
      <c r="AJ267" s="119">
        <v>6</v>
      </c>
      <c r="AK267" s="122" t="str">
        <f>AE272</f>
        <v>樋口</v>
      </c>
      <c r="AL267" s="122" t="str">
        <f>AF272</f>
        <v>菜保</v>
      </c>
      <c r="AM267" s="122" t="str">
        <f>AG272</f>
        <v>(福・西南学院高）</v>
      </c>
      <c r="AN267" s="119">
        <v>6</v>
      </c>
      <c r="AO267" s="122" t="str">
        <f>AE273</f>
        <v>宮本</v>
      </c>
      <c r="AP267" s="122" t="str">
        <f>AF273</f>
        <v>佳乃</v>
      </c>
      <c r="AQ267" s="122" t="str">
        <f>AG273</f>
        <v>（福・西南学院高）</v>
      </c>
      <c r="AS267" s="114">
        <v>3</v>
      </c>
      <c r="AT267" s="16" t="s">
        <v>372</v>
      </c>
      <c r="AU267" s="50" t="s">
        <v>373</v>
      </c>
      <c r="AV267" s="14" t="s">
        <v>371</v>
      </c>
      <c r="AW267" s="11"/>
      <c r="AX267" s="11"/>
      <c r="AZ267" s="119">
        <v>11</v>
      </c>
      <c r="BA267" s="119">
        <f>AT282</f>
        <v>3</v>
      </c>
      <c r="BB267" s="119">
        <f>AU282</f>
        <v>17</v>
      </c>
      <c r="BC267" s="119">
        <f>AV282</f>
        <v>31</v>
      </c>
      <c r="BD267" s="119">
        <v>6</v>
      </c>
      <c r="BE267" s="119" t="str">
        <f>AT273</f>
        <v>葉山</v>
      </c>
      <c r="BF267" s="119" t="str">
        <f>AU273</f>
        <v>由貴</v>
      </c>
      <c r="BG267" s="119" t="str">
        <f>AV273</f>
        <v>(福・柳川高)</v>
      </c>
      <c r="BM267" s="11"/>
      <c r="BN267" s="11"/>
      <c r="BW267" s="114">
        <v>3</v>
      </c>
      <c r="BX267" s="16" t="s">
        <v>372</v>
      </c>
      <c r="BY267" s="50" t="s">
        <v>373</v>
      </c>
      <c r="BZ267" s="14" t="s">
        <v>371</v>
      </c>
      <c r="CA267" s="11"/>
      <c r="CB267" s="11"/>
      <c r="CD267" s="119">
        <v>11</v>
      </c>
      <c r="CE267" s="119">
        <f>BX282</f>
        <v>3</v>
      </c>
      <c r="CF267" s="119">
        <f>BY282</f>
        <v>17</v>
      </c>
      <c r="CG267" s="119">
        <f>BZ282</f>
        <v>31</v>
      </c>
      <c r="CH267" s="119">
        <v>6</v>
      </c>
      <c r="CI267" s="119" t="str">
        <f>BX273</f>
        <v>葉山</v>
      </c>
      <c r="CJ267" s="119" t="str">
        <f>BY273</f>
        <v>由貴</v>
      </c>
      <c r="CK267" s="119" t="str">
        <f>BZ273</f>
        <v>(福・柳川高)</v>
      </c>
    </row>
    <row r="268" spans="15:89" ht="13.5">
      <c r="O268" s="131">
        <v>4</v>
      </c>
      <c r="P268" s="50" t="s">
        <v>475</v>
      </c>
      <c r="Q268" s="80" t="s">
        <v>476</v>
      </c>
      <c r="R268" s="150" t="s">
        <v>472</v>
      </c>
      <c r="S268" s="174"/>
      <c r="T268" s="174"/>
      <c r="U268" s="119">
        <v>13</v>
      </c>
      <c r="V268" s="122" t="str">
        <f>P286</f>
        <v>上田</v>
      </c>
      <c r="W268" s="122" t="str">
        <f>Q286</f>
        <v>沙矢香</v>
      </c>
      <c r="X268" s="122" t="str">
        <f>R286</f>
        <v>(福・小倉高）</v>
      </c>
      <c r="Y268" s="119">
        <v>7</v>
      </c>
      <c r="Z268" s="122" t="str">
        <f>P275</f>
        <v>山元</v>
      </c>
      <c r="AA268" s="122" t="str">
        <f>Q275</f>
        <v>優果里</v>
      </c>
      <c r="AB268" s="122" t="str">
        <f>R275</f>
        <v>(福・福岡女学院高）</v>
      </c>
      <c r="AD268" s="131">
        <v>4</v>
      </c>
      <c r="AE268" s="50" t="s">
        <v>475</v>
      </c>
      <c r="AF268" s="52" t="s">
        <v>476</v>
      </c>
      <c r="AG268" s="51" t="s">
        <v>472</v>
      </c>
      <c r="AH268" s="48"/>
      <c r="AI268" s="48"/>
      <c r="AJ268" s="119">
        <v>7</v>
      </c>
      <c r="AK268" s="122" t="str">
        <f>AE274</f>
        <v>船越</v>
      </c>
      <c r="AL268" s="122" t="str">
        <f>AF274</f>
        <v>さやか</v>
      </c>
      <c r="AM268" s="122" t="str">
        <f>AG274</f>
        <v>(福・福岡女学院高）</v>
      </c>
      <c r="AN268" s="119">
        <v>7</v>
      </c>
      <c r="AO268" s="122" t="str">
        <f>AE275</f>
        <v>山元</v>
      </c>
      <c r="AP268" s="122" t="str">
        <f>AF275</f>
        <v>優果里</v>
      </c>
      <c r="AQ268" s="122" t="str">
        <f>AG275</f>
        <v>(福・福岡女学院高）</v>
      </c>
      <c r="AS268" s="114">
        <v>4</v>
      </c>
      <c r="AT268" s="17" t="s">
        <v>652</v>
      </c>
      <c r="AU268" s="49" t="s">
        <v>374</v>
      </c>
      <c r="AV268" s="18" t="s">
        <v>375</v>
      </c>
      <c r="AW268" s="48"/>
      <c r="AX268" s="48"/>
      <c r="AZ268" s="119">
        <v>12</v>
      </c>
      <c r="BA268" s="119">
        <f>AT284</f>
        <v>5</v>
      </c>
      <c r="BB268" s="119">
        <f>AU284</f>
        <v>19</v>
      </c>
      <c r="BC268" s="119">
        <f>AV284</f>
        <v>33</v>
      </c>
      <c r="BD268" s="119">
        <v>7</v>
      </c>
      <c r="BE268" s="119" t="str">
        <f>AT275</f>
        <v>平川</v>
      </c>
      <c r="BF268" s="119" t="str">
        <f>AU275</f>
        <v>睦</v>
      </c>
      <c r="BG268" s="119" t="str">
        <f>AV275</f>
        <v>(福・ﾃﾞｨﾉTC)</v>
      </c>
      <c r="BM268" s="48"/>
      <c r="BN268" s="48"/>
      <c r="BW268" s="114">
        <v>4</v>
      </c>
      <c r="BX268" s="17" t="s">
        <v>652</v>
      </c>
      <c r="BY268" s="49" t="s">
        <v>374</v>
      </c>
      <c r="BZ268" s="18" t="s">
        <v>375</v>
      </c>
      <c r="CA268" s="48"/>
      <c r="CB268" s="48"/>
      <c r="CD268" s="119">
        <v>12</v>
      </c>
      <c r="CE268" s="119">
        <f>BX284</f>
        <v>5</v>
      </c>
      <c r="CF268" s="119">
        <f>BY284</f>
        <v>19</v>
      </c>
      <c r="CG268" s="119">
        <f>BZ284</f>
        <v>33</v>
      </c>
      <c r="CH268" s="119">
        <v>7</v>
      </c>
      <c r="CI268" s="119" t="str">
        <f>BX275</f>
        <v>平川</v>
      </c>
      <c r="CJ268" s="119" t="str">
        <f>BY275</f>
        <v>睦</v>
      </c>
      <c r="CK268" s="119" t="str">
        <f>BZ275</f>
        <v>(福・ﾃﾞｨﾉTC)</v>
      </c>
    </row>
    <row r="269" spans="15:89" ht="13.5">
      <c r="O269" s="131">
        <v>4</v>
      </c>
      <c r="P269" s="50" t="s">
        <v>440</v>
      </c>
      <c r="Q269" s="80" t="s">
        <v>477</v>
      </c>
      <c r="R269" s="150" t="s">
        <v>472</v>
      </c>
      <c r="S269" s="174"/>
      <c r="T269" s="174"/>
      <c r="U269" s="119">
        <v>14</v>
      </c>
      <c r="V269" s="122" t="str">
        <f>P288</f>
        <v>江頭</v>
      </c>
      <c r="W269" s="122" t="str">
        <f>Q288</f>
        <v>陽子</v>
      </c>
      <c r="X269" s="122" t="str">
        <f>R288</f>
        <v>(福・西南学院高）</v>
      </c>
      <c r="Y269" s="119">
        <v>8</v>
      </c>
      <c r="Z269" s="122" t="str">
        <f>P277</f>
        <v>山田</v>
      </c>
      <c r="AA269" s="122" t="str">
        <f>Q277</f>
        <v>優子</v>
      </c>
      <c r="AB269" s="122" t="str">
        <f>R277</f>
        <v>(福・九州女子高）</v>
      </c>
      <c r="AD269" s="131">
        <v>4</v>
      </c>
      <c r="AE269" s="50" t="s">
        <v>440</v>
      </c>
      <c r="AF269" s="52" t="s">
        <v>477</v>
      </c>
      <c r="AG269" s="51" t="s">
        <v>472</v>
      </c>
      <c r="AH269" s="48"/>
      <c r="AI269" s="48"/>
      <c r="AJ269" s="119">
        <v>8</v>
      </c>
      <c r="AK269" s="122" t="str">
        <f>AE276</f>
        <v>相浦</v>
      </c>
      <c r="AL269" s="122" t="str">
        <f>AF276</f>
        <v>沙織</v>
      </c>
      <c r="AM269" s="122" t="str">
        <f>AG276</f>
        <v>(福・九州女子高）</v>
      </c>
      <c r="AN269" s="119">
        <v>8</v>
      </c>
      <c r="AO269" s="122" t="str">
        <f>AE277</f>
        <v>山田</v>
      </c>
      <c r="AP269" s="122" t="str">
        <f>AF277</f>
        <v>優子</v>
      </c>
      <c r="AQ269" s="122" t="str">
        <f>AG277</f>
        <v>(福・九州女子高）</v>
      </c>
      <c r="AS269" s="114">
        <v>4</v>
      </c>
      <c r="AT269" s="17" t="s">
        <v>376</v>
      </c>
      <c r="AU269" s="49" t="s">
        <v>377</v>
      </c>
      <c r="AV269" s="18" t="s">
        <v>375</v>
      </c>
      <c r="AW269" s="48"/>
      <c r="AX269" s="48"/>
      <c r="AZ269" s="119">
        <v>13</v>
      </c>
      <c r="BA269" s="119">
        <f>AT286</f>
        <v>7</v>
      </c>
      <c r="BB269" s="119">
        <f>AU286</f>
        <v>21</v>
      </c>
      <c r="BC269" s="119">
        <f>AV286</f>
        <v>35</v>
      </c>
      <c r="BD269" s="119">
        <v>8</v>
      </c>
      <c r="BE269" s="119" t="str">
        <f>AT277</f>
        <v>八木</v>
      </c>
      <c r="BF269" s="119" t="str">
        <f>AU277</f>
        <v>梓</v>
      </c>
      <c r="BG269" s="119" t="str">
        <f>AV277</f>
        <v>(福・吉田TS)</v>
      </c>
      <c r="BM269" s="48"/>
      <c r="BN269" s="48"/>
      <c r="BW269" s="114">
        <v>4</v>
      </c>
      <c r="BX269" s="17" t="s">
        <v>376</v>
      </c>
      <c r="BY269" s="49" t="s">
        <v>377</v>
      </c>
      <c r="BZ269" s="18" t="s">
        <v>375</v>
      </c>
      <c r="CA269" s="48"/>
      <c r="CB269" s="48"/>
      <c r="CD269" s="119">
        <v>13</v>
      </c>
      <c r="CE269" s="119">
        <f>BX286</f>
        <v>7</v>
      </c>
      <c r="CF269" s="119">
        <f>BY286</f>
        <v>21</v>
      </c>
      <c r="CG269" s="119">
        <f>BZ286</f>
        <v>35</v>
      </c>
      <c r="CH269" s="119">
        <v>8</v>
      </c>
      <c r="CI269" s="119" t="str">
        <f>BX277</f>
        <v>八木</v>
      </c>
      <c r="CJ269" s="119" t="str">
        <f>BY277</f>
        <v>梓</v>
      </c>
      <c r="CK269" s="119" t="str">
        <f>BZ277</f>
        <v>(福・吉田TS)</v>
      </c>
    </row>
    <row r="270" spans="15:89" ht="13.5">
      <c r="O270" s="133">
        <v>5</v>
      </c>
      <c r="P270" s="50" t="s">
        <v>437</v>
      </c>
      <c r="Q270" s="80" t="s">
        <v>438</v>
      </c>
      <c r="R270" s="150" t="s">
        <v>439</v>
      </c>
      <c r="S270" s="174"/>
      <c r="T270" s="174"/>
      <c r="U270" s="119">
        <v>15</v>
      </c>
      <c r="V270" s="122" t="str">
        <f>P290</f>
        <v>有田</v>
      </c>
      <c r="W270" s="122" t="str">
        <f>Q290</f>
        <v>彩</v>
      </c>
      <c r="X270" s="122" t="str">
        <f>R290</f>
        <v>(福・筑紫丘高）</v>
      </c>
      <c r="Y270" s="119">
        <v>9</v>
      </c>
      <c r="Z270" s="122" t="str">
        <f>P279</f>
        <v>末次</v>
      </c>
      <c r="AA270" s="122" t="str">
        <f>Q279</f>
        <v>晃子</v>
      </c>
      <c r="AB270" s="122" t="str">
        <f>R279</f>
        <v>(福・柳川高)</v>
      </c>
      <c r="AD270" s="133">
        <v>5</v>
      </c>
      <c r="AE270" s="50" t="s">
        <v>437</v>
      </c>
      <c r="AF270" s="52" t="s">
        <v>438</v>
      </c>
      <c r="AG270" s="51" t="s">
        <v>439</v>
      </c>
      <c r="AH270" s="48"/>
      <c r="AI270" s="48"/>
      <c r="AJ270" s="119">
        <v>9</v>
      </c>
      <c r="AK270" s="122" t="str">
        <f>AE278</f>
        <v>進士</v>
      </c>
      <c r="AL270" s="122" t="str">
        <f>AF278</f>
        <v>香織</v>
      </c>
      <c r="AM270" s="122" t="str">
        <f>AG278</f>
        <v>(福・柳川高)</v>
      </c>
      <c r="AN270" s="119">
        <v>9</v>
      </c>
      <c r="AO270" s="122" t="str">
        <f>AE279</f>
        <v>末次</v>
      </c>
      <c r="AP270" s="122" t="str">
        <f>AF279</f>
        <v>晃子</v>
      </c>
      <c r="AQ270" s="122" t="str">
        <f>AG279</f>
        <v>(福・柳川高)</v>
      </c>
      <c r="AS270" s="114">
        <v>5</v>
      </c>
      <c r="AT270" s="17" t="s">
        <v>354</v>
      </c>
      <c r="AU270" s="49" t="s">
        <v>355</v>
      </c>
      <c r="AV270" s="14" t="s">
        <v>498</v>
      </c>
      <c r="AW270" s="11"/>
      <c r="AX270" s="11"/>
      <c r="AZ270" s="119">
        <v>14</v>
      </c>
      <c r="BA270" s="119">
        <f>AT288</f>
        <v>9</v>
      </c>
      <c r="BB270" s="119">
        <f>AU288</f>
        <v>23</v>
      </c>
      <c r="BC270" s="119">
        <f>AV288</f>
        <v>37</v>
      </c>
      <c r="BD270" s="119">
        <v>9</v>
      </c>
      <c r="BE270" s="119" t="str">
        <f>AT279</f>
        <v>白石</v>
      </c>
      <c r="BF270" s="119" t="str">
        <f>AU279</f>
        <v>治絵</v>
      </c>
      <c r="BG270" s="119" t="str">
        <f>AV279</f>
        <v>(福・筑紫女学園高)</v>
      </c>
      <c r="BM270" s="11"/>
      <c r="BN270" s="11"/>
      <c r="BW270" s="114">
        <v>5</v>
      </c>
      <c r="BX270" s="17" t="s">
        <v>354</v>
      </c>
      <c r="BY270" s="49" t="s">
        <v>355</v>
      </c>
      <c r="BZ270" s="14" t="s">
        <v>498</v>
      </c>
      <c r="CA270" s="11"/>
      <c r="CB270" s="11"/>
      <c r="CD270" s="119">
        <v>14</v>
      </c>
      <c r="CE270" s="119">
        <f>BX288</f>
        <v>9</v>
      </c>
      <c r="CF270" s="119">
        <f>BY288</f>
        <v>23</v>
      </c>
      <c r="CG270" s="119">
        <f>BZ288</f>
        <v>37</v>
      </c>
      <c r="CH270" s="119">
        <v>9</v>
      </c>
      <c r="CI270" s="119" t="str">
        <f>BX279</f>
        <v>白石</v>
      </c>
      <c r="CJ270" s="119" t="str">
        <f>BY279</f>
        <v>治絵</v>
      </c>
      <c r="CK270" s="119" t="str">
        <f>BZ279</f>
        <v>(福・筑紫女学園高)</v>
      </c>
    </row>
    <row r="271" spans="15:89" ht="13.5">
      <c r="O271" s="133">
        <v>5</v>
      </c>
      <c r="P271" s="49" t="s">
        <v>440</v>
      </c>
      <c r="Q271" s="150" t="s">
        <v>441</v>
      </c>
      <c r="R271" s="150" t="s">
        <v>439</v>
      </c>
      <c r="S271" s="174"/>
      <c r="T271" s="174"/>
      <c r="U271" s="119">
        <v>16</v>
      </c>
      <c r="V271" s="122" t="str">
        <f>P292</f>
        <v>平木</v>
      </c>
      <c r="W271" s="122" t="str">
        <f>Q292</f>
        <v>朝子</v>
      </c>
      <c r="X271" s="122" t="str">
        <f>R292</f>
        <v>(福・筑紫女学園高)</v>
      </c>
      <c r="Y271" s="119">
        <v>10</v>
      </c>
      <c r="Z271" s="122" t="str">
        <f>P281</f>
        <v>諸隈</v>
      </c>
      <c r="AA271" s="122" t="str">
        <f>Q281</f>
        <v>美波</v>
      </c>
      <c r="AB271" s="122" t="str">
        <f>R281</f>
        <v>(福・筑紫丘高）</v>
      </c>
      <c r="AD271" s="133">
        <v>5</v>
      </c>
      <c r="AE271" s="49" t="s">
        <v>440</v>
      </c>
      <c r="AF271" s="51" t="s">
        <v>441</v>
      </c>
      <c r="AG271" s="51" t="s">
        <v>439</v>
      </c>
      <c r="AH271" s="48"/>
      <c r="AI271" s="48"/>
      <c r="AJ271" s="119">
        <v>10</v>
      </c>
      <c r="AK271" s="122" t="str">
        <f>AE280</f>
        <v>三井島</v>
      </c>
      <c r="AL271" s="122" t="str">
        <f>AF280</f>
        <v>美咲</v>
      </c>
      <c r="AM271" s="122" t="str">
        <f>AG280</f>
        <v>(福・筑紫丘高）</v>
      </c>
      <c r="AN271" s="119">
        <v>10</v>
      </c>
      <c r="AO271" s="122" t="str">
        <f>AE281</f>
        <v>諸隈</v>
      </c>
      <c r="AP271" s="122" t="str">
        <f>AF281</f>
        <v>美波</v>
      </c>
      <c r="AQ271" s="122" t="str">
        <f>AG281</f>
        <v>(福・筑紫丘高）</v>
      </c>
      <c r="AS271" s="114">
        <v>5</v>
      </c>
      <c r="AT271" s="16" t="s">
        <v>357</v>
      </c>
      <c r="AU271" s="50" t="s">
        <v>358</v>
      </c>
      <c r="AV271" s="14" t="s">
        <v>356</v>
      </c>
      <c r="AW271" s="11"/>
      <c r="AX271" s="11"/>
      <c r="AZ271" s="119">
        <v>15</v>
      </c>
      <c r="BA271" s="119">
        <f>AT290</f>
        <v>11</v>
      </c>
      <c r="BB271" s="119">
        <f>AU290</f>
        <v>25</v>
      </c>
      <c r="BC271" s="119">
        <f>AV290</f>
        <v>39</v>
      </c>
      <c r="BD271" s="119">
        <v>10</v>
      </c>
      <c r="BE271" s="119">
        <f>AT281</f>
        <v>2</v>
      </c>
      <c r="BF271" s="119">
        <f>AU281</f>
        <v>16</v>
      </c>
      <c r="BG271" s="119">
        <f>AV281</f>
        <v>30</v>
      </c>
      <c r="BM271" s="11"/>
      <c r="BN271" s="11"/>
      <c r="BW271" s="114">
        <v>5</v>
      </c>
      <c r="BX271" s="16" t="s">
        <v>357</v>
      </c>
      <c r="BY271" s="50" t="s">
        <v>358</v>
      </c>
      <c r="BZ271" s="14" t="s">
        <v>356</v>
      </c>
      <c r="CA271" s="11"/>
      <c r="CB271" s="11"/>
      <c r="CD271" s="119">
        <v>15</v>
      </c>
      <c r="CE271" s="119">
        <f>BX290</f>
        <v>11</v>
      </c>
      <c r="CF271" s="119">
        <f>BY290</f>
        <v>25</v>
      </c>
      <c r="CG271" s="119">
        <f>BZ290</f>
        <v>39</v>
      </c>
      <c r="CH271" s="119">
        <v>10</v>
      </c>
      <c r="CI271" s="119">
        <f>BX281</f>
        <v>2</v>
      </c>
      <c r="CJ271" s="119">
        <f>BY281</f>
        <v>16</v>
      </c>
      <c r="CK271" s="119">
        <f>BZ281</f>
        <v>30</v>
      </c>
    </row>
    <row r="272" spans="15:89" ht="13.5">
      <c r="O272" s="133">
        <v>6</v>
      </c>
      <c r="P272" s="50" t="s">
        <v>423</v>
      </c>
      <c r="Q272" s="80" t="s">
        <v>653</v>
      </c>
      <c r="R272" s="153" t="s">
        <v>497</v>
      </c>
      <c r="S272" s="172"/>
      <c r="T272" s="172"/>
      <c r="U272" s="119">
        <v>17</v>
      </c>
      <c r="V272" s="122" t="str">
        <f>P294</f>
        <v>川添</v>
      </c>
      <c r="W272" s="122" t="str">
        <f>Q294</f>
        <v>静香</v>
      </c>
      <c r="X272" s="122" t="str">
        <f>R294</f>
        <v>(福・筑紫女学園高)</v>
      </c>
      <c r="Y272" s="119">
        <v>11</v>
      </c>
      <c r="Z272" s="122" t="str">
        <f>P283</f>
        <v>真辺</v>
      </c>
      <c r="AA272" s="122" t="str">
        <f>Q283</f>
        <v>加奈絵</v>
      </c>
      <c r="AB272" s="122" t="str">
        <f>R283</f>
        <v>(福・小倉高）</v>
      </c>
      <c r="AD272" s="133">
        <v>6</v>
      </c>
      <c r="AE272" s="50" t="s">
        <v>423</v>
      </c>
      <c r="AF272" s="52" t="s">
        <v>653</v>
      </c>
      <c r="AG272" s="54" t="s">
        <v>497</v>
      </c>
      <c r="AH272" s="164"/>
      <c r="AI272" s="164"/>
      <c r="AJ272" s="119">
        <v>11</v>
      </c>
      <c r="AK272" s="122" t="str">
        <f>AE282</f>
        <v>勝本</v>
      </c>
      <c r="AL272" s="122" t="str">
        <f>AF282</f>
        <v>絵美</v>
      </c>
      <c r="AM272" s="122" t="str">
        <f>AG282</f>
        <v>(福・小倉高）</v>
      </c>
      <c r="AN272" s="119">
        <v>11</v>
      </c>
      <c r="AO272" s="122" t="str">
        <f>AE283</f>
        <v>真辺</v>
      </c>
      <c r="AP272" s="122" t="str">
        <f>AF283</f>
        <v>加奈絵</v>
      </c>
      <c r="AQ272" s="122" t="str">
        <f>AG283</f>
        <v>(福・小倉高）</v>
      </c>
      <c r="AS272" s="114">
        <v>6</v>
      </c>
      <c r="AT272" s="17" t="s">
        <v>654</v>
      </c>
      <c r="AU272" s="49" t="s">
        <v>386</v>
      </c>
      <c r="AV272" s="18" t="s">
        <v>387</v>
      </c>
      <c r="AW272" s="48"/>
      <c r="AX272" s="48"/>
      <c r="AZ272" s="119">
        <v>16</v>
      </c>
      <c r="BA272" s="119">
        <f>AT292</f>
        <v>13</v>
      </c>
      <c r="BB272" s="119">
        <f>AU292</f>
        <v>27</v>
      </c>
      <c r="BC272" s="119">
        <f>AV292</f>
        <v>41</v>
      </c>
      <c r="BD272" s="119">
        <v>11</v>
      </c>
      <c r="BE272" s="119">
        <f>AT283</f>
        <v>4</v>
      </c>
      <c r="BF272" s="119">
        <f>AU283</f>
        <v>18</v>
      </c>
      <c r="BG272" s="119">
        <f>AV283</f>
        <v>32</v>
      </c>
      <c r="BM272" s="48"/>
      <c r="BN272" s="48"/>
      <c r="BW272" s="114">
        <v>6</v>
      </c>
      <c r="BX272" s="17" t="s">
        <v>654</v>
      </c>
      <c r="BY272" s="49" t="s">
        <v>386</v>
      </c>
      <c r="BZ272" s="18" t="s">
        <v>387</v>
      </c>
      <c r="CA272" s="48"/>
      <c r="CB272" s="48"/>
      <c r="CD272" s="119">
        <v>16</v>
      </c>
      <c r="CE272" s="119">
        <f>BX292</f>
        <v>13</v>
      </c>
      <c r="CF272" s="119">
        <f>BY292</f>
        <v>27</v>
      </c>
      <c r="CG272" s="119">
        <f>BZ292</f>
        <v>41</v>
      </c>
      <c r="CH272" s="119">
        <v>11</v>
      </c>
      <c r="CI272" s="119">
        <f>BX283</f>
        <v>4</v>
      </c>
      <c r="CJ272" s="119">
        <f>BY283</f>
        <v>18</v>
      </c>
      <c r="CK272" s="119">
        <f>BZ283</f>
        <v>32</v>
      </c>
    </row>
    <row r="273" spans="15:89" ht="13.5">
      <c r="O273" s="133">
        <v>6</v>
      </c>
      <c r="P273" s="50" t="s">
        <v>424</v>
      </c>
      <c r="Q273" s="80" t="s">
        <v>655</v>
      </c>
      <c r="R273" s="153" t="s">
        <v>418</v>
      </c>
      <c r="S273" s="172"/>
      <c r="T273" s="172"/>
      <c r="U273" s="119">
        <v>18</v>
      </c>
      <c r="V273" s="122" t="str">
        <f>P296</f>
        <v>石松</v>
      </c>
      <c r="W273" s="122" t="str">
        <f>Q296</f>
        <v>結衣子</v>
      </c>
      <c r="X273" s="122" t="str">
        <f>R296</f>
        <v>(福・西南学院高）</v>
      </c>
      <c r="Y273" s="119">
        <v>12</v>
      </c>
      <c r="Z273" s="122" t="str">
        <f>P285</f>
        <v>林</v>
      </c>
      <c r="AA273" s="122" t="str">
        <f>Q285</f>
        <v>珠希</v>
      </c>
      <c r="AB273" s="122" t="str">
        <f>R285</f>
        <v>(福・筑紫丘高）</v>
      </c>
      <c r="AD273" s="133">
        <v>6</v>
      </c>
      <c r="AE273" s="50" t="s">
        <v>424</v>
      </c>
      <c r="AF273" s="52" t="s">
        <v>655</v>
      </c>
      <c r="AG273" s="54" t="s">
        <v>418</v>
      </c>
      <c r="AH273" s="164"/>
      <c r="AI273" s="164"/>
      <c r="AJ273" s="119">
        <v>12</v>
      </c>
      <c r="AK273" s="122" t="str">
        <f>AE284</f>
        <v>碇</v>
      </c>
      <c r="AL273" s="122" t="str">
        <f>AF284</f>
        <v>由利絵</v>
      </c>
      <c r="AM273" s="122" t="str">
        <f>AG284</f>
        <v>(福・筑紫丘高）</v>
      </c>
      <c r="AN273" s="119">
        <v>12</v>
      </c>
      <c r="AO273" s="122" t="str">
        <f>AE285</f>
        <v>林</v>
      </c>
      <c r="AP273" s="122" t="str">
        <f>AF285</f>
        <v>珠希</v>
      </c>
      <c r="AQ273" s="122" t="str">
        <f>AG285</f>
        <v>(福・筑紫丘高）</v>
      </c>
      <c r="AS273" s="114">
        <v>6</v>
      </c>
      <c r="AT273" s="16" t="s">
        <v>388</v>
      </c>
      <c r="AU273" s="52" t="s">
        <v>389</v>
      </c>
      <c r="AV273" s="14" t="s">
        <v>390</v>
      </c>
      <c r="AW273" s="11"/>
      <c r="AX273" s="11"/>
      <c r="BD273" s="119">
        <v>12</v>
      </c>
      <c r="BE273" s="119">
        <f>AT285</f>
        <v>6</v>
      </c>
      <c r="BF273" s="119">
        <f>AU285</f>
        <v>20</v>
      </c>
      <c r="BG273" s="119">
        <f>AV285</f>
        <v>34</v>
      </c>
      <c r="BM273" s="11"/>
      <c r="BN273" s="11"/>
      <c r="BW273" s="114">
        <v>6</v>
      </c>
      <c r="BX273" s="16" t="s">
        <v>388</v>
      </c>
      <c r="BY273" s="52" t="s">
        <v>389</v>
      </c>
      <c r="BZ273" s="14" t="s">
        <v>390</v>
      </c>
      <c r="CA273" s="11"/>
      <c r="CB273" s="11"/>
      <c r="CH273" s="119">
        <v>12</v>
      </c>
      <c r="CI273" s="119">
        <f>BX285</f>
        <v>6</v>
      </c>
      <c r="CJ273" s="119">
        <f>BY285</f>
        <v>20</v>
      </c>
      <c r="CK273" s="119">
        <f>BZ285</f>
        <v>34</v>
      </c>
    </row>
    <row r="274" spans="15:89" ht="13.5">
      <c r="O274" s="133">
        <v>7</v>
      </c>
      <c r="P274" s="50" t="s">
        <v>471</v>
      </c>
      <c r="Q274" s="80" t="s">
        <v>656</v>
      </c>
      <c r="R274" s="150" t="s">
        <v>472</v>
      </c>
      <c r="S274" s="174"/>
      <c r="T274" s="174"/>
      <c r="U274" s="119">
        <v>19</v>
      </c>
      <c r="V274" s="122" t="str">
        <f>P298</f>
        <v>保坂</v>
      </c>
      <c r="W274" s="122" t="str">
        <f>Q298</f>
        <v>絵里</v>
      </c>
      <c r="X274" s="122" t="str">
        <f>R298</f>
        <v>(福・西南学院高）</v>
      </c>
      <c r="Y274" s="119">
        <v>13</v>
      </c>
      <c r="Z274" s="122" t="str">
        <f>P287</f>
        <v>藤本</v>
      </c>
      <c r="AA274" s="122" t="str">
        <f>Q287</f>
        <v>朝美</v>
      </c>
      <c r="AB274" s="122" t="str">
        <f>R287</f>
        <v>(福・小倉高）</v>
      </c>
      <c r="AD274" s="133">
        <v>7</v>
      </c>
      <c r="AE274" s="50" t="s">
        <v>471</v>
      </c>
      <c r="AF274" s="52" t="s">
        <v>656</v>
      </c>
      <c r="AG274" s="51" t="s">
        <v>472</v>
      </c>
      <c r="AH274" s="48"/>
      <c r="AI274" s="48"/>
      <c r="AJ274" s="119">
        <v>13</v>
      </c>
      <c r="AK274" s="122" t="str">
        <f>AE286</f>
        <v>上田</v>
      </c>
      <c r="AL274" s="122" t="str">
        <f>AF286</f>
        <v>沙矢香</v>
      </c>
      <c r="AM274" s="122" t="str">
        <f>AG286</f>
        <v>(福・小倉高）</v>
      </c>
      <c r="AN274" s="119">
        <v>13</v>
      </c>
      <c r="AO274" s="122" t="str">
        <f>AE287</f>
        <v>藤本</v>
      </c>
      <c r="AP274" s="122" t="str">
        <f>AF287</f>
        <v>朝美</v>
      </c>
      <c r="AQ274" s="122" t="str">
        <f>AG287</f>
        <v>(福・小倉高）</v>
      </c>
      <c r="AS274" s="114">
        <v>7</v>
      </c>
      <c r="AT274" s="16" t="s">
        <v>380</v>
      </c>
      <c r="AU274" s="52" t="s">
        <v>381</v>
      </c>
      <c r="AV274" s="52" t="s">
        <v>382</v>
      </c>
      <c r="AW274" s="11"/>
      <c r="AX274" s="11"/>
      <c r="BD274" s="119">
        <v>13</v>
      </c>
      <c r="BE274" s="119">
        <f>AT287</f>
        <v>8</v>
      </c>
      <c r="BF274" s="119">
        <f>AU287</f>
        <v>22</v>
      </c>
      <c r="BG274" s="119">
        <f>AV287</f>
        <v>36</v>
      </c>
      <c r="BM274" s="11"/>
      <c r="BN274" s="11"/>
      <c r="BW274" s="114">
        <v>7</v>
      </c>
      <c r="BX274" s="16" t="s">
        <v>380</v>
      </c>
      <c r="BY274" s="52" t="s">
        <v>381</v>
      </c>
      <c r="BZ274" s="52" t="s">
        <v>382</v>
      </c>
      <c r="CA274" s="11"/>
      <c r="CB274" s="11"/>
      <c r="CH274" s="119">
        <v>13</v>
      </c>
      <c r="CI274" s="119">
        <f>BX287</f>
        <v>8</v>
      </c>
      <c r="CJ274" s="119">
        <f>BY287</f>
        <v>22</v>
      </c>
      <c r="CK274" s="119">
        <f>BZ287</f>
        <v>36</v>
      </c>
    </row>
    <row r="275" spans="15:89" ht="13.5">
      <c r="O275" s="133">
        <v>7</v>
      </c>
      <c r="P275" s="50" t="s">
        <v>473</v>
      </c>
      <c r="Q275" s="80" t="s">
        <v>474</v>
      </c>
      <c r="R275" s="150" t="s">
        <v>472</v>
      </c>
      <c r="S275" s="174"/>
      <c r="T275" s="174"/>
      <c r="U275" s="119">
        <v>20</v>
      </c>
      <c r="V275" s="122" t="str">
        <f>P300</f>
        <v>梶原</v>
      </c>
      <c r="W275" s="122" t="str">
        <f>Q300</f>
        <v>由美</v>
      </c>
      <c r="X275" s="122" t="str">
        <f>R300</f>
        <v>(福・福岡女学院高）</v>
      </c>
      <c r="Y275" s="119">
        <v>14</v>
      </c>
      <c r="Z275" s="122" t="str">
        <f>P289</f>
        <v>野田</v>
      </c>
      <c r="AA275" s="122" t="str">
        <f>Q289</f>
        <v>梓</v>
      </c>
      <c r="AB275" s="122" t="str">
        <f>R289</f>
        <v>(福・西南学院高）</v>
      </c>
      <c r="AD275" s="133">
        <v>7</v>
      </c>
      <c r="AE275" s="50" t="s">
        <v>473</v>
      </c>
      <c r="AF275" s="52" t="s">
        <v>474</v>
      </c>
      <c r="AG275" s="51" t="s">
        <v>472</v>
      </c>
      <c r="AH275" s="48"/>
      <c r="AI275" s="48"/>
      <c r="AJ275" s="119">
        <v>14</v>
      </c>
      <c r="AK275" s="122" t="str">
        <f>AE288</f>
        <v>江頭</v>
      </c>
      <c r="AL275" s="122" t="str">
        <f>AF288</f>
        <v>陽子</v>
      </c>
      <c r="AM275" s="122" t="str">
        <f>AG288</f>
        <v>(福・西南学院高）</v>
      </c>
      <c r="AN275" s="119">
        <v>14</v>
      </c>
      <c r="AO275" s="122" t="str">
        <f>AE289</f>
        <v>野田</v>
      </c>
      <c r="AP275" s="122" t="str">
        <f>AF289</f>
        <v>梓</v>
      </c>
      <c r="AQ275" s="122" t="str">
        <f>AG289</f>
        <v>(福・西南学院高）</v>
      </c>
      <c r="AS275" s="114">
        <v>7</v>
      </c>
      <c r="AT275" s="16" t="s">
        <v>383</v>
      </c>
      <c r="AU275" s="52" t="s">
        <v>384</v>
      </c>
      <c r="AV275" s="52" t="s">
        <v>385</v>
      </c>
      <c r="AW275" s="11"/>
      <c r="AX275" s="11"/>
      <c r="BD275" s="119">
        <v>14</v>
      </c>
      <c r="BE275" s="119">
        <f>AT289</f>
        <v>10</v>
      </c>
      <c r="BF275" s="119">
        <f>AU289</f>
        <v>24</v>
      </c>
      <c r="BG275" s="119">
        <f>AV289</f>
        <v>38</v>
      </c>
      <c r="BM275" s="11"/>
      <c r="BN275" s="11"/>
      <c r="BW275" s="114">
        <v>7</v>
      </c>
      <c r="BX275" s="16" t="s">
        <v>383</v>
      </c>
      <c r="BY275" s="52" t="s">
        <v>384</v>
      </c>
      <c r="BZ275" s="52" t="s">
        <v>385</v>
      </c>
      <c r="CA275" s="11"/>
      <c r="CB275" s="11"/>
      <c r="CH275" s="119">
        <v>14</v>
      </c>
      <c r="CI275" s="119">
        <f>BX289</f>
        <v>10</v>
      </c>
      <c r="CJ275" s="119">
        <f>BY289</f>
        <v>24</v>
      </c>
      <c r="CK275" s="119">
        <f>BZ289</f>
        <v>38</v>
      </c>
    </row>
    <row r="276" spans="15:89" ht="13.5">
      <c r="O276" s="133">
        <v>8</v>
      </c>
      <c r="P276" s="50" t="s">
        <v>403</v>
      </c>
      <c r="Q276" s="80" t="s">
        <v>657</v>
      </c>
      <c r="R276" s="80" t="s">
        <v>405</v>
      </c>
      <c r="S276" s="170"/>
      <c r="T276" s="170"/>
      <c r="U276" s="119">
        <v>21</v>
      </c>
      <c r="V276" s="122" t="str">
        <f>P302</f>
        <v>井上</v>
      </c>
      <c r="W276" s="122" t="str">
        <f>Q302</f>
        <v>裕美</v>
      </c>
      <c r="X276" s="122" t="str">
        <f>R302</f>
        <v>(福・糸島高）</v>
      </c>
      <c r="Y276" s="119">
        <v>15</v>
      </c>
      <c r="Z276" s="122" t="str">
        <f>P291</f>
        <v>松添</v>
      </c>
      <c r="AA276" s="122" t="str">
        <f>Q291</f>
        <v>愛子</v>
      </c>
      <c r="AB276" s="122" t="str">
        <f>R291</f>
        <v>(福・筑紫丘高）</v>
      </c>
      <c r="AD276" s="133">
        <v>8</v>
      </c>
      <c r="AE276" s="50" t="s">
        <v>403</v>
      </c>
      <c r="AF276" s="52" t="s">
        <v>657</v>
      </c>
      <c r="AG276" s="52" t="s">
        <v>405</v>
      </c>
      <c r="AH276" s="11"/>
      <c r="AI276" s="11"/>
      <c r="AJ276" s="119">
        <v>15</v>
      </c>
      <c r="AK276" s="122" t="str">
        <f>AE290</f>
        <v>有田</v>
      </c>
      <c r="AL276" s="122" t="str">
        <f>AF290</f>
        <v>彩</v>
      </c>
      <c r="AM276" s="122" t="str">
        <f>AG290</f>
        <v>(福・筑紫丘高）</v>
      </c>
      <c r="AN276" s="119">
        <v>15</v>
      </c>
      <c r="AO276" s="122" t="str">
        <f>AE291</f>
        <v>松添</v>
      </c>
      <c r="AP276" s="122" t="str">
        <f>AF291</f>
        <v>愛子</v>
      </c>
      <c r="AQ276" s="122" t="str">
        <f>AG291</f>
        <v>(福・筑紫丘高）</v>
      </c>
      <c r="AS276" s="114">
        <v>8</v>
      </c>
      <c r="AT276" s="16" t="s">
        <v>391</v>
      </c>
      <c r="AU276" s="50" t="s">
        <v>392</v>
      </c>
      <c r="AV276" s="14" t="s">
        <v>365</v>
      </c>
      <c r="AW276" s="11"/>
      <c r="AX276" s="11"/>
      <c r="BD276" s="119">
        <v>15</v>
      </c>
      <c r="BE276" s="119">
        <f>AT291</f>
        <v>12</v>
      </c>
      <c r="BF276" s="119">
        <f>AU291</f>
        <v>26</v>
      </c>
      <c r="BG276" s="119">
        <f>AV291</f>
        <v>40</v>
      </c>
      <c r="BM276" s="11"/>
      <c r="BN276" s="11"/>
      <c r="BW276" s="114">
        <v>8</v>
      </c>
      <c r="BX276" s="16" t="s">
        <v>391</v>
      </c>
      <c r="BY276" s="50" t="s">
        <v>392</v>
      </c>
      <c r="BZ276" s="14" t="s">
        <v>365</v>
      </c>
      <c r="CA276" s="11"/>
      <c r="CB276" s="11"/>
      <c r="CH276" s="119">
        <v>15</v>
      </c>
      <c r="CI276" s="119">
        <f>BX291</f>
        <v>12</v>
      </c>
      <c r="CJ276" s="119">
        <f>BY291</f>
        <v>26</v>
      </c>
      <c r="CK276" s="119">
        <f>BZ291</f>
        <v>40</v>
      </c>
    </row>
    <row r="277" spans="15:89" ht="13.5">
      <c r="O277" s="133">
        <v>8</v>
      </c>
      <c r="P277" s="50" t="s">
        <v>404</v>
      </c>
      <c r="Q277" s="80" t="s">
        <v>658</v>
      </c>
      <c r="R277" s="80" t="s">
        <v>405</v>
      </c>
      <c r="S277" s="170"/>
      <c r="T277" s="170"/>
      <c r="U277" s="119">
        <v>22</v>
      </c>
      <c r="V277" s="122" t="str">
        <f>P304</f>
        <v>日隈</v>
      </c>
      <c r="W277" s="122" t="str">
        <f>Q304</f>
        <v>裕美</v>
      </c>
      <c r="X277" s="122" t="str">
        <f>R304</f>
        <v>(福・柳川高)</v>
      </c>
      <c r="Y277" s="119">
        <v>16</v>
      </c>
      <c r="Z277" s="122" t="str">
        <f>P293</f>
        <v>三好</v>
      </c>
      <c r="AA277" s="122" t="str">
        <f>Q293</f>
        <v>智絵</v>
      </c>
      <c r="AB277" s="122" t="str">
        <f>R293</f>
        <v>(福・筑紫女学園高)</v>
      </c>
      <c r="AD277" s="133">
        <v>8</v>
      </c>
      <c r="AE277" s="50" t="s">
        <v>404</v>
      </c>
      <c r="AF277" s="52" t="s">
        <v>658</v>
      </c>
      <c r="AG277" s="52" t="s">
        <v>405</v>
      </c>
      <c r="AH277" s="11"/>
      <c r="AI277" s="11"/>
      <c r="AJ277" s="119">
        <v>16</v>
      </c>
      <c r="AK277" s="122" t="str">
        <f>AE292</f>
        <v>平木</v>
      </c>
      <c r="AL277" s="122" t="str">
        <f>AF292</f>
        <v>朝子</v>
      </c>
      <c r="AM277" s="122" t="str">
        <f>AG292</f>
        <v>(福・筑紫女学園高)</v>
      </c>
      <c r="AN277" s="119">
        <v>16</v>
      </c>
      <c r="AO277" s="122" t="str">
        <f>AE293</f>
        <v>三好</v>
      </c>
      <c r="AP277" s="122" t="str">
        <f>AF293</f>
        <v>智絵</v>
      </c>
      <c r="AQ277" s="122" t="str">
        <f>AG293</f>
        <v>(福・筑紫女学園高)</v>
      </c>
      <c r="AS277" s="114">
        <v>8</v>
      </c>
      <c r="AT277" s="16" t="s">
        <v>393</v>
      </c>
      <c r="AU277" s="50" t="s">
        <v>394</v>
      </c>
      <c r="AV277" s="14" t="s">
        <v>382</v>
      </c>
      <c r="AW277" s="11"/>
      <c r="AX277" s="11"/>
      <c r="BD277" s="119">
        <v>16</v>
      </c>
      <c r="BE277" s="119">
        <f>AT293</f>
        <v>14</v>
      </c>
      <c r="BF277" s="119">
        <f>AU293</f>
        <v>28</v>
      </c>
      <c r="BG277" s="119">
        <f>AV293</f>
        <v>42</v>
      </c>
      <c r="BM277" s="11"/>
      <c r="BN277" s="11"/>
      <c r="BW277" s="114">
        <v>8</v>
      </c>
      <c r="BX277" s="16" t="s">
        <v>393</v>
      </c>
      <c r="BY277" s="50" t="s">
        <v>394</v>
      </c>
      <c r="BZ277" s="14" t="s">
        <v>382</v>
      </c>
      <c r="CA277" s="11"/>
      <c r="CB277" s="11"/>
      <c r="CH277" s="119">
        <v>16</v>
      </c>
      <c r="CI277" s="119">
        <f>BX293</f>
        <v>14</v>
      </c>
      <c r="CJ277" s="119">
        <f>BY293</f>
        <v>28</v>
      </c>
      <c r="CK277" s="119">
        <f>BZ293</f>
        <v>42</v>
      </c>
    </row>
    <row r="278" spans="15:80" ht="13.5">
      <c r="O278" s="133">
        <v>9</v>
      </c>
      <c r="P278" s="50" t="s">
        <v>489</v>
      </c>
      <c r="Q278" s="80" t="s">
        <v>490</v>
      </c>
      <c r="R278" s="80" t="s">
        <v>484</v>
      </c>
      <c r="S278" s="170"/>
      <c r="T278" s="170"/>
      <c r="U278" s="119">
        <v>23</v>
      </c>
      <c r="V278" s="122" t="str">
        <f>P306</f>
        <v>BYE</v>
      </c>
      <c r="W278" s="122" t="str">
        <f>Q306</f>
        <v> </v>
      </c>
      <c r="X278" s="122" t="str">
        <f>R306</f>
        <v> </v>
      </c>
      <c r="Y278" s="119">
        <v>17</v>
      </c>
      <c r="Z278" s="122" t="str">
        <f>P295</f>
        <v>里崎</v>
      </c>
      <c r="AA278" s="122" t="str">
        <f>Q295</f>
        <v>麻美</v>
      </c>
      <c r="AB278" s="122" t="str">
        <f>R295</f>
        <v>(福・筑紫女学園高)</v>
      </c>
      <c r="AD278" s="133">
        <v>9</v>
      </c>
      <c r="AE278" s="50" t="s">
        <v>489</v>
      </c>
      <c r="AF278" s="52" t="s">
        <v>490</v>
      </c>
      <c r="AG278" s="52" t="s">
        <v>484</v>
      </c>
      <c r="AH278" s="11"/>
      <c r="AI278" s="11"/>
      <c r="AJ278" s="119">
        <v>17</v>
      </c>
      <c r="AK278" s="122" t="str">
        <f>AE294</f>
        <v>川添</v>
      </c>
      <c r="AL278" s="122" t="str">
        <f>AF294</f>
        <v>静香</v>
      </c>
      <c r="AM278" s="122" t="str">
        <f>AG294</f>
        <v>(福・筑紫女学園高)</v>
      </c>
      <c r="AN278" s="119">
        <v>17</v>
      </c>
      <c r="AO278" s="122" t="str">
        <f>AE295</f>
        <v>里崎</v>
      </c>
      <c r="AP278" s="122" t="str">
        <f>AF295</f>
        <v>麻美</v>
      </c>
      <c r="AQ278" s="122" t="str">
        <f>AG295</f>
        <v>(福・筑紫女学園高)</v>
      </c>
      <c r="AS278" s="114">
        <v>9</v>
      </c>
      <c r="AT278" s="16" t="s">
        <v>659</v>
      </c>
      <c r="AU278" s="50" t="s">
        <v>378</v>
      </c>
      <c r="AV278" s="18" t="s">
        <v>375</v>
      </c>
      <c r="AW278" s="48"/>
      <c r="AX278" s="48"/>
      <c r="BM278" s="48"/>
      <c r="BN278" s="48"/>
      <c r="BW278" s="114">
        <v>9</v>
      </c>
      <c r="BX278" s="16" t="s">
        <v>659</v>
      </c>
      <c r="BY278" s="50" t="s">
        <v>378</v>
      </c>
      <c r="BZ278" s="18" t="s">
        <v>375</v>
      </c>
      <c r="CA278" s="48"/>
      <c r="CB278" s="48"/>
    </row>
    <row r="279" spans="15:80" ht="13.5">
      <c r="O279" s="133">
        <v>9</v>
      </c>
      <c r="P279" s="50" t="s">
        <v>491</v>
      </c>
      <c r="Q279" s="80" t="s">
        <v>492</v>
      </c>
      <c r="R279" s="80" t="s">
        <v>390</v>
      </c>
      <c r="S279" s="170"/>
      <c r="T279" s="170"/>
      <c r="U279" s="119">
        <v>24</v>
      </c>
      <c r="V279" s="122" t="str">
        <f>P308</f>
        <v>森</v>
      </c>
      <c r="W279" s="122" t="str">
        <f>Q308</f>
        <v>裕美</v>
      </c>
      <c r="X279" s="122" t="str">
        <f>R308</f>
        <v>(福・柳川高)</v>
      </c>
      <c r="Y279" s="119">
        <v>18</v>
      </c>
      <c r="Z279" s="122" t="str">
        <f>P297</f>
        <v>右近</v>
      </c>
      <c r="AA279" s="122" t="str">
        <f>Q297</f>
        <v>かよ</v>
      </c>
      <c r="AB279" s="122" t="str">
        <f>R297</f>
        <v>(福・西南学院高）</v>
      </c>
      <c r="AD279" s="133">
        <v>9</v>
      </c>
      <c r="AE279" s="50" t="s">
        <v>491</v>
      </c>
      <c r="AF279" s="52" t="s">
        <v>492</v>
      </c>
      <c r="AG279" s="52" t="s">
        <v>390</v>
      </c>
      <c r="AH279" s="11"/>
      <c r="AI279" s="11"/>
      <c r="AJ279" s="119">
        <v>18</v>
      </c>
      <c r="AK279" s="122" t="str">
        <f>AE296</f>
        <v>石松</v>
      </c>
      <c r="AL279" s="122" t="str">
        <f>AF296</f>
        <v>結衣子</v>
      </c>
      <c r="AM279" s="122" t="str">
        <f>AG296</f>
        <v>(福・西南学院高）</v>
      </c>
      <c r="AN279" s="119">
        <v>18</v>
      </c>
      <c r="AO279" s="122" t="str">
        <f>AE297</f>
        <v>右近</v>
      </c>
      <c r="AP279" s="122" t="str">
        <f>AF297</f>
        <v>かよ</v>
      </c>
      <c r="AQ279" s="122" t="str">
        <f>AG297</f>
        <v>(福・西南学院高）</v>
      </c>
      <c r="AS279" s="114">
        <v>9</v>
      </c>
      <c r="AT279" s="17" t="s">
        <v>660</v>
      </c>
      <c r="AU279" s="49" t="s">
        <v>379</v>
      </c>
      <c r="AV279" s="18" t="s">
        <v>375</v>
      </c>
      <c r="AW279" s="48"/>
      <c r="AX279" s="48"/>
      <c r="BM279" s="48"/>
      <c r="BN279" s="48"/>
      <c r="BW279" s="114">
        <v>9</v>
      </c>
      <c r="BX279" s="17" t="s">
        <v>660</v>
      </c>
      <c r="BY279" s="49" t="s">
        <v>379</v>
      </c>
      <c r="BZ279" s="18" t="s">
        <v>375</v>
      </c>
      <c r="CA279" s="48"/>
      <c r="CB279" s="48"/>
    </row>
    <row r="280" spans="15:78" ht="13.5">
      <c r="O280" s="131">
        <v>10</v>
      </c>
      <c r="P280" s="50" t="s">
        <v>445</v>
      </c>
      <c r="Q280" s="80" t="s">
        <v>446</v>
      </c>
      <c r="R280" s="150" t="s">
        <v>439</v>
      </c>
      <c r="S280" s="174"/>
      <c r="T280" s="174"/>
      <c r="U280" s="119">
        <v>25</v>
      </c>
      <c r="V280" s="122" t="str">
        <f>P310</f>
        <v>井上</v>
      </c>
      <c r="W280" s="122" t="str">
        <f>Q310</f>
        <v>美紗</v>
      </c>
      <c r="X280" s="122" t="str">
        <f>R310</f>
        <v>(福・筑紫女学園高)</v>
      </c>
      <c r="Y280" s="119">
        <v>19</v>
      </c>
      <c r="Z280" s="122" t="str">
        <f>P299</f>
        <v>山口</v>
      </c>
      <c r="AA280" s="122" t="str">
        <f>Q299</f>
        <v>絵梨佳</v>
      </c>
      <c r="AB280" s="122" t="str">
        <f>R299</f>
        <v>(福・西南学院高）</v>
      </c>
      <c r="AD280" s="131">
        <v>10</v>
      </c>
      <c r="AE280" s="50" t="s">
        <v>445</v>
      </c>
      <c r="AF280" s="52" t="s">
        <v>446</v>
      </c>
      <c r="AG280" s="51" t="s">
        <v>439</v>
      </c>
      <c r="AH280" s="48"/>
      <c r="AI280" s="48"/>
      <c r="AJ280" s="119">
        <v>19</v>
      </c>
      <c r="AK280" s="122" t="str">
        <f>AE298</f>
        <v>保坂</v>
      </c>
      <c r="AL280" s="122" t="str">
        <f>AF298</f>
        <v>絵里</v>
      </c>
      <c r="AM280" s="122" t="str">
        <f>AG298</f>
        <v>(福・西南学院高）</v>
      </c>
      <c r="AN280" s="119">
        <v>19</v>
      </c>
      <c r="AO280" s="122" t="str">
        <f>AE299</f>
        <v>山口</v>
      </c>
      <c r="AP280" s="122" t="str">
        <f>AF299</f>
        <v>絵梨佳</v>
      </c>
      <c r="AQ280" s="122" t="str">
        <f>AG299</f>
        <v>(福・西南学院高）</v>
      </c>
      <c r="AS280" s="119">
        <v>10</v>
      </c>
      <c r="AT280" s="119">
        <v>1</v>
      </c>
      <c r="AU280" s="119">
        <v>15</v>
      </c>
      <c r="AV280" s="119">
        <v>29</v>
      </c>
      <c r="BW280" s="119">
        <v>10</v>
      </c>
      <c r="BX280" s="119">
        <v>1</v>
      </c>
      <c r="BY280" s="119">
        <v>15</v>
      </c>
      <c r="BZ280" s="119">
        <v>29</v>
      </c>
    </row>
    <row r="281" spans="15:78" ht="13.5">
      <c r="O281" s="131">
        <v>10</v>
      </c>
      <c r="P281" s="50" t="s">
        <v>447</v>
      </c>
      <c r="Q281" s="80" t="s">
        <v>448</v>
      </c>
      <c r="R281" s="150" t="s">
        <v>439</v>
      </c>
      <c r="S281" s="174"/>
      <c r="T281" s="174"/>
      <c r="U281" s="119">
        <v>26</v>
      </c>
      <c r="V281" s="122" t="str">
        <f>P312</f>
        <v>藤</v>
      </c>
      <c r="W281" s="122" t="str">
        <f>Q312</f>
        <v>希望</v>
      </c>
      <c r="X281" s="122" t="str">
        <f>R312</f>
        <v>(福・西南学院高）</v>
      </c>
      <c r="Y281" s="119">
        <v>20</v>
      </c>
      <c r="Z281" s="122" t="str">
        <f>P301</f>
        <v>宮野</v>
      </c>
      <c r="AA281" s="122" t="str">
        <f>Q301</f>
        <v>歩美</v>
      </c>
      <c r="AB281" s="122" t="str">
        <f>R301</f>
        <v>(福・福岡女学院高）</v>
      </c>
      <c r="AD281" s="131">
        <v>10</v>
      </c>
      <c r="AE281" s="50" t="s">
        <v>447</v>
      </c>
      <c r="AF281" s="52" t="s">
        <v>448</v>
      </c>
      <c r="AG281" s="51" t="s">
        <v>439</v>
      </c>
      <c r="AH281" s="48"/>
      <c r="AI281" s="48"/>
      <c r="AJ281" s="119">
        <v>20</v>
      </c>
      <c r="AK281" s="122" t="str">
        <f>AE300</f>
        <v>梶原</v>
      </c>
      <c r="AL281" s="122" t="str">
        <f>AF300</f>
        <v>由美</v>
      </c>
      <c r="AM281" s="122" t="str">
        <f>AG300</f>
        <v>(福・福岡女学院高）</v>
      </c>
      <c r="AN281" s="119">
        <v>20</v>
      </c>
      <c r="AO281" s="122" t="str">
        <f>AE301</f>
        <v>宮野</v>
      </c>
      <c r="AP281" s="122" t="str">
        <f>AF301</f>
        <v>歩美</v>
      </c>
      <c r="AQ281" s="122" t="str">
        <f>AG301</f>
        <v>(福・福岡女学院高）</v>
      </c>
      <c r="AS281" s="119">
        <v>10</v>
      </c>
      <c r="AT281" s="119">
        <v>2</v>
      </c>
      <c r="AU281" s="119">
        <v>16</v>
      </c>
      <c r="AV281" s="119">
        <v>30</v>
      </c>
      <c r="BW281" s="119">
        <v>10</v>
      </c>
      <c r="BX281" s="119">
        <v>2</v>
      </c>
      <c r="BY281" s="119">
        <v>16</v>
      </c>
      <c r="BZ281" s="119">
        <v>30</v>
      </c>
    </row>
    <row r="282" spans="15:78" ht="13.5">
      <c r="O282" s="131">
        <v>11</v>
      </c>
      <c r="P282" s="49" t="s">
        <v>408</v>
      </c>
      <c r="Q282" s="150" t="s">
        <v>409</v>
      </c>
      <c r="R282" s="150" t="s">
        <v>410</v>
      </c>
      <c r="S282" s="174"/>
      <c r="T282" s="174"/>
      <c r="U282" s="119">
        <v>27</v>
      </c>
      <c r="V282" s="122" t="str">
        <f>P314</f>
        <v>大曲</v>
      </c>
      <c r="W282" s="122" t="str">
        <f>Q314</f>
        <v>智子</v>
      </c>
      <c r="X282" s="122" t="str">
        <f>R314</f>
        <v>(福・九州女子高）</v>
      </c>
      <c r="Y282" s="119">
        <v>21</v>
      </c>
      <c r="Z282" s="122" t="str">
        <f>P303</f>
        <v>篠田</v>
      </c>
      <c r="AA282" s="122" t="str">
        <f>Q303</f>
        <v>麻里子</v>
      </c>
      <c r="AB282" s="122" t="str">
        <f>R303</f>
        <v>(福・糸島高）</v>
      </c>
      <c r="AD282" s="131">
        <v>11</v>
      </c>
      <c r="AE282" s="49" t="s">
        <v>408</v>
      </c>
      <c r="AF282" s="51" t="s">
        <v>409</v>
      </c>
      <c r="AG282" s="51" t="s">
        <v>410</v>
      </c>
      <c r="AH282" s="48"/>
      <c r="AI282" s="48"/>
      <c r="AJ282" s="119">
        <v>21</v>
      </c>
      <c r="AK282" s="122" t="str">
        <f>AE302</f>
        <v>井上</v>
      </c>
      <c r="AL282" s="122" t="str">
        <f>AF302</f>
        <v>裕美</v>
      </c>
      <c r="AM282" s="122" t="str">
        <f>AG302</f>
        <v>(福・糸島高）</v>
      </c>
      <c r="AN282" s="119">
        <v>21</v>
      </c>
      <c r="AO282" s="122" t="str">
        <f>AE303</f>
        <v>篠田</v>
      </c>
      <c r="AP282" s="122" t="str">
        <f>AF303</f>
        <v>麻里子</v>
      </c>
      <c r="AQ282" s="122" t="str">
        <f>AG303</f>
        <v>(福・糸島高）</v>
      </c>
      <c r="AS282" s="119">
        <v>11</v>
      </c>
      <c r="AT282" s="119">
        <v>3</v>
      </c>
      <c r="AU282" s="119">
        <v>17</v>
      </c>
      <c r="AV282" s="119">
        <v>31</v>
      </c>
      <c r="BW282" s="119">
        <v>11</v>
      </c>
      <c r="BX282" s="119">
        <v>3</v>
      </c>
      <c r="BY282" s="119">
        <v>17</v>
      </c>
      <c r="BZ282" s="119">
        <v>31</v>
      </c>
    </row>
    <row r="283" spans="15:78" ht="13.5">
      <c r="O283" s="131">
        <v>11</v>
      </c>
      <c r="P283" s="49" t="s">
        <v>411</v>
      </c>
      <c r="Q283" s="150" t="s">
        <v>412</v>
      </c>
      <c r="R283" s="150" t="s">
        <v>410</v>
      </c>
      <c r="S283" s="174"/>
      <c r="T283" s="174"/>
      <c r="U283" s="119">
        <v>28</v>
      </c>
      <c r="V283" s="122" t="str">
        <f>P316</f>
        <v>岩田</v>
      </c>
      <c r="W283" s="122" t="str">
        <f>Q316</f>
        <v>絵理子</v>
      </c>
      <c r="X283" s="122" t="str">
        <f>R316</f>
        <v>(福・西南学院高）</v>
      </c>
      <c r="Y283" s="119">
        <v>22</v>
      </c>
      <c r="Z283" s="122" t="str">
        <f>P305</f>
        <v>古川</v>
      </c>
      <c r="AA283" s="122" t="str">
        <f>Q305</f>
        <v>さやか</v>
      </c>
      <c r="AB283" s="122" t="str">
        <f>R305</f>
        <v>(福・柳川高)</v>
      </c>
      <c r="AD283" s="131">
        <v>11</v>
      </c>
      <c r="AE283" s="49" t="s">
        <v>411</v>
      </c>
      <c r="AF283" s="51" t="s">
        <v>412</v>
      </c>
      <c r="AG283" s="51" t="s">
        <v>410</v>
      </c>
      <c r="AH283" s="48"/>
      <c r="AI283" s="48"/>
      <c r="AJ283" s="119">
        <v>22</v>
      </c>
      <c r="AK283" s="122" t="str">
        <f>AE304</f>
        <v>日隈</v>
      </c>
      <c r="AL283" s="122" t="str">
        <f>AF304</f>
        <v>裕美</v>
      </c>
      <c r="AM283" s="122" t="str">
        <f>AG304</f>
        <v>(福・柳川高)</v>
      </c>
      <c r="AN283" s="119">
        <v>22</v>
      </c>
      <c r="AO283" s="122" t="str">
        <f>AE305</f>
        <v>古川</v>
      </c>
      <c r="AP283" s="122" t="str">
        <f>AF305</f>
        <v>さやか</v>
      </c>
      <c r="AQ283" s="122" t="str">
        <f>AG305</f>
        <v>(福・柳川高)</v>
      </c>
      <c r="AS283" s="119">
        <v>11</v>
      </c>
      <c r="AT283" s="119">
        <v>4</v>
      </c>
      <c r="AU283" s="119">
        <v>18</v>
      </c>
      <c r="AV283" s="119">
        <v>32</v>
      </c>
      <c r="BW283" s="119">
        <v>11</v>
      </c>
      <c r="BX283" s="119">
        <v>4</v>
      </c>
      <c r="BY283" s="119">
        <v>18</v>
      </c>
      <c r="BZ283" s="119">
        <v>32</v>
      </c>
    </row>
    <row r="284" spans="15:78" ht="13.5">
      <c r="O284" s="131">
        <v>12</v>
      </c>
      <c r="P284" s="50" t="s">
        <v>452</v>
      </c>
      <c r="Q284" s="80" t="s">
        <v>453</v>
      </c>
      <c r="R284" s="150" t="s">
        <v>439</v>
      </c>
      <c r="S284" s="174"/>
      <c r="T284" s="174"/>
      <c r="U284" s="119">
        <v>29</v>
      </c>
      <c r="V284" s="122" t="str">
        <f>P318</f>
        <v>中村</v>
      </c>
      <c r="W284" s="122" t="str">
        <f>Q318</f>
        <v>美穂</v>
      </c>
      <c r="X284" s="122" t="str">
        <f>R318</f>
        <v>(福・筑紫丘高）</v>
      </c>
      <c r="Y284" s="119">
        <v>23</v>
      </c>
      <c r="Z284" s="122">
        <f>P307</f>
        <v>0</v>
      </c>
      <c r="AA284" s="122" t="str">
        <f>Q307</f>
        <v> </v>
      </c>
      <c r="AB284" s="122" t="str">
        <f>R307</f>
        <v> </v>
      </c>
      <c r="AD284" s="131">
        <v>12</v>
      </c>
      <c r="AE284" s="50" t="s">
        <v>452</v>
      </c>
      <c r="AF284" s="52" t="s">
        <v>453</v>
      </c>
      <c r="AG284" s="51" t="s">
        <v>439</v>
      </c>
      <c r="AH284" s="48"/>
      <c r="AI284" s="48"/>
      <c r="AJ284" s="119">
        <v>23</v>
      </c>
      <c r="AK284" s="122" t="str">
        <f>AE306</f>
        <v>BYE</v>
      </c>
      <c r="AL284" s="122" t="str">
        <f>AF306</f>
        <v> </v>
      </c>
      <c r="AM284" s="122" t="str">
        <f>AG306</f>
        <v> </v>
      </c>
      <c r="AN284" s="119">
        <v>23</v>
      </c>
      <c r="AO284" s="122">
        <f>AE307</f>
        <v>0</v>
      </c>
      <c r="AP284" s="122" t="str">
        <f>AF307</f>
        <v> </v>
      </c>
      <c r="AQ284" s="122" t="str">
        <f>AG307</f>
        <v> </v>
      </c>
      <c r="AS284" s="119">
        <v>12</v>
      </c>
      <c r="AT284" s="119">
        <v>5</v>
      </c>
      <c r="AU284" s="119">
        <v>19</v>
      </c>
      <c r="AV284" s="119">
        <v>33</v>
      </c>
      <c r="BW284" s="119">
        <v>12</v>
      </c>
      <c r="BX284" s="119">
        <v>5</v>
      </c>
      <c r="BY284" s="119">
        <v>19</v>
      </c>
      <c r="BZ284" s="119">
        <v>33</v>
      </c>
    </row>
    <row r="285" spans="15:78" ht="13.5">
      <c r="O285" s="131">
        <v>12</v>
      </c>
      <c r="P285" s="50" t="s">
        <v>454</v>
      </c>
      <c r="Q285" s="80" t="s">
        <v>455</v>
      </c>
      <c r="R285" s="150" t="s">
        <v>439</v>
      </c>
      <c r="S285" s="174"/>
      <c r="T285" s="174"/>
      <c r="U285" s="119">
        <v>30</v>
      </c>
      <c r="V285" s="122" t="str">
        <f>P320</f>
        <v>足立</v>
      </c>
      <c r="W285" s="122" t="str">
        <f>Q320</f>
        <v>愛</v>
      </c>
      <c r="X285" s="122" t="str">
        <f>R320</f>
        <v>(福・筑紫女学園高)</v>
      </c>
      <c r="Y285" s="119">
        <v>24</v>
      </c>
      <c r="Z285" s="122" t="str">
        <f>P309</f>
        <v>吉田</v>
      </c>
      <c r="AA285" s="122" t="str">
        <f>Q309</f>
        <v>千亜紀</v>
      </c>
      <c r="AB285" s="122" t="str">
        <f>R309</f>
        <v>(福・柳川高)</v>
      </c>
      <c r="AD285" s="131">
        <v>12</v>
      </c>
      <c r="AE285" s="50" t="s">
        <v>454</v>
      </c>
      <c r="AF285" s="52" t="s">
        <v>455</v>
      </c>
      <c r="AG285" s="51" t="s">
        <v>439</v>
      </c>
      <c r="AH285" s="48"/>
      <c r="AI285" s="48"/>
      <c r="AJ285" s="119">
        <v>24</v>
      </c>
      <c r="AK285" s="122" t="str">
        <f>AE308</f>
        <v>森</v>
      </c>
      <c r="AL285" s="122" t="str">
        <f>AF308</f>
        <v>裕美</v>
      </c>
      <c r="AM285" s="122" t="str">
        <f>AG308</f>
        <v>(福・柳川高)</v>
      </c>
      <c r="AN285" s="119">
        <v>24</v>
      </c>
      <c r="AO285" s="122" t="str">
        <f>AE309</f>
        <v>吉田</v>
      </c>
      <c r="AP285" s="122" t="str">
        <f>AF309</f>
        <v>千亜紀</v>
      </c>
      <c r="AQ285" s="122" t="str">
        <f>AG309</f>
        <v>(福・柳川高)</v>
      </c>
      <c r="AS285" s="119">
        <v>12</v>
      </c>
      <c r="AT285" s="119">
        <v>6</v>
      </c>
      <c r="AU285" s="119">
        <v>20</v>
      </c>
      <c r="AV285" s="119">
        <v>34</v>
      </c>
      <c r="BW285" s="119">
        <v>12</v>
      </c>
      <c r="BX285" s="119">
        <v>6</v>
      </c>
      <c r="BY285" s="119">
        <v>20</v>
      </c>
      <c r="BZ285" s="119">
        <v>34</v>
      </c>
    </row>
    <row r="286" spans="15:78" ht="13.5">
      <c r="O286" s="131">
        <v>13</v>
      </c>
      <c r="P286" s="49" t="s">
        <v>413</v>
      </c>
      <c r="Q286" s="150" t="s">
        <v>414</v>
      </c>
      <c r="R286" s="150" t="s">
        <v>410</v>
      </c>
      <c r="S286" s="174"/>
      <c r="T286" s="174"/>
      <c r="U286" s="119">
        <v>31</v>
      </c>
      <c r="V286" s="122" t="str">
        <f>P322</f>
        <v>BYE</v>
      </c>
      <c r="W286" s="122" t="str">
        <f>Q322</f>
        <v> </v>
      </c>
      <c r="X286" s="122" t="str">
        <f>R322</f>
        <v> </v>
      </c>
      <c r="Y286" s="119">
        <v>25</v>
      </c>
      <c r="Z286" s="122" t="str">
        <f>P311</f>
        <v>小山田</v>
      </c>
      <c r="AA286" s="122" t="str">
        <f>Q311</f>
        <v>結子</v>
      </c>
      <c r="AB286" s="122" t="str">
        <f>R311</f>
        <v>(福・筑紫女学園高)</v>
      </c>
      <c r="AD286" s="131">
        <v>13</v>
      </c>
      <c r="AE286" s="49" t="s">
        <v>413</v>
      </c>
      <c r="AF286" s="51" t="s">
        <v>414</v>
      </c>
      <c r="AG286" s="51" t="s">
        <v>410</v>
      </c>
      <c r="AH286" s="48"/>
      <c r="AI286" s="48"/>
      <c r="AJ286" s="119">
        <v>25</v>
      </c>
      <c r="AK286" s="122" t="str">
        <f>AE310</f>
        <v>井上</v>
      </c>
      <c r="AL286" s="122" t="str">
        <f>AF310</f>
        <v>美紗</v>
      </c>
      <c r="AM286" s="122" t="str">
        <f>AG310</f>
        <v>(福・筑紫女学園高)</v>
      </c>
      <c r="AN286" s="119">
        <v>25</v>
      </c>
      <c r="AO286" s="122" t="str">
        <f>AE311</f>
        <v>小山田</v>
      </c>
      <c r="AP286" s="122" t="str">
        <f>AF311</f>
        <v>結子</v>
      </c>
      <c r="AQ286" s="122" t="str">
        <f>AG311</f>
        <v>(福・筑紫女学園高)</v>
      </c>
      <c r="AS286" s="119">
        <v>13</v>
      </c>
      <c r="AT286" s="119">
        <v>7</v>
      </c>
      <c r="AU286" s="119">
        <v>21</v>
      </c>
      <c r="AV286" s="119">
        <v>35</v>
      </c>
      <c r="BW286" s="119">
        <v>13</v>
      </c>
      <c r="BX286" s="119">
        <v>7</v>
      </c>
      <c r="BY286" s="119">
        <v>21</v>
      </c>
      <c r="BZ286" s="119">
        <v>35</v>
      </c>
    </row>
    <row r="287" spans="15:78" ht="13.5">
      <c r="O287" s="131">
        <v>13</v>
      </c>
      <c r="P287" s="49" t="s">
        <v>415</v>
      </c>
      <c r="Q287" s="150" t="s">
        <v>416</v>
      </c>
      <c r="R287" s="150" t="s">
        <v>410</v>
      </c>
      <c r="S287" s="174"/>
      <c r="T287" s="174"/>
      <c r="U287" s="119">
        <v>32</v>
      </c>
      <c r="V287" s="122" t="str">
        <f>P324</f>
        <v>古賀</v>
      </c>
      <c r="W287" s="122" t="str">
        <f>Q324</f>
        <v>淳美</v>
      </c>
      <c r="X287" s="122" t="str">
        <f>R324</f>
        <v>(福・柳川高)</v>
      </c>
      <c r="Y287" s="119">
        <v>26</v>
      </c>
      <c r="Z287" s="122" t="str">
        <f>P313</f>
        <v>吉村</v>
      </c>
      <c r="AA287" s="122" t="str">
        <f>Q313</f>
        <v>直子</v>
      </c>
      <c r="AB287" s="122" t="str">
        <f>R313</f>
        <v>(福・西南学院高）</v>
      </c>
      <c r="AD287" s="131">
        <v>13</v>
      </c>
      <c r="AE287" s="49" t="s">
        <v>415</v>
      </c>
      <c r="AF287" s="51" t="s">
        <v>416</v>
      </c>
      <c r="AG287" s="51" t="s">
        <v>410</v>
      </c>
      <c r="AH287" s="48"/>
      <c r="AI287" s="48"/>
      <c r="AJ287" s="119">
        <v>26</v>
      </c>
      <c r="AK287" s="122" t="str">
        <f>AE312</f>
        <v>藤</v>
      </c>
      <c r="AL287" s="122" t="str">
        <f>AF312</f>
        <v>希望</v>
      </c>
      <c r="AM287" s="122" t="str">
        <f>AG312</f>
        <v>(福・西南学院高）</v>
      </c>
      <c r="AN287" s="119">
        <v>26</v>
      </c>
      <c r="AO287" s="122" t="str">
        <f>AE313</f>
        <v>吉村</v>
      </c>
      <c r="AP287" s="122" t="str">
        <f>AF313</f>
        <v>直子</v>
      </c>
      <c r="AQ287" s="122" t="str">
        <f>AG313</f>
        <v>(福・西南学院高）</v>
      </c>
      <c r="AS287" s="119">
        <v>13</v>
      </c>
      <c r="AT287" s="119">
        <v>8</v>
      </c>
      <c r="AU287" s="119">
        <v>22</v>
      </c>
      <c r="AV287" s="119">
        <v>36</v>
      </c>
      <c r="BW287" s="119">
        <v>13</v>
      </c>
      <c r="BX287" s="119">
        <v>8</v>
      </c>
      <c r="BY287" s="119">
        <v>22</v>
      </c>
      <c r="BZ287" s="119">
        <v>36</v>
      </c>
    </row>
    <row r="288" spans="15:78" ht="13.5">
      <c r="O288" s="131">
        <v>14</v>
      </c>
      <c r="P288" s="50" t="s">
        <v>429</v>
      </c>
      <c r="Q288" s="80" t="s">
        <v>435</v>
      </c>
      <c r="R288" s="153" t="s">
        <v>497</v>
      </c>
      <c r="S288" s="172"/>
      <c r="T288" s="172"/>
      <c r="Y288" s="119">
        <v>27</v>
      </c>
      <c r="Z288" s="122" t="str">
        <f>P315</f>
        <v>桑山</v>
      </c>
      <c r="AA288" s="122" t="str">
        <f>Q315</f>
        <v>真実</v>
      </c>
      <c r="AB288" s="122" t="str">
        <f>R315</f>
        <v>(福・九州女子高）</v>
      </c>
      <c r="AD288" s="131">
        <v>14</v>
      </c>
      <c r="AE288" s="50" t="s">
        <v>429</v>
      </c>
      <c r="AF288" s="52" t="s">
        <v>435</v>
      </c>
      <c r="AG288" s="54" t="s">
        <v>497</v>
      </c>
      <c r="AH288" s="164"/>
      <c r="AI288" s="164"/>
      <c r="AJ288" s="119">
        <v>27</v>
      </c>
      <c r="AK288" s="122" t="str">
        <f>AE314</f>
        <v>大曲</v>
      </c>
      <c r="AL288" s="122" t="str">
        <f>AF314</f>
        <v>智子</v>
      </c>
      <c r="AM288" s="122" t="str">
        <f>AG314</f>
        <v>(福・九州女子高）</v>
      </c>
      <c r="AN288" s="119">
        <v>27</v>
      </c>
      <c r="AO288" s="122" t="str">
        <f>AE315</f>
        <v>桑山</v>
      </c>
      <c r="AP288" s="122" t="str">
        <f>AF315</f>
        <v>真実</v>
      </c>
      <c r="AQ288" s="122" t="str">
        <f>AG315</f>
        <v>(福・九州女子高）</v>
      </c>
      <c r="AS288" s="119">
        <v>14</v>
      </c>
      <c r="AT288" s="119">
        <v>9</v>
      </c>
      <c r="AU288" s="119">
        <v>23</v>
      </c>
      <c r="AV288" s="119">
        <v>37</v>
      </c>
      <c r="BW288" s="119">
        <v>14</v>
      </c>
      <c r="BX288" s="119">
        <v>9</v>
      </c>
      <c r="BY288" s="119">
        <v>23</v>
      </c>
      <c r="BZ288" s="119">
        <v>37</v>
      </c>
    </row>
    <row r="289" spans="15:78" ht="13.5">
      <c r="O289" s="131">
        <v>14</v>
      </c>
      <c r="P289" s="50" t="s">
        <v>436</v>
      </c>
      <c r="Q289" s="80" t="s">
        <v>394</v>
      </c>
      <c r="R289" s="153" t="s">
        <v>497</v>
      </c>
      <c r="S289" s="172"/>
      <c r="T289" s="172"/>
      <c r="Y289" s="119">
        <v>28</v>
      </c>
      <c r="Z289" s="122" t="str">
        <f>P317</f>
        <v>西島</v>
      </c>
      <c r="AA289" s="122" t="str">
        <f>Q317</f>
        <v>麻衣子</v>
      </c>
      <c r="AB289" s="122" t="str">
        <f>R317</f>
        <v>(福・西南学院高）</v>
      </c>
      <c r="AD289" s="131">
        <v>14</v>
      </c>
      <c r="AE289" s="50" t="s">
        <v>436</v>
      </c>
      <c r="AF289" s="52" t="s">
        <v>394</v>
      </c>
      <c r="AG289" s="54" t="s">
        <v>497</v>
      </c>
      <c r="AH289" s="164"/>
      <c r="AI289" s="164"/>
      <c r="AJ289" s="119">
        <v>28</v>
      </c>
      <c r="AK289" s="122" t="str">
        <f>AE316</f>
        <v>岩田</v>
      </c>
      <c r="AL289" s="122" t="str">
        <f>AF316</f>
        <v>絵理子</v>
      </c>
      <c r="AM289" s="122" t="str">
        <f>AG316</f>
        <v>(福・西南学院高）</v>
      </c>
      <c r="AN289" s="119">
        <v>28</v>
      </c>
      <c r="AO289" s="122" t="str">
        <f>AE317</f>
        <v>西島</v>
      </c>
      <c r="AP289" s="122" t="str">
        <f>AF317</f>
        <v>麻衣子</v>
      </c>
      <c r="AQ289" s="122" t="str">
        <f>AG317</f>
        <v>(福・西南学院高）</v>
      </c>
      <c r="AS289" s="119">
        <v>14</v>
      </c>
      <c r="AT289" s="119">
        <v>10</v>
      </c>
      <c r="AU289" s="119">
        <v>24</v>
      </c>
      <c r="AV289" s="119">
        <v>38</v>
      </c>
      <c r="BW289" s="119">
        <v>14</v>
      </c>
      <c r="BX289" s="119">
        <v>10</v>
      </c>
      <c r="BY289" s="119">
        <v>24</v>
      </c>
      <c r="BZ289" s="119">
        <v>38</v>
      </c>
    </row>
    <row r="290" spans="15:78" ht="13.5">
      <c r="O290" s="131">
        <v>15</v>
      </c>
      <c r="P290" s="50" t="s">
        <v>449</v>
      </c>
      <c r="Q290" s="80" t="s">
        <v>398</v>
      </c>
      <c r="R290" s="150" t="s">
        <v>439</v>
      </c>
      <c r="S290" s="174"/>
      <c r="T290" s="174"/>
      <c r="Y290" s="119">
        <v>29</v>
      </c>
      <c r="Z290" s="122" t="str">
        <f>P319</f>
        <v>安河内</v>
      </c>
      <c r="AA290" s="122" t="str">
        <f>Q319</f>
        <v>智子</v>
      </c>
      <c r="AB290" s="122" t="str">
        <f>R319</f>
        <v>(福・筑紫丘高）</v>
      </c>
      <c r="AD290" s="131">
        <v>15</v>
      </c>
      <c r="AE290" s="50" t="s">
        <v>449</v>
      </c>
      <c r="AF290" s="52" t="s">
        <v>398</v>
      </c>
      <c r="AG290" s="51" t="s">
        <v>439</v>
      </c>
      <c r="AH290" s="48"/>
      <c r="AI290" s="48"/>
      <c r="AJ290" s="119">
        <v>29</v>
      </c>
      <c r="AK290" s="122" t="str">
        <f>AE318</f>
        <v>中村</v>
      </c>
      <c r="AL290" s="122" t="str">
        <f>AF318</f>
        <v>美穂</v>
      </c>
      <c r="AM290" s="122" t="str">
        <f>AG318</f>
        <v>(福・筑紫丘高）</v>
      </c>
      <c r="AN290" s="119">
        <v>29</v>
      </c>
      <c r="AO290" s="122" t="str">
        <f>AE319</f>
        <v>安河内</v>
      </c>
      <c r="AP290" s="122" t="str">
        <f>AF319</f>
        <v>智子</v>
      </c>
      <c r="AQ290" s="122" t="str">
        <f>AG319</f>
        <v>(福・筑紫丘高）</v>
      </c>
      <c r="AS290" s="119">
        <v>15</v>
      </c>
      <c r="AT290" s="119">
        <v>11</v>
      </c>
      <c r="AU290" s="119">
        <v>25</v>
      </c>
      <c r="AV290" s="119">
        <v>39</v>
      </c>
      <c r="BW290" s="119">
        <v>15</v>
      </c>
      <c r="BX290" s="119">
        <v>11</v>
      </c>
      <c r="BY290" s="119">
        <v>25</v>
      </c>
      <c r="BZ290" s="119">
        <v>39</v>
      </c>
    </row>
    <row r="291" spans="15:78" ht="13.5">
      <c r="O291" s="131">
        <v>15</v>
      </c>
      <c r="P291" s="50" t="s">
        <v>450</v>
      </c>
      <c r="Q291" s="80" t="s">
        <v>451</v>
      </c>
      <c r="R291" s="150" t="s">
        <v>439</v>
      </c>
      <c r="S291" s="174"/>
      <c r="T291" s="174"/>
      <c r="Y291" s="119">
        <v>30</v>
      </c>
      <c r="Z291" s="122" t="str">
        <f>P321</f>
        <v>北村</v>
      </c>
      <c r="AA291" s="122" t="str">
        <f>Q321</f>
        <v>亮子</v>
      </c>
      <c r="AB291" s="122" t="str">
        <f>R321</f>
        <v>(福・筑紫女学園高)</v>
      </c>
      <c r="AD291" s="131">
        <v>15</v>
      </c>
      <c r="AE291" s="50" t="s">
        <v>450</v>
      </c>
      <c r="AF291" s="52" t="s">
        <v>451</v>
      </c>
      <c r="AG291" s="51" t="s">
        <v>439</v>
      </c>
      <c r="AH291" s="48"/>
      <c r="AI291" s="48"/>
      <c r="AJ291" s="119">
        <v>30</v>
      </c>
      <c r="AK291" s="122" t="str">
        <f>AE320</f>
        <v>足立</v>
      </c>
      <c r="AL291" s="122" t="str">
        <f>AF320</f>
        <v>愛</v>
      </c>
      <c r="AM291" s="122" t="str">
        <f>AG320</f>
        <v>(福・筑紫女学園高)</v>
      </c>
      <c r="AN291" s="119">
        <v>30</v>
      </c>
      <c r="AO291" s="122" t="str">
        <f>AE321</f>
        <v>北村</v>
      </c>
      <c r="AP291" s="122" t="str">
        <f>AF321</f>
        <v>亮子</v>
      </c>
      <c r="AQ291" s="122" t="str">
        <f>AG321</f>
        <v>(福・筑紫女学園高)</v>
      </c>
      <c r="AS291" s="119">
        <v>15</v>
      </c>
      <c r="AT291" s="119">
        <v>12</v>
      </c>
      <c r="AU291" s="119">
        <v>26</v>
      </c>
      <c r="AV291" s="119">
        <v>40</v>
      </c>
      <c r="BW291" s="119">
        <v>15</v>
      </c>
      <c r="BX291" s="119">
        <v>12</v>
      </c>
      <c r="BY291" s="119">
        <v>26</v>
      </c>
      <c r="BZ291" s="119">
        <v>40</v>
      </c>
    </row>
    <row r="292" spans="15:78" ht="13.5">
      <c r="O292" s="131">
        <v>16</v>
      </c>
      <c r="P292" s="50" t="s">
        <v>461</v>
      </c>
      <c r="Q292" s="80" t="s">
        <v>462</v>
      </c>
      <c r="R292" s="150" t="s">
        <v>458</v>
      </c>
      <c r="S292" s="174"/>
      <c r="T292" s="174"/>
      <c r="Y292" s="119">
        <v>31</v>
      </c>
      <c r="Z292" s="122">
        <f>P323</f>
        <v>0</v>
      </c>
      <c r="AA292" s="122" t="str">
        <f>Q323</f>
        <v> </v>
      </c>
      <c r="AB292" s="122" t="str">
        <f>R323</f>
        <v> </v>
      </c>
      <c r="AD292" s="131">
        <v>16</v>
      </c>
      <c r="AE292" s="50" t="s">
        <v>461</v>
      </c>
      <c r="AF292" s="52" t="s">
        <v>462</v>
      </c>
      <c r="AG292" s="51" t="s">
        <v>458</v>
      </c>
      <c r="AH292" s="48"/>
      <c r="AI292" s="48"/>
      <c r="AJ292" s="119">
        <v>31</v>
      </c>
      <c r="AK292" s="122" t="str">
        <f>AE322</f>
        <v>BYE</v>
      </c>
      <c r="AL292" s="122" t="str">
        <f>AF322</f>
        <v> </v>
      </c>
      <c r="AM292" s="122" t="str">
        <f>AG322</f>
        <v> </v>
      </c>
      <c r="AN292" s="119">
        <v>31</v>
      </c>
      <c r="AO292" s="122">
        <f>AE323</f>
        <v>0</v>
      </c>
      <c r="AP292" s="122" t="str">
        <f>AF323</f>
        <v> </v>
      </c>
      <c r="AQ292" s="122" t="str">
        <f>AG323</f>
        <v> </v>
      </c>
      <c r="AS292" s="119">
        <v>16</v>
      </c>
      <c r="AT292" s="119">
        <v>13</v>
      </c>
      <c r="AU292" s="119">
        <v>27</v>
      </c>
      <c r="AV292" s="119">
        <v>41</v>
      </c>
      <c r="BW292" s="119">
        <v>16</v>
      </c>
      <c r="BX292" s="119">
        <v>13</v>
      </c>
      <c r="BY292" s="119">
        <v>27</v>
      </c>
      <c r="BZ292" s="119">
        <v>41</v>
      </c>
    </row>
    <row r="293" spans="15:78" ht="13.5">
      <c r="O293" s="131">
        <v>16</v>
      </c>
      <c r="P293" s="50" t="s">
        <v>463</v>
      </c>
      <c r="Q293" s="80" t="s">
        <v>464</v>
      </c>
      <c r="R293" s="150" t="s">
        <v>458</v>
      </c>
      <c r="S293" s="174"/>
      <c r="T293" s="174"/>
      <c r="Y293" s="119">
        <v>32</v>
      </c>
      <c r="Z293" s="122" t="str">
        <f>P325</f>
        <v>中村</v>
      </c>
      <c r="AA293" s="122" t="str">
        <f>Q325</f>
        <v>遼</v>
      </c>
      <c r="AB293" s="122" t="str">
        <f>R325</f>
        <v>(福・柳川高)</v>
      </c>
      <c r="AD293" s="131">
        <v>16</v>
      </c>
      <c r="AE293" s="50" t="s">
        <v>463</v>
      </c>
      <c r="AF293" s="52" t="s">
        <v>464</v>
      </c>
      <c r="AG293" s="51" t="s">
        <v>458</v>
      </c>
      <c r="AH293" s="48"/>
      <c r="AI293" s="48"/>
      <c r="AJ293" s="119">
        <v>32</v>
      </c>
      <c r="AK293" s="122" t="str">
        <f>AE324</f>
        <v>古賀</v>
      </c>
      <c r="AL293" s="122" t="str">
        <f>AF324</f>
        <v>淳美</v>
      </c>
      <c r="AM293" s="122" t="str">
        <f>AG324</f>
        <v>(福・柳川高)</v>
      </c>
      <c r="AN293" s="119">
        <v>32</v>
      </c>
      <c r="AO293" s="122" t="str">
        <f>AE325</f>
        <v>中村</v>
      </c>
      <c r="AP293" s="122" t="str">
        <f>AF325</f>
        <v>遼</v>
      </c>
      <c r="AQ293" s="122" t="str">
        <f>AG325</f>
        <v>(福・柳川高)</v>
      </c>
      <c r="AS293" s="119">
        <v>16</v>
      </c>
      <c r="AT293" s="119">
        <v>14</v>
      </c>
      <c r="AU293" s="119">
        <v>28</v>
      </c>
      <c r="AV293" s="119">
        <v>42</v>
      </c>
      <c r="BW293" s="119">
        <v>16</v>
      </c>
      <c r="BX293" s="119">
        <v>14</v>
      </c>
      <c r="BY293" s="119">
        <v>28</v>
      </c>
      <c r="BZ293" s="119">
        <v>42</v>
      </c>
    </row>
    <row r="294" spans="15:40" ht="13.5">
      <c r="O294" s="131">
        <v>17</v>
      </c>
      <c r="P294" s="50" t="s">
        <v>456</v>
      </c>
      <c r="Q294" s="80" t="s">
        <v>457</v>
      </c>
      <c r="R294" s="150" t="s">
        <v>458</v>
      </c>
      <c r="S294" s="174"/>
      <c r="T294" s="174"/>
      <c r="Y294" s="119"/>
      <c r="AD294" s="131">
        <v>17</v>
      </c>
      <c r="AE294" s="50" t="s">
        <v>456</v>
      </c>
      <c r="AF294" s="52" t="s">
        <v>457</v>
      </c>
      <c r="AG294" s="51" t="s">
        <v>458</v>
      </c>
      <c r="AH294" s="48"/>
      <c r="AI294" s="48"/>
      <c r="AN294" s="119"/>
    </row>
    <row r="295" spans="15:40" ht="13.5">
      <c r="O295" s="131">
        <v>17</v>
      </c>
      <c r="P295" s="50" t="s">
        <v>459</v>
      </c>
      <c r="Q295" s="80" t="s">
        <v>460</v>
      </c>
      <c r="R295" s="150" t="s">
        <v>458</v>
      </c>
      <c r="S295" s="174"/>
      <c r="T295" s="174"/>
      <c r="Y295" s="119"/>
      <c r="AD295" s="131">
        <v>17</v>
      </c>
      <c r="AE295" s="50" t="s">
        <v>459</v>
      </c>
      <c r="AF295" s="52" t="s">
        <v>460</v>
      </c>
      <c r="AG295" s="51" t="s">
        <v>458</v>
      </c>
      <c r="AH295" s="48"/>
      <c r="AI295" s="48"/>
      <c r="AN295" s="119"/>
    </row>
    <row r="296" spans="15:40" ht="13.5">
      <c r="O296" s="131">
        <v>18</v>
      </c>
      <c r="P296" s="49" t="s">
        <v>417</v>
      </c>
      <c r="Q296" s="150" t="s">
        <v>661</v>
      </c>
      <c r="R296" s="153" t="s">
        <v>497</v>
      </c>
      <c r="S296" s="172"/>
      <c r="T296" s="172"/>
      <c r="Y296" s="119"/>
      <c r="AD296" s="131">
        <v>18</v>
      </c>
      <c r="AE296" s="49" t="s">
        <v>417</v>
      </c>
      <c r="AF296" s="51" t="s">
        <v>661</v>
      </c>
      <c r="AG296" s="54" t="s">
        <v>497</v>
      </c>
      <c r="AH296" s="164"/>
      <c r="AI296" s="164"/>
      <c r="AN296" s="119"/>
    </row>
    <row r="297" spans="15:40" ht="13.5">
      <c r="O297" s="131">
        <v>18</v>
      </c>
      <c r="P297" s="50" t="s">
        <v>419</v>
      </c>
      <c r="Q297" s="80" t="s">
        <v>662</v>
      </c>
      <c r="R297" s="153" t="s">
        <v>497</v>
      </c>
      <c r="S297" s="172"/>
      <c r="T297" s="172"/>
      <c r="Y297" s="119"/>
      <c r="AD297" s="131">
        <v>18</v>
      </c>
      <c r="AE297" s="50" t="s">
        <v>419</v>
      </c>
      <c r="AF297" s="52" t="s">
        <v>662</v>
      </c>
      <c r="AG297" s="54" t="s">
        <v>497</v>
      </c>
      <c r="AH297" s="164"/>
      <c r="AI297" s="164"/>
      <c r="AN297" s="119"/>
    </row>
    <row r="298" spans="15:40" ht="13.5">
      <c r="O298" s="131">
        <v>19</v>
      </c>
      <c r="P298" s="50" t="s">
        <v>432</v>
      </c>
      <c r="Q298" s="80" t="s">
        <v>433</v>
      </c>
      <c r="R298" s="153" t="s">
        <v>497</v>
      </c>
      <c r="S298" s="172"/>
      <c r="T298" s="172"/>
      <c r="Y298" s="119"/>
      <c r="AD298" s="131">
        <v>19</v>
      </c>
      <c r="AE298" s="50" t="s">
        <v>432</v>
      </c>
      <c r="AF298" s="52" t="s">
        <v>433</v>
      </c>
      <c r="AG298" s="54" t="s">
        <v>497</v>
      </c>
      <c r="AH298" s="164"/>
      <c r="AI298" s="164"/>
      <c r="AN298" s="119"/>
    </row>
    <row r="299" spans="15:40" ht="13.5">
      <c r="O299" s="131">
        <v>19</v>
      </c>
      <c r="P299" s="50" t="s">
        <v>434</v>
      </c>
      <c r="Q299" s="80" t="s">
        <v>663</v>
      </c>
      <c r="R299" s="153" t="s">
        <v>497</v>
      </c>
      <c r="S299" s="172"/>
      <c r="T299" s="172"/>
      <c r="Y299" s="119"/>
      <c r="AD299" s="131">
        <v>19</v>
      </c>
      <c r="AE299" s="50" t="s">
        <v>434</v>
      </c>
      <c r="AF299" s="52" t="s">
        <v>663</v>
      </c>
      <c r="AG299" s="54" t="s">
        <v>497</v>
      </c>
      <c r="AH299" s="164"/>
      <c r="AI299" s="164"/>
      <c r="AN299" s="119"/>
    </row>
    <row r="300" spans="15:40" ht="13.5">
      <c r="O300" s="131">
        <v>20</v>
      </c>
      <c r="P300" s="50" t="s">
        <v>478</v>
      </c>
      <c r="Q300" s="80" t="s">
        <v>479</v>
      </c>
      <c r="R300" s="150" t="s">
        <v>472</v>
      </c>
      <c r="S300" s="174"/>
      <c r="T300" s="174"/>
      <c r="Y300" s="119"/>
      <c r="AD300" s="131">
        <v>20</v>
      </c>
      <c r="AE300" s="50" t="s">
        <v>478</v>
      </c>
      <c r="AF300" s="52" t="s">
        <v>479</v>
      </c>
      <c r="AG300" s="51" t="s">
        <v>472</v>
      </c>
      <c r="AH300" s="48"/>
      <c r="AI300" s="48"/>
      <c r="AN300" s="119"/>
    </row>
    <row r="301" spans="15:40" ht="13.5">
      <c r="O301" s="131">
        <v>20</v>
      </c>
      <c r="P301" s="50" t="s">
        <v>480</v>
      </c>
      <c r="Q301" s="80" t="s">
        <v>481</v>
      </c>
      <c r="R301" s="150" t="s">
        <v>472</v>
      </c>
      <c r="S301" s="174"/>
      <c r="T301" s="174"/>
      <c r="Y301" s="119"/>
      <c r="AD301" s="131">
        <v>20</v>
      </c>
      <c r="AE301" s="50" t="s">
        <v>480</v>
      </c>
      <c r="AF301" s="52" t="s">
        <v>481</v>
      </c>
      <c r="AG301" s="51" t="s">
        <v>472</v>
      </c>
      <c r="AH301" s="48"/>
      <c r="AI301" s="48"/>
      <c r="AN301" s="119"/>
    </row>
    <row r="302" spans="15:40" ht="13.5">
      <c r="O302" s="131">
        <v>21</v>
      </c>
      <c r="P302" s="49" t="s">
        <v>399</v>
      </c>
      <c r="Q302" s="150" t="s">
        <v>381</v>
      </c>
      <c r="R302" s="153" t="s">
        <v>400</v>
      </c>
      <c r="S302" s="172"/>
      <c r="T302" s="172"/>
      <c r="Y302" s="119"/>
      <c r="AD302" s="131">
        <v>21</v>
      </c>
      <c r="AE302" s="49" t="s">
        <v>399</v>
      </c>
      <c r="AF302" s="51" t="s">
        <v>381</v>
      </c>
      <c r="AG302" s="54" t="s">
        <v>400</v>
      </c>
      <c r="AH302" s="164"/>
      <c r="AI302" s="164"/>
      <c r="AN302" s="119"/>
    </row>
    <row r="303" spans="15:40" ht="13.5">
      <c r="O303" s="131">
        <v>21</v>
      </c>
      <c r="P303" s="49" t="s">
        <v>401</v>
      </c>
      <c r="Q303" s="150" t="s">
        <v>402</v>
      </c>
      <c r="R303" s="153" t="s">
        <v>400</v>
      </c>
      <c r="S303" s="172"/>
      <c r="T303" s="172"/>
      <c r="Y303" s="119"/>
      <c r="AD303" s="131">
        <v>21</v>
      </c>
      <c r="AE303" s="49" t="s">
        <v>401</v>
      </c>
      <c r="AF303" s="51" t="s">
        <v>402</v>
      </c>
      <c r="AG303" s="54" t="s">
        <v>400</v>
      </c>
      <c r="AH303" s="164"/>
      <c r="AI303" s="164"/>
      <c r="AN303" s="119"/>
    </row>
    <row r="304" spans="15:40" ht="13.5">
      <c r="O304" s="131">
        <v>22</v>
      </c>
      <c r="P304" s="50" t="s">
        <v>495</v>
      </c>
      <c r="Q304" s="80" t="s">
        <v>381</v>
      </c>
      <c r="R304" s="80" t="s">
        <v>390</v>
      </c>
      <c r="S304" s="170"/>
      <c r="T304" s="170"/>
      <c r="Y304" s="119"/>
      <c r="AD304" s="131">
        <v>22</v>
      </c>
      <c r="AE304" s="50" t="s">
        <v>495</v>
      </c>
      <c r="AF304" s="52" t="s">
        <v>381</v>
      </c>
      <c r="AG304" s="52" t="s">
        <v>390</v>
      </c>
      <c r="AH304" s="11"/>
      <c r="AI304" s="11"/>
      <c r="AN304" s="119"/>
    </row>
    <row r="305" spans="15:40" ht="13.5">
      <c r="O305" s="131">
        <v>22</v>
      </c>
      <c r="P305" s="50" t="s">
        <v>496</v>
      </c>
      <c r="Q305" s="80" t="s">
        <v>656</v>
      </c>
      <c r="R305" s="80" t="s">
        <v>390</v>
      </c>
      <c r="S305" s="170"/>
      <c r="T305" s="170"/>
      <c r="Y305" s="119"/>
      <c r="AD305" s="131">
        <v>22</v>
      </c>
      <c r="AE305" s="50" t="s">
        <v>496</v>
      </c>
      <c r="AF305" s="52" t="s">
        <v>656</v>
      </c>
      <c r="AG305" s="52" t="s">
        <v>390</v>
      </c>
      <c r="AH305" s="11"/>
      <c r="AI305" s="11"/>
      <c r="AN305" s="119"/>
    </row>
    <row r="306" spans="15:40" ht="13.5">
      <c r="O306" s="132">
        <v>23</v>
      </c>
      <c r="P306" s="57" t="s">
        <v>649</v>
      </c>
      <c r="Q306" s="143" t="s">
        <v>650</v>
      </c>
      <c r="R306" s="143" t="s">
        <v>650</v>
      </c>
      <c r="S306" s="176"/>
      <c r="T306" s="176"/>
      <c r="Y306" s="119"/>
      <c r="AD306" s="132">
        <v>23</v>
      </c>
      <c r="AE306" s="57" t="s">
        <v>649</v>
      </c>
      <c r="AF306" s="58" t="s">
        <v>650</v>
      </c>
      <c r="AG306" s="58" t="s">
        <v>650</v>
      </c>
      <c r="AH306" s="11"/>
      <c r="AI306" s="11"/>
      <c r="AN306" s="119"/>
    </row>
    <row r="307" spans="15:40" ht="13.5">
      <c r="O307" s="132">
        <v>23</v>
      </c>
      <c r="P307" s="57"/>
      <c r="Q307" s="143" t="s">
        <v>650</v>
      </c>
      <c r="R307" s="143" t="s">
        <v>650</v>
      </c>
      <c r="S307" s="176"/>
      <c r="T307" s="176"/>
      <c r="Y307" s="119"/>
      <c r="AD307" s="132">
        <v>23</v>
      </c>
      <c r="AE307" s="57"/>
      <c r="AF307" s="58" t="s">
        <v>650</v>
      </c>
      <c r="AG307" s="58" t="s">
        <v>650</v>
      </c>
      <c r="AH307" s="11"/>
      <c r="AI307" s="11"/>
      <c r="AN307" s="119"/>
    </row>
    <row r="308" spans="15:40" ht="13.5">
      <c r="O308" s="131">
        <v>24</v>
      </c>
      <c r="P308" s="50" t="s">
        <v>493</v>
      </c>
      <c r="Q308" s="80" t="s">
        <v>397</v>
      </c>
      <c r="R308" s="80" t="s">
        <v>484</v>
      </c>
      <c r="S308" s="170"/>
      <c r="T308" s="170"/>
      <c r="Y308" s="119"/>
      <c r="AD308" s="131">
        <v>24</v>
      </c>
      <c r="AE308" s="50" t="s">
        <v>493</v>
      </c>
      <c r="AF308" s="52" t="s">
        <v>397</v>
      </c>
      <c r="AG308" s="52" t="s">
        <v>484</v>
      </c>
      <c r="AH308" s="11"/>
      <c r="AI308" s="11"/>
      <c r="AN308" s="119"/>
    </row>
    <row r="309" spans="15:40" ht="13.5">
      <c r="O309" s="131">
        <v>24</v>
      </c>
      <c r="P309" s="50" t="s">
        <v>396</v>
      </c>
      <c r="Q309" s="80" t="s">
        <v>494</v>
      </c>
      <c r="R309" s="80" t="s">
        <v>390</v>
      </c>
      <c r="S309" s="170"/>
      <c r="T309" s="170"/>
      <c r="Y309" s="119"/>
      <c r="AD309" s="131">
        <v>24</v>
      </c>
      <c r="AE309" s="50" t="s">
        <v>396</v>
      </c>
      <c r="AF309" s="52" t="s">
        <v>494</v>
      </c>
      <c r="AG309" s="52" t="s">
        <v>390</v>
      </c>
      <c r="AH309" s="11"/>
      <c r="AI309" s="11"/>
      <c r="AN309" s="119"/>
    </row>
    <row r="310" spans="15:40" ht="13.5">
      <c r="O310" s="131">
        <v>25</v>
      </c>
      <c r="P310" s="50" t="s">
        <v>399</v>
      </c>
      <c r="Q310" s="80" t="s">
        <v>465</v>
      </c>
      <c r="R310" s="150" t="s">
        <v>458</v>
      </c>
      <c r="S310" s="174"/>
      <c r="T310" s="174"/>
      <c r="Y310" s="119"/>
      <c r="AD310" s="131">
        <v>25</v>
      </c>
      <c r="AE310" s="50" t="s">
        <v>399</v>
      </c>
      <c r="AF310" s="52" t="s">
        <v>465</v>
      </c>
      <c r="AG310" s="51" t="s">
        <v>458</v>
      </c>
      <c r="AH310" s="48"/>
      <c r="AI310" s="48"/>
      <c r="AN310" s="119"/>
    </row>
    <row r="311" spans="15:40" ht="13.5">
      <c r="O311" s="131">
        <v>25</v>
      </c>
      <c r="P311" s="50" t="s">
        <v>466</v>
      </c>
      <c r="Q311" s="80" t="s">
        <v>467</v>
      </c>
      <c r="R311" s="150" t="s">
        <v>458</v>
      </c>
      <c r="S311" s="174"/>
      <c r="T311" s="174"/>
      <c r="Y311" s="119"/>
      <c r="AD311" s="131">
        <v>25</v>
      </c>
      <c r="AE311" s="50" t="s">
        <v>466</v>
      </c>
      <c r="AF311" s="52" t="s">
        <v>467</v>
      </c>
      <c r="AG311" s="51" t="s">
        <v>458</v>
      </c>
      <c r="AH311" s="48"/>
      <c r="AI311" s="48"/>
      <c r="AN311" s="119"/>
    </row>
    <row r="312" spans="15:40" ht="13.5">
      <c r="O312" s="131">
        <v>26</v>
      </c>
      <c r="P312" s="50" t="s">
        <v>425</v>
      </c>
      <c r="Q312" s="80" t="s">
        <v>426</v>
      </c>
      <c r="R312" s="153" t="s">
        <v>497</v>
      </c>
      <c r="S312" s="172"/>
      <c r="T312" s="172"/>
      <c r="Y312" s="119"/>
      <c r="AD312" s="131">
        <v>26</v>
      </c>
      <c r="AE312" s="50" t="s">
        <v>425</v>
      </c>
      <c r="AF312" s="52" t="s">
        <v>426</v>
      </c>
      <c r="AG312" s="54" t="s">
        <v>497</v>
      </c>
      <c r="AH312" s="164"/>
      <c r="AI312" s="164"/>
      <c r="AN312" s="119"/>
    </row>
    <row r="313" spans="15:40" ht="13.5">
      <c r="O313" s="131">
        <v>26</v>
      </c>
      <c r="P313" s="50" t="s">
        <v>427</v>
      </c>
      <c r="Q313" s="80" t="s">
        <v>428</v>
      </c>
      <c r="R313" s="153" t="s">
        <v>497</v>
      </c>
      <c r="S313" s="172"/>
      <c r="T313" s="172"/>
      <c r="Y313" s="119"/>
      <c r="AD313" s="131">
        <v>26</v>
      </c>
      <c r="AE313" s="50" t="s">
        <v>427</v>
      </c>
      <c r="AF313" s="52" t="s">
        <v>428</v>
      </c>
      <c r="AG313" s="54" t="s">
        <v>497</v>
      </c>
      <c r="AH313" s="164"/>
      <c r="AI313" s="164"/>
      <c r="AN313" s="119"/>
    </row>
    <row r="314" spans="15:40" ht="13.5">
      <c r="O314" s="131">
        <v>27</v>
      </c>
      <c r="P314" s="50" t="s">
        <v>406</v>
      </c>
      <c r="Q314" s="80" t="s">
        <v>664</v>
      </c>
      <c r="R314" s="80" t="s">
        <v>405</v>
      </c>
      <c r="S314" s="170"/>
      <c r="T314" s="170"/>
      <c r="Y314" s="119"/>
      <c r="AD314" s="131">
        <v>27</v>
      </c>
      <c r="AE314" s="50" t="s">
        <v>406</v>
      </c>
      <c r="AF314" s="52" t="s">
        <v>664</v>
      </c>
      <c r="AG314" s="52" t="s">
        <v>405</v>
      </c>
      <c r="AH314" s="11"/>
      <c r="AI314" s="11"/>
      <c r="AN314" s="119"/>
    </row>
    <row r="315" spans="15:40" ht="13.5">
      <c r="O315" s="131">
        <v>27</v>
      </c>
      <c r="P315" s="50" t="s">
        <v>407</v>
      </c>
      <c r="Q315" s="80" t="s">
        <v>665</v>
      </c>
      <c r="R315" s="80" t="s">
        <v>405</v>
      </c>
      <c r="S315" s="170"/>
      <c r="T315" s="170"/>
      <c r="Y315" s="119"/>
      <c r="AD315" s="131">
        <v>27</v>
      </c>
      <c r="AE315" s="50" t="s">
        <v>407</v>
      </c>
      <c r="AF315" s="52" t="s">
        <v>665</v>
      </c>
      <c r="AG315" s="52" t="s">
        <v>405</v>
      </c>
      <c r="AH315" s="11"/>
      <c r="AI315" s="11"/>
      <c r="AN315" s="119"/>
    </row>
    <row r="316" spans="15:40" ht="13.5">
      <c r="O316" s="131">
        <v>28</v>
      </c>
      <c r="P316" s="50" t="s">
        <v>420</v>
      </c>
      <c r="Q316" s="80" t="s">
        <v>666</v>
      </c>
      <c r="R316" s="153" t="s">
        <v>497</v>
      </c>
      <c r="S316" s="172"/>
      <c r="T316" s="172"/>
      <c r="Y316" s="119"/>
      <c r="AD316" s="131">
        <v>28</v>
      </c>
      <c r="AE316" s="50" t="s">
        <v>420</v>
      </c>
      <c r="AF316" s="52" t="s">
        <v>666</v>
      </c>
      <c r="AG316" s="54" t="s">
        <v>497</v>
      </c>
      <c r="AH316" s="164"/>
      <c r="AI316" s="164"/>
      <c r="AN316" s="119"/>
    </row>
    <row r="317" spans="15:40" ht="13.5">
      <c r="O317" s="131">
        <v>28</v>
      </c>
      <c r="P317" s="50" t="s">
        <v>421</v>
      </c>
      <c r="Q317" s="80" t="s">
        <v>422</v>
      </c>
      <c r="R317" s="153" t="s">
        <v>497</v>
      </c>
      <c r="S317" s="172"/>
      <c r="T317" s="172"/>
      <c r="Y317" s="119"/>
      <c r="AD317" s="131">
        <v>28</v>
      </c>
      <c r="AE317" s="50" t="s">
        <v>421</v>
      </c>
      <c r="AF317" s="52" t="s">
        <v>422</v>
      </c>
      <c r="AG317" s="54" t="s">
        <v>497</v>
      </c>
      <c r="AH317" s="164"/>
      <c r="AI317" s="164"/>
      <c r="AN317" s="119"/>
    </row>
    <row r="318" spans="15:40" ht="13.5">
      <c r="O318" s="131">
        <v>29</v>
      </c>
      <c r="P318" s="50" t="s">
        <v>395</v>
      </c>
      <c r="Q318" s="80" t="s">
        <v>442</v>
      </c>
      <c r="R318" s="150" t="s">
        <v>439</v>
      </c>
      <c r="S318" s="174"/>
      <c r="T318" s="174"/>
      <c r="Y318" s="119"/>
      <c r="AD318" s="131">
        <v>29</v>
      </c>
      <c r="AE318" s="50" t="s">
        <v>395</v>
      </c>
      <c r="AF318" s="52" t="s">
        <v>442</v>
      </c>
      <c r="AG318" s="51" t="s">
        <v>439</v>
      </c>
      <c r="AH318" s="48"/>
      <c r="AI318" s="48"/>
      <c r="AN318" s="119"/>
    </row>
    <row r="319" spans="15:40" ht="13.5">
      <c r="O319" s="131">
        <v>29</v>
      </c>
      <c r="P319" s="50" t="s">
        <v>443</v>
      </c>
      <c r="Q319" s="80" t="s">
        <v>444</v>
      </c>
      <c r="R319" s="150" t="s">
        <v>439</v>
      </c>
      <c r="S319" s="174"/>
      <c r="T319" s="174"/>
      <c r="Y319" s="119"/>
      <c r="AD319" s="131">
        <v>29</v>
      </c>
      <c r="AE319" s="50" t="s">
        <v>443</v>
      </c>
      <c r="AF319" s="52" t="s">
        <v>444</v>
      </c>
      <c r="AG319" s="51" t="s">
        <v>439</v>
      </c>
      <c r="AH319" s="48"/>
      <c r="AI319" s="48"/>
      <c r="AN319" s="119"/>
    </row>
    <row r="320" spans="15:40" ht="13.5">
      <c r="O320" s="134">
        <v>30</v>
      </c>
      <c r="P320" s="56" t="s">
        <v>359</v>
      </c>
      <c r="Q320" s="83" t="s">
        <v>468</v>
      </c>
      <c r="R320" s="154" t="s">
        <v>458</v>
      </c>
      <c r="S320" s="154"/>
      <c r="T320" s="154"/>
      <c r="Y320" s="119"/>
      <c r="AD320" s="134">
        <v>30</v>
      </c>
      <c r="AE320" s="56" t="s">
        <v>359</v>
      </c>
      <c r="AF320" s="56" t="s">
        <v>468</v>
      </c>
      <c r="AG320" s="59" t="s">
        <v>458</v>
      </c>
      <c r="AH320" s="59"/>
      <c r="AI320" s="59"/>
      <c r="AN320" s="119"/>
    </row>
    <row r="321" spans="15:40" ht="13.5">
      <c r="O321" s="134">
        <v>30</v>
      </c>
      <c r="P321" s="56" t="s">
        <v>469</v>
      </c>
      <c r="Q321" s="83" t="s">
        <v>470</v>
      </c>
      <c r="R321" s="154" t="s">
        <v>458</v>
      </c>
      <c r="S321" s="154"/>
      <c r="T321" s="154"/>
      <c r="Y321" s="119"/>
      <c r="AD321" s="134">
        <v>30</v>
      </c>
      <c r="AE321" s="56" t="s">
        <v>469</v>
      </c>
      <c r="AF321" s="56" t="s">
        <v>470</v>
      </c>
      <c r="AG321" s="59" t="s">
        <v>458</v>
      </c>
      <c r="AH321" s="59"/>
      <c r="AI321" s="59"/>
      <c r="AN321" s="119"/>
    </row>
    <row r="322" spans="15:40" ht="13.5">
      <c r="O322" s="135">
        <v>31</v>
      </c>
      <c r="P322" s="55" t="s">
        <v>649</v>
      </c>
      <c r="Q322" s="148" t="s">
        <v>650</v>
      </c>
      <c r="R322" s="148" t="s">
        <v>650</v>
      </c>
      <c r="S322" s="148"/>
      <c r="T322" s="148"/>
      <c r="Y322" s="119"/>
      <c r="AD322" s="135">
        <v>31</v>
      </c>
      <c r="AE322" s="55" t="s">
        <v>649</v>
      </c>
      <c r="AF322" s="55" t="s">
        <v>650</v>
      </c>
      <c r="AG322" s="55" t="s">
        <v>650</v>
      </c>
      <c r="AH322" s="56"/>
      <c r="AI322" s="56"/>
      <c r="AN322" s="119"/>
    </row>
    <row r="323" spans="15:40" ht="13.5">
      <c r="O323" s="135">
        <v>31</v>
      </c>
      <c r="P323" s="55"/>
      <c r="Q323" s="148" t="s">
        <v>650</v>
      </c>
      <c r="R323" s="148" t="s">
        <v>650</v>
      </c>
      <c r="S323" s="148"/>
      <c r="T323" s="148"/>
      <c r="Y323" s="119"/>
      <c r="AD323" s="135">
        <v>31</v>
      </c>
      <c r="AE323" s="55"/>
      <c r="AF323" s="55" t="s">
        <v>650</v>
      </c>
      <c r="AG323" s="55" t="s">
        <v>650</v>
      </c>
      <c r="AH323" s="56"/>
      <c r="AI323" s="56"/>
      <c r="AN323" s="119"/>
    </row>
    <row r="324" spans="15:40" ht="13.5">
      <c r="O324" s="134">
        <v>32</v>
      </c>
      <c r="P324" s="56" t="s">
        <v>667</v>
      </c>
      <c r="Q324" s="83" t="s">
        <v>487</v>
      </c>
      <c r="R324" s="83" t="s">
        <v>484</v>
      </c>
      <c r="S324" s="83"/>
      <c r="T324" s="83"/>
      <c r="Y324" s="119"/>
      <c r="AD324" s="134">
        <v>32</v>
      </c>
      <c r="AE324" s="56" t="s">
        <v>667</v>
      </c>
      <c r="AF324" s="56" t="s">
        <v>487</v>
      </c>
      <c r="AG324" s="56" t="s">
        <v>484</v>
      </c>
      <c r="AH324" s="56"/>
      <c r="AI324" s="56"/>
      <c r="AN324" s="119"/>
    </row>
    <row r="325" spans="15:40" ht="13.5">
      <c r="O325" s="134">
        <v>32</v>
      </c>
      <c r="P325" s="56" t="s">
        <v>395</v>
      </c>
      <c r="Q325" s="83" t="s">
        <v>488</v>
      </c>
      <c r="R325" s="83" t="s">
        <v>390</v>
      </c>
      <c r="S325" s="83"/>
      <c r="T325" s="83"/>
      <c r="Y325" s="119"/>
      <c r="AD325" s="134">
        <v>32</v>
      </c>
      <c r="AE325" s="56" t="s">
        <v>395</v>
      </c>
      <c r="AF325" s="56" t="s">
        <v>488</v>
      </c>
      <c r="AG325" s="56" t="s">
        <v>390</v>
      </c>
      <c r="AH325" s="56"/>
      <c r="AI325" s="56"/>
      <c r="AN325" s="119"/>
    </row>
  </sheetData>
  <sheetProtection/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F2" sqref="F1:F16384"/>
    </sheetView>
  </sheetViews>
  <sheetFormatPr defaultColWidth="9.09765625" defaultRowHeight="14.25"/>
  <cols>
    <col min="1" max="1" width="9.09765625" style="302" customWidth="1"/>
    <col min="2" max="2" width="4.19921875" style="302" customWidth="1"/>
    <col min="3" max="4" width="8.19921875" style="302" customWidth="1"/>
    <col min="5" max="5" width="20.19921875" style="307" customWidth="1"/>
    <col min="6" max="6" width="11" style="321" customWidth="1"/>
    <col min="7" max="7" width="23.09765625" style="305" customWidth="1"/>
    <col min="8" max="16384" width="9.09765625" style="302" customWidth="1"/>
  </cols>
  <sheetData>
    <row r="1" spans="1:7" ht="18.75">
      <c r="A1" s="345" t="s">
        <v>1243</v>
      </c>
      <c r="B1" s="346"/>
      <c r="C1" s="346"/>
      <c r="D1" s="346"/>
      <c r="E1" s="346"/>
      <c r="F1" s="346"/>
      <c r="G1" s="346"/>
    </row>
    <row r="2" ht="13.5">
      <c r="E2" s="303" t="s">
        <v>1222</v>
      </c>
    </row>
    <row r="4" spans="2:5" ht="13.5">
      <c r="B4" s="347" t="s">
        <v>1223</v>
      </c>
      <c r="C4" s="347"/>
      <c r="D4" s="347"/>
      <c r="E4" s="347"/>
    </row>
    <row r="5" spans="1:7" s="307" customFormat="1" ht="13.5">
      <c r="A5" s="304"/>
      <c r="B5" s="304" t="s">
        <v>1224</v>
      </c>
      <c r="C5" s="323" t="s">
        <v>1225</v>
      </c>
      <c r="D5" s="323"/>
      <c r="E5" s="304" t="s">
        <v>1225</v>
      </c>
      <c r="F5" s="348" t="s">
        <v>1226</v>
      </c>
      <c r="G5" s="306" t="s">
        <v>1227</v>
      </c>
    </row>
    <row r="6" spans="1:7" ht="13.5">
      <c r="A6" s="308" t="s">
        <v>1228</v>
      </c>
      <c r="B6" s="308">
        <f>'14BS'!M9</f>
        <v>1</v>
      </c>
      <c r="C6" s="309" t="str">
        <f>IF(B6="","",VLOOKUP(B6,'ﾃﾞｰﾀ14&amp;12'!$A$3:$D$66,2,FALSE))</f>
        <v>中川</v>
      </c>
      <c r="D6" s="310" t="str">
        <f>IF(B6="","",VLOOKUP(B6,'ﾃﾞｰﾀ14&amp;12'!$A$3:$D$66,3,FALSE))</f>
        <v>直樹</v>
      </c>
      <c r="E6" s="304" t="str">
        <f>CONCATENATE(C6,"  ",D6)</f>
        <v>中川  直樹</v>
      </c>
      <c r="F6" s="349">
        <f>IF(B6="","",VLOOKUP(B6,'ﾃﾞｰﾀ14&amp;12'!$A$3:$F$66,6,FALSE))</f>
        <v>35388</v>
      </c>
      <c r="G6" s="322" t="str">
        <f>IF(B6="","",VLOOKUP(B6,'ﾃﾞｰﾀ14&amp;12'!$A$3:$D$66,4,FALSE))</f>
        <v>(福・ﾄﾞﾘｰﾑTS）</v>
      </c>
    </row>
    <row r="7" spans="1:7" ht="13.5">
      <c r="A7" s="308" t="s">
        <v>1229</v>
      </c>
      <c r="B7" s="308">
        <f>IF('14BS'!M9='14BS'!L22,'14BS'!N22,'14BS'!L22)</f>
        <v>32</v>
      </c>
      <c r="C7" s="309" t="str">
        <f>IF(B7="","",VLOOKUP(B7,'ﾃﾞｰﾀ14&amp;12'!$A$3:$D$66,2,FALSE))</f>
        <v>村上</v>
      </c>
      <c r="D7" s="310" t="str">
        <f>IF(B7="","",VLOOKUP(B7,'ﾃﾞｰﾀ14&amp;12'!$A$3:$D$66,3,FALSE))</f>
        <v>誠</v>
      </c>
      <c r="E7" s="304" t="str">
        <f aca="true" t="shared" si="0" ref="E7:E13">CONCATENATE(C7,"  ",D7)</f>
        <v>村上  誠</v>
      </c>
      <c r="F7" s="349">
        <f>IF(B7="","",VLOOKUP(B7,'ﾃﾞｰﾀ14&amp;12'!$A$3:$F$66,6,FALSE))</f>
        <v>34781</v>
      </c>
      <c r="G7" s="322" t="str">
        <f>IF(B7="","",VLOOKUP(B7,'ﾃﾞｰﾀ14&amp;12'!$A$3:$D$66,4,FALSE))</f>
        <v>(福・ITS九州）</v>
      </c>
    </row>
    <row r="8" spans="1:7" ht="13.5">
      <c r="A8" s="308" t="s">
        <v>1230</v>
      </c>
      <c r="B8" s="308">
        <f>'14BS'!H50</f>
        <v>16</v>
      </c>
      <c r="C8" s="309" t="str">
        <f>IF(B8="","",VLOOKUP(B8,'ﾃﾞｰﾀ14&amp;12'!$A$3:$D$66,2,FALSE))</f>
        <v>坂本</v>
      </c>
      <c r="D8" s="310" t="str">
        <f>IF(B8="","",VLOOKUP(B8,'ﾃﾞｰﾀ14&amp;12'!$A$3:$D$66,3,FALSE))</f>
        <v>遥一郎</v>
      </c>
      <c r="E8" s="304" t="str">
        <f t="shared" si="0"/>
        <v>坂本  遥一郎</v>
      </c>
      <c r="F8" s="349">
        <f>IF(B8="","",VLOOKUP(B8,'ﾃﾞｰﾀ14&amp;12'!$A$3:$F$66,6,FALSE))</f>
        <v>34889</v>
      </c>
      <c r="G8" s="322" t="str">
        <f>IF(B8="","",VLOOKUP(B8,'ﾃﾞｰﾀ14&amp;12'!$A$3:$D$66,4,FALSE))</f>
        <v>(福･油山TC)</v>
      </c>
    </row>
    <row r="9" spans="1:7" ht="13.5">
      <c r="A9" s="308" t="s">
        <v>1231</v>
      </c>
      <c r="B9" s="308">
        <f>IF('14BS'!H50='14BS'!A49,'14BS'!A51,'14BS'!A49)</f>
        <v>23</v>
      </c>
      <c r="C9" s="309" t="str">
        <f>IF(B9="","",VLOOKUP(B9,'ﾃﾞｰﾀ14&amp;12'!$A$3:$D$66,2,FALSE))</f>
        <v>田中</v>
      </c>
      <c r="D9" s="310" t="str">
        <f>IF(B9="","",VLOOKUP(B9,'ﾃﾞｰﾀ14&amp;12'!$A$3:$D$66,3,FALSE))</f>
        <v>亮大</v>
      </c>
      <c r="E9" s="304" t="str">
        <f t="shared" si="0"/>
        <v>田中  亮大</v>
      </c>
      <c r="F9" s="349">
        <f>IF(B9="","",VLOOKUP(B9,'ﾃﾞｰﾀ14&amp;12'!$A$3:$F$66,6,FALSE))</f>
        <v>34890</v>
      </c>
      <c r="G9" s="322" t="str">
        <f>IF(B9="","",VLOOKUP(B9,'ﾃﾞｰﾀ14&amp;12'!$A$3:$D$66,4,FALSE))</f>
        <v>(鹿・WATC)</v>
      </c>
    </row>
    <row r="10" spans="1:7" ht="13.5">
      <c r="A10" s="308" t="s">
        <v>1232</v>
      </c>
      <c r="B10" s="308">
        <f>'14BS'!P52</f>
        <v>9</v>
      </c>
      <c r="C10" s="309" t="str">
        <f>IF(B10="","",VLOOKUP(B10,'ﾃﾞｰﾀ14&amp;12'!$A$3:$D$66,2,FALSE))</f>
        <v>西上</v>
      </c>
      <c r="D10" s="310" t="str">
        <f>IF(B10="","",VLOOKUP(B10,'ﾃﾞｰﾀ14&amp;12'!$A$3:$D$66,3,FALSE))</f>
        <v>尚志</v>
      </c>
      <c r="E10" s="304" t="str">
        <f t="shared" si="0"/>
        <v>西上  尚志</v>
      </c>
      <c r="F10" s="349">
        <f>IF(B10="","",VLOOKUP(B10,'ﾃﾞｰﾀ14&amp;12'!$A$3:$F$66,6,FALSE))</f>
        <v>34707</v>
      </c>
      <c r="G10" s="322" t="str">
        <f>IF(B10="","",VLOOKUP(B10,'ﾃﾞｰﾀ14&amp;12'!$A$3:$D$66,4,FALSE))</f>
        <v>(長・対馬市ＬＴＣ）</v>
      </c>
    </row>
    <row r="11" spans="1:7" ht="13.5">
      <c r="A11" s="308" t="s">
        <v>1233</v>
      </c>
      <c r="B11" s="308">
        <f>IF('14BS'!P52='14BS'!R50,'14BS'!R54,'14BS'!R50)</f>
        <v>28</v>
      </c>
      <c r="C11" s="309" t="str">
        <f>IF(B11="","",VLOOKUP(B11,'ﾃﾞｰﾀ14&amp;12'!$A$3:$D$66,2,FALSE))</f>
        <v>花田</v>
      </c>
      <c r="D11" s="310" t="str">
        <f>IF(B11="","",VLOOKUP(B11,'ﾃﾞｰﾀ14&amp;12'!$A$3:$D$66,3,FALSE))</f>
        <v>暁</v>
      </c>
      <c r="E11" s="304" t="str">
        <f t="shared" si="0"/>
        <v>花田  暁</v>
      </c>
      <c r="F11" s="349">
        <f>IF(B11="","",VLOOKUP(B11,'ﾃﾞｰﾀ14&amp;12'!$A$3:$F$66,6,FALSE))</f>
        <v>34738</v>
      </c>
      <c r="G11" s="322" t="str">
        <f>IF(B11="","",VLOOKUP(B11,'ﾃﾞｰﾀ14&amp;12'!$A$3:$D$66,4,FALSE))</f>
        <v>(福･ｸﾞﾗﾝﾃﾞｨｰﾙTC)</v>
      </c>
    </row>
    <row r="12" spans="1:7" ht="13.5">
      <c r="A12" s="308" t="s">
        <v>1234</v>
      </c>
      <c r="B12" s="308">
        <f>'14BS'!H56</f>
        <v>5</v>
      </c>
      <c r="C12" s="309" t="str">
        <f>IF(B12="","",VLOOKUP(B12,'ﾃﾞｰﾀ14&amp;12'!$A$3:$D$66,2,FALSE))</f>
        <v>九島</v>
      </c>
      <c r="D12" s="310" t="str">
        <f>IF(B12="","",VLOOKUP(B12,'ﾃﾞｰﾀ14&amp;12'!$A$3:$D$66,3,FALSE))</f>
        <v>光佑</v>
      </c>
      <c r="E12" s="304" t="str">
        <f t="shared" si="0"/>
        <v>九島  光佑</v>
      </c>
      <c r="F12" s="349">
        <f>IF(B12="","",VLOOKUP(B12,'ﾃﾞｰﾀ14&amp;12'!$A$3:$F$66,6,FALSE))</f>
        <v>34870</v>
      </c>
      <c r="G12" s="322" t="str">
        <f>IF(B12="","",VLOOKUP(B12,'ﾃﾞｰﾀ14&amp;12'!$A$3:$D$66,4,FALSE))</f>
        <v>(大･BEKITT)</v>
      </c>
    </row>
    <row r="13" spans="1:7" ht="13.5">
      <c r="A13" s="308" t="s">
        <v>1235</v>
      </c>
      <c r="B13" s="308">
        <f>IF('14BS'!H56='14BS'!A55,'14BS'!A57,'14BS'!A55)</f>
        <v>17</v>
      </c>
      <c r="C13" s="309" t="str">
        <f>IF(B13="","",VLOOKUP(B13,'ﾃﾞｰﾀ14&amp;12'!$A$3:$D$66,2,FALSE))</f>
        <v>永田</v>
      </c>
      <c r="D13" s="310" t="str">
        <f>IF(B13="","",VLOOKUP(B13,'ﾃﾞｰﾀ14&amp;12'!$A$3:$D$66,3,FALSE))</f>
        <v>悠希</v>
      </c>
      <c r="E13" s="304" t="str">
        <f t="shared" si="0"/>
        <v>永田  悠希</v>
      </c>
      <c r="F13" s="349">
        <f>IF(B13="","",VLOOKUP(B13,'ﾃﾞｰﾀ14&amp;12'!$A$3:$F$66,6,FALSE))</f>
        <v>34878</v>
      </c>
      <c r="G13" s="322" t="str">
        <f>IF(B13="","",VLOOKUP(B13,'ﾃﾞｰﾀ14&amp;12'!$A$3:$D$66,4,FALSE))</f>
        <v>(福･九州国際TC)</v>
      </c>
    </row>
    <row r="14" spans="1:4" ht="13.5">
      <c r="A14" s="312"/>
      <c r="B14" s="312"/>
      <c r="C14" s="312"/>
      <c r="D14" s="312"/>
    </row>
    <row r="15" spans="2:5" ht="13.5">
      <c r="B15" s="347" t="s">
        <v>1237</v>
      </c>
      <c r="C15" s="347"/>
      <c r="D15" s="347"/>
      <c r="E15" s="347"/>
    </row>
    <row r="16" spans="1:7" ht="13.5">
      <c r="A16" s="304"/>
      <c r="B16" s="304" t="s">
        <v>1224</v>
      </c>
      <c r="C16" s="323" t="s">
        <v>1225</v>
      </c>
      <c r="D16" s="323"/>
      <c r="E16" s="304" t="s">
        <v>1225</v>
      </c>
      <c r="F16" s="348" t="s">
        <v>1226</v>
      </c>
      <c r="G16" s="306" t="s">
        <v>1227</v>
      </c>
    </row>
    <row r="17" spans="1:7" ht="13.5">
      <c r="A17" s="308" t="s">
        <v>1228</v>
      </c>
      <c r="B17" s="308">
        <f>'12BS'!M9</f>
        <v>9</v>
      </c>
      <c r="C17" s="309" t="str">
        <f>IF(B17="","",VLOOKUP(B17,'ﾃﾞｰﾀ14&amp;12'!$H$3:$K$66,2,FALSE))</f>
        <v>掛林</v>
      </c>
      <c r="D17" s="310" t="str">
        <f>IF(B17="","",VLOOKUP(B17,'ﾃﾞｰﾀ14&amp;12'!$H$3:$K$66,3,FALSE))</f>
        <v>達樹</v>
      </c>
      <c r="E17" s="304" t="str">
        <f>CONCATENATE(C17,"  ",D17)</f>
        <v>掛林  達樹</v>
      </c>
      <c r="F17" s="350">
        <f>IF(B17="","",VLOOKUP(B17,'ﾃﾞｰﾀ14&amp;12'!$H$3:$M$66,6,FALSE))</f>
        <v>35444</v>
      </c>
      <c r="G17" s="320" t="str">
        <f>IF(B17="","",VLOOKUP(B17,'ﾃﾞｰﾀ14&amp;12'!$H$3:$K$66,4,FALSE))</f>
        <v>(熊・熊本庭球塾）</v>
      </c>
    </row>
    <row r="18" spans="1:7" ht="13.5">
      <c r="A18" s="308" t="s">
        <v>1229</v>
      </c>
      <c r="B18" s="308">
        <f>IF('12BS'!M9='12BS'!L22,'12BS'!N22,'12BS'!L22)</f>
        <v>32</v>
      </c>
      <c r="C18" s="309" t="str">
        <f>IF(B18="","",VLOOKUP(B18,'ﾃﾞｰﾀ14&amp;12'!$H$3:$K$66,2,FALSE))</f>
        <v>上杉</v>
      </c>
      <c r="D18" s="310" t="str">
        <f>IF(B18="","",VLOOKUP(B18,'ﾃﾞｰﾀ14&amp;12'!$H$3:$K$66,3,FALSE))</f>
        <v>旬生</v>
      </c>
      <c r="E18" s="304" t="str">
        <f aca="true" t="shared" si="1" ref="E18:E24">CONCATENATE(C18,"  ",D18)</f>
        <v>上杉  旬生</v>
      </c>
      <c r="F18" s="350">
        <f>IF(B18="","",VLOOKUP(B18,'ﾃﾞｰﾀ14&amp;12'!$H$3:$M$66,6,FALSE))</f>
        <v>35511</v>
      </c>
      <c r="G18" s="320" t="str">
        <f>IF(B18="","",VLOOKUP(B18,'ﾃﾞｰﾀ14&amp;12'!$H$3:$K$66,4,FALSE))</f>
        <v>(福･油山TC)</v>
      </c>
    </row>
    <row r="19" spans="1:7" ht="13.5">
      <c r="A19" s="308" t="s">
        <v>1230</v>
      </c>
      <c r="B19" s="308">
        <f>'12BS'!H54</f>
        <v>3</v>
      </c>
      <c r="C19" s="309" t="str">
        <f>IF(B19="","",VLOOKUP(B19,'ﾃﾞｰﾀ14&amp;12'!$H$3:$K$66,2,FALSE))</f>
        <v>古賀</v>
      </c>
      <c r="D19" s="310" t="str">
        <f>IF(B19="","",VLOOKUP(B19,'ﾃﾞｰﾀ14&amp;12'!$H$3:$K$66,3,FALSE))</f>
        <v>大貴</v>
      </c>
      <c r="E19" s="304" t="str">
        <f t="shared" si="1"/>
        <v>古賀  大貴</v>
      </c>
      <c r="F19" s="350">
        <f>IF(B19="","",VLOOKUP(B19,'ﾃﾞｰﾀ14&amp;12'!$H$3:$M$66,6,FALSE))</f>
        <v>35870</v>
      </c>
      <c r="G19" s="320" t="str">
        <f>IF(B19="","",VLOOKUP(B19,'ﾃﾞｰﾀ14&amp;12'!$H$3:$K$66,4,FALSE))</f>
        <v>(佐・佐賀ＧＴＣ)</v>
      </c>
    </row>
    <row r="20" spans="1:7" ht="13.5">
      <c r="A20" s="308" t="s">
        <v>1231</v>
      </c>
      <c r="B20" s="308">
        <f>IF('12BS'!H54='12BS'!A53,'12BS'!A55,'12BS'!A53)</f>
        <v>17</v>
      </c>
      <c r="C20" s="309" t="str">
        <f>IF(B20="","",VLOOKUP(B20,'ﾃﾞｰﾀ14&amp;12'!$H$3:$K$66,2,FALSE))</f>
        <v>甲斐</v>
      </c>
      <c r="D20" s="310" t="str">
        <f>IF(B20="","",VLOOKUP(B20,'ﾃﾞｰﾀ14&amp;12'!$H$3:$K$66,3,FALSE))</f>
        <v>直登</v>
      </c>
      <c r="E20" s="304" t="str">
        <f t="shared" si="1"/>
        <v>甲斐  直登</v>
      </c>
      <c r="F20" s="350">
        <f>IF(B20="","",VLOOKUP(B20,'ﾃﾞｰﾀ14&amp;12'!$H$3:$M$66,6,FALSE))</f>
        <v>35538</v>
      </c>
      <c r="G20" s="320" t="str">
        <f>IF(B20="","",VLOOKUP(B20,'ﾃﾞｰﾀ14&amp;12'!$H$3:$K$66,4,FALSE))</f>
        <v>(福･ﾄﾞﾘｰﾑ TS)</v>
      </c>
    </row>
    <row r="21" spans="1:7" ht="13.5">
      <c r="A21" s="308" t="s">
        <v>1232</v>
      </c>
      <c r="B21" s="308">
        <f>'12BS'!P56</f>
        <v>16</v>
      </c>
      <c r="C21" s="309" t="str">
        <f>IF(B21="","",VLOOKUP(B21,'ﾃﾞｰﾀ14&amp;12'!$H$3:$K$66,2,FALSE))</f>
        <v>友枝</v>
      </c>
      <c r="D21" s="310" t="str">
        <f>IF(B21="","",VLOOKUP(B21,'ﾃﾞｰﾀ14&amp;12'!$H$3:$K$66,3,FALSE))</f>
        <v>健</v>
      </c>
      <c r="E21" s="304" t="str">
        <f t="shared" si="1"/>
        <v>友枝  健</v>
      </c>
      <c r="F21" s="350">
        <f>IF(B21="","",VLOOKUP(B21,'ﾃﾞｰﾀ14&amp;12'!$H$3:$M$66,6,FALSE))</f>
        <v>35615</v>
      </c>
      <c r="G21" s="320" t="str">
        <f>IF(B21="","",VLOOKUP(B21,'ﾃﾞｰﾀ14&amp;12'!$H$3:$K$66,4,FALSE))</f>
        <v>(福･油山TC)</v>
      </c>
    </row>
    <row r="22" spans="1:7" ht="13.5">
      <c r="A22" s="308" t="s">
        <v>1233</v>
      </c>
      <c r="B22" s="308">
        <f>IF('12BS'!P56='12BS'!R54,'12BS'!R58,'12BS'!R54)</f>
        <v>28</v>
      </c>
      <c r="C22" s="309" t="str">
        <f>IF(B22="","",VLOOKUP(B22,'ﾃﾞｰﾀ14&amp;12'!$H$3:$K$66,2,FALSE))</f>
        <v>和田</v>
      </c>
      <c r="D22" s="310" t="str">
        <f>IF(B22="","",VLOOKUP(B22,'ﾃﾞｰﾀ14&amp;12'!$H$3:$K$66,3,FALSE))</f>
        <v>晃紀</v>
      </c>
      <c r="E22" s="304" t="str">
        <f t="shared" si="1"/>
        <v>和田  晃紀</v>
      </c>
      <c r="F22" s="350">
        <f>IF(B22="","",VLOOKUP(B22,'ﾃﾞｰﾀ14&amp;12'!$H$3:$M$66,6,FALSE))</f>
        <v>35560</v>
      </c>
      <c r="G22" s="320" t="str">
        <f>IF(B22="","",VLOOKUP(B22,'ﾃﾞｰﾀ14&amp;12'!$H$3:$K$66,4,FALSE))</f>
        <v>(福･吉田TS)</v>
      </c>
    </row>
    <row r="23" spans="1:7" ht="13.5">
      <c r="A23" s="308" t="s">
        <v>1234</v>
      </c>
      <c r="B23" s="308">
        <f>'12BS'!H60</f>
        <v>24</v>
      </c>
      <c r="C23" s="309" t="str">
        <f>IF(B23="","",VLOOKUP(B23,'ﾃﾞｰﾀ14&amp;12'!$H$3:$K$66,2,FALSE))</f>
        <v>安増</v>
      </c>
      <c r="D23" s="310" t="str">
        <f>IF(B23="","",VLOOKUP(B23,'ﾃﾞｰﾀ14&amp;12'!$H$3:$K$66,3,FALSE))</f>
        <v>篤史</v>
      </c>
      <c r="E23" s="304" t="str">
        <f t="shared" si="1"/>
        <v>安増  篤史</v>
      </c>
      <c r="F23" s="350">
        <f>IF(B23="","",VLOOKUP(B23,'ﾃﾞｰﾀ14&amp;12'!$H$3:$M$66,6,FALSE))</f>
        <v>35634</v>
      </c>
      <c r="G23" s="320" t="str">
        <f>IF(B23="","",VLOOKUP(B23,'ﾃﾞｰﾀ14&amp;12'!$H$3:$K$66,4,FALSE))</f>
        <v>(福･ｸﾞﾛｰﾊﾞﾙｱﾘｰﾅ)</v>
      </c>
    </row>
    <row r="24" spans="1:7" ht="13.5">
      <c r="A24" s="308" t="s">
        <v>1235</v>
      </c>
      <c r="B24" s="308">
        <f>IF('12BS'!H60='12BS'!A59,'12BS'!A61,'12BS'!A59)</f>
        <v>6</v>
      </c>
      <c r="C24" s="309" t="str">
        <f>IF(B24="","",VLOOKUP(B24,'ﾃﾞｰﾀ14&amp;12'!$H$3:$K$66,2,FALSE))</f>
        <v>御山</v>
      </c>
      <c r="D24" s="310" t="str">
        <f>IF(B24="","",VLOOKUP(B24,'ﾃﾞｰﾀ14&amp;12'!$H$3:$K$66,3,FALSE))</f>
        <v>颯郎</v>
      </c>
      <c r="E24" s="304" t="str">
        <f t="shared" si="1"/>
        <v>御山  颯郎</v>
      </c>
      <c r="F24" s="350">
        <f>IF(B24="","",VLOOKUP(B24,'ﾃﾞｰﾀ14&amp;12'!$H$3:$M$66,6,FALSE))</f>
        <v>35671</v>
      </c>
      <c r="G24" s="320" t="str">
        <f>IF(B24="","",VLOOKUP(B24,'ﾃﾞｰﾀ14&amp;12'!$H$3:$K$66,4,FALSE))</f>
        <v>(熊・熊本庭球塾）</v>
      </c>
    </row>
    <row r="25" spans="1:4" ht="13.5">
      <c r="A25" s="312"/>
      <c r="B25" s="312"/>
      <c r="C25" s="312"/>
      <c r="D25" s="312"/>
    </row>
    <row r="26" spans="2:5" ht="13.5">
      <c r="B26" s="324" t="s">
        <v>1236</v>
      </c>
      <c r="C26" s="324"/>
      <c r="D26" s="324"/>
      <c r="E26" s="324"/>
    </row>
    <row r="27" spans="1:7" ht="13.5">
      <c r="A27" s="304"/>
      <c r="B27" s="304" t="s">
        <v>1224</v>
      </c>
      <c r="C27" s="323" t="s">
        <v>1225</v>
      </c>
      <c r="D27" s="323"/>
      <c r="E27" s="304" t="s">
        <v>1225</v>
      </c>
      <c r="F27" s="348" t="s">
        <v>1226</v>
      </c>
      <c r="G27" s="306" t="s">
        <v>1227</v>
      </c>
    </row>
    <row r="28" spans="1:7" ht="13.5">
      <c r="A28" s="308" t="s">
        <v>1228</v>
      </c>
      <c r="B28" s="308">
        <f>'14GS'!M9</f>
        <v>9</v>
      </c>
      <c r="C28" s="309" t="str">
        <f>IF(B28="","",VLOOKUP(B28,'ﾃﾞｰﾀ14&amp;12'!$BI$3:$BL$66,2,FALSE))</f>
        <v>宮原</v>
      </c>
      <c r="D28" s="310" t="str">
        <f>IF(B28="","",VLOOKUP(B28,'ﾃﾞｰﾀ14&amp;12'!$BI$3:$BL$66,3,FALSE))</f>
        <v>未穂希</v>
      </c>
      <c r="E28" s="304" t="str">
        <f>CONCATENATE(C28,"  ",D28)</f>
        <v>宮原  未穂希</v>
      </c>
      <c r="F28" s="350">
        <f>IF(B28="","",VLOOKUP(B28,'ﾃﾞｰﾀ14&amp;12'!$BI$3:$BN$66,6,FALSE))</f>
        <v>34836</v>
      </c>
      <c r="G28" s="311" t="str">
        <f>IF(B28="","",VLOOKUP(B28,'ﾃﾞｰﾀ14&amp;12'!$BI$3:$BL$66,4,FALSE))</f>
        <v>(佐・IDS）</v>
      </c>
    </row>
    <row r="29" spans="1:7" ht="13.5">
      <c r="A29" s="308" t="s">
        <v>1229</v>
      </c>
      <c r="B29" s="308">
        <f>IF('14GS'!M9='14GS'!L22,'14GS'!N22,'14GS'!L22)</f>
        <v>32</v>
      </c>
      <c r="C29" s="309" t="str">
        <f>IF(B29="","",VLOOKUP(B29,'ﾃﾞｰﾀ14&amp;12'!$BI$3:$BL$66,2,FALSE))</f>
        <v>園田</v>
      </c>
      <c r="D29" s="310" t="str">
        <f>IF(B29="","",VLOOKUP(B29,'ﾃﾞｰﾀ14&amp;12'!$BI$3:$BL$66,3,FALSE))</f>
        <v>彩乃</v>
      </c>
      <c r="E29" s="304" t="str">
        <f aca="true" t="shared" si="2" ref="E29:E35">CONCATENATE(C29,"  ",D29)</f>
        <v>園田  彩乃</v>
      </c>
      <c r="F29" s="350">
        <f>IF(B29="","",VLOOKUP(B29,'ﾃﾞｰﾀ14&amp;12'!$BI$3:$BN$66,6,FALSE))</f>
        <v>34978</v>
      </c>
      <c r="G29" s="311" t="str">
        <f>IF(B29="","",VLOOKUP(B29,'ﾃﾞｰﾀ14&amp;12'!$BI$3:$BL$66,4,FALSE))</f>
        <v>(福･海ノ中道Ｍ&amp;Ｔ)</v>
      </c>
    </row>
    <row r="30" spans="1:7" ht="13.5">
      <c r="A30" s="308" t="s">
        <v>1230</v>
      </c>
      <c r="B30" s="308">
        <f>'14GS'!H54</f>
        <v>1</v>
      </c>
      <c r="C30" s="309" t="str">
        <f>IF(B30="","",VLOOKUP(B30,'ﾃﾞｰﾀ14&amp;12'!$BI$3:$BL$66,2,FALSE))</f>
        <v>江代</v>
      </c>
      <c r="D30" s="310" t="str">
        <f>IF(B30="","",VLOOKUP(B30,'ﾃﾞｰﾀ14&amp;12'!$BI$3:$BL$66,3,FALSE))</f>
        <v>純菜</v>
      </c>
      <c r="E30" s="304" t="str">
        <f t="shared" si="2"/>
        <v>江代  純菜</v>
      </c>
      <c r="F30" s="350">
        <f>IF(B30="","",VLOOKUP(B30,'ﾃﾞｰﾀ14&amp;12'!$BI$3:$BN$66,6,FALSE))</f>
        <v>35118</v>
      </c>
      <c r="G30" s="311" t="str">
        <f>IF(B30="","",VLOOKUP(B30,'ﾃﾞｰﾀ14&amp;12'!$BI$3:$BL$66,4,FALSE))</f>
        <v>(長･佐世保LTC)</v>
      </c>
    </row>
    <row r="31" spans="1:7" ht="13.5">
      <c r="A31" s="308" t="s">
        <v>1231</v>
      </c>
      <c r="B31" s="308">
        <f>IF('14GS'!H54='14GS'!A53,'14GS'!A55,'14GS'!A53)</f>
        <v>17</v>
      </c>
      <c r="C31" s="309" t="str">
        <f>IF(B31="","",VLOOKUP(B31,'ﾃﾞｰﾀ14&amp;12'!$BI$3:$BL$66,2,FALSE))</f>
        <v>中嶌</v>
      </c>
      <c r="D31" s="310" t="str">
        <f>IF(B31="","",VLOOKUP(B31,'ﾃﾞｰﾀ14&amp;12'!$BI$3:$BL$66,3,FALSE))</f>
        <v>瑞希</v>
      </c>
      <c r="E31" s="304" t="str">
        <f t="shared" si="2"/>
        <v>中嶌  瑞希</v>
      </c>
      <c r="F31" s="350">
        <f>IF(B31="","",VLOOKUP(B31,'ﾃﾞｰﾀ14&amp;12'!$BI$3:$BN$66,6,FALSE))</f>
        <v>34863</v>
      </c>
      <c r="G31" s="311" t="str">
        <f>IF(B31="","",VLOOKUP(B31,'ﾃﾞｰﾀ14&amp;12'!$BI$3:$BL$66,4,FALSE))</f>
        <v>(福･三菱化学TC)</v>
      </c>
    </row>
    <row r="32" spans="1:7" ht="13.5">
      <c r="A32" s="308" t="s">
        <v>1232</v>
      </c>
      <c r="B32" s="308">
        <f>'14GS'!P56</f>
        <v>16</v>
      </c>
      <c r="C32" s="309" t="str">
        <f>IF(B32="","",VLOOKUP(B32,'ﾃﾞｰﾀ14&amp;12'!$BI$3:$BL$66,2,FALSE))</f>
        <v>岩下</v>
      </c>
      <c r="D32" s="310" t="str">
        <f>IF(B32="","",VLOOKUP(B32,'ﾃﾞｰﾀ14&amp;12'!$BI$3:$BL$66,3,FALSE))</f>
        <v>美穂</v>
      </c>
      <c r="E32" s="304" t="str">
        <f t="shared" si="2"/>
        <v>岩下  美穂</v>
      </c>
      <c r="F32" s="350">
        <f>IF(B32="","",VLOOKUP(B32,'ﾃﾞｰﾀ14&amp;12'!$BI$3:$BN$66,6,FALSE))</f>
        <v>35232</v>
      </c>
      <c r="G32" s="311" t="str">
        <f>IF(B32="","",VLOOKUP(B32,'ﾃﾞｰﾀ14&amp;12'!$BI$3:$BL$66,4,FALSE))</f>
        <v>(福・ＩTS九州）</v>
      </c>
    </row>
    <row r="33" spans="1:7" ht="13.5">
      <c r="A33" s="308" t="s">
        <v>1233</v>
      </c>
      <c r="B33" s="308">
        <f>IF('14GS'!P56='14GS'!R54,'14GS'!R58,'14GS'!R54)</f>
        <v>24</v>
      </c>
      <c r="C33" s="309" t="str">
        <f>IF(B33="","",VLOOKUP(B33,'ﾃﾞｰﾀ14&amp;12'!$BI$3:$BL$66,2,FALSE))</f>
        <v>円本</v>
      </c>
      <c r="D33" s="310" t="str">
        <f>IF(B33="","",VLOOKUP(B33,'ﾃﾞｰﾀ14&amp;12'!$BI$3:$BL$66,3,FALSE))</f>
        <v>彩央里</v>
      </c>
      <c r="E33" s="304" t="str">
        <f t="shared" si="2"/>
        <v>円本  彩央里</v>
      </c>
      <c r="F33" s="350">
        <f>IF(B33="","",VLOOKUP(B33,'ﾃﾞｰﾀ14&amp;12'!$BI$3:$BN$66,6,FALSE))</f>
        <v>34700</v>
      </c>
      <c r="G33" s="311" t="str">
        <f>IF(B33="","",VLOOKUP(B33,'ﾃﾞｰﾀ14&amp;12'!$BI$3:$BL$66,4,FALSE))</f>
        <v>(大･大分ｽﾎﾟｰﾂ公園TS)</v>
      </c>
    </row>
    <row r="34" spans="1:7" ht="13.5">
      <c r="A34" s="308" t="s">
        <v>1234</v>
      </c>
      <c r="B34" s="308">
        <f>'14GS'!H60</f>
        <v>8</v>
      </c>
      <c r="C34" s="309" t="str">
        <f>IF(B34="","",VLOOKUP(B34,'ﾃﾞｰﾀ14&amp;12'!$BI$3:$BL$66,2,FALSE))</f>
        <v>川口</v>
      </c>
      <c r="D34" s="310" t="str">
        <f>IF(B34="","",VLOOKUP(B34,'ﾃﾞｰﾀ14&amp;12'!$BI$3:$BL$66,3,FALSE))</f>
        <v>桃佳</v>
      </c>
      <c r="E34" s="304" t="str">
        <f t="shared" si="2"/>
        <v>川口  桃佳</v>
      </c>
      <c r="F34" s="350">
        <f>IF(B34="","",VLOOKUP(B34,'ﾃﾞｰﾀ14&amp;12'!$BI$3:$BN$66,6,FALSE))</f>
        <v>35389</v>
      </c>
      <c r="G34" s="311" t="str">
        <f>IF(B34="","",VLOOKUP(B34,'ﾃﾞｰﾀ14&amp;12'!$BI$3:$BL$66,4,FALSE))</f>
        <v>(長･佐世保LTC)</v>
      </c>
    </row>
    <row r="35" spans="1:7" ht="13.5">
      <c r="A35" s="308" t="s">
        <v>1235</v>
      </c>
      <c r="B35" s="308">
        <f>IF('14GS'!H60='14GS'!A59,'14GS'!A61,'14GS'!A59)</f>
        <v>25</v>
      </c>
      <c r="C35" s="309" t="str">
        <f>IF(B35="","",VLOOKUP(B35,'ﾃﾞｰﾀ14&amp;12'!$BI$3:$BL$66,2,FALSE))</f>
        <v>山上</v>
      </c>
      <c r="D35" s="310" t="str">
        <f>IF(B35="","",VLOOKUP(B35,'ﾃﾞｰﾀ14&amp;12'!$BI$3:$BL$66,3,FALSE))</f>
        <v>舞</v>
      </c>
      <c r="E35" s="304" t="str">
        <f t="shared" si="2"/>
        <v>山上  舞</v>
      </c>
      <c r="F35" s="350">
        <f>IF(B35="","",VLOOKUP(B35,'ﾃﾞｰﾀ14&amp;12'!$BI$3:$BN$66,6,FALSE))</f>
        <v>35304</v>
      </c>
      <c r="G35" s="311" t="str">
        <f>IF(B35="","",VLOOKUP(B35,'ﾃﾞｰﾀ14&amp;12'!$BI$3:$BL$66,4,FALSE))</f>
        <v>(福･油山TC)</v>
      </c>
    </row>
    <row r="36" spans="1:4" ht="13.5">
      <c r="A36" s="312"/>
      <c r="B36" s="312"/>
      <c r="C36" s="312"/>
      <c r="D36" s="312"/>
    </row>
    <row r="37" spans="2:5" ht="13.5">
      <c r="B37" s="324" t="s">
        <v>1238</v>
      </c>
      <c r="C37" s="324"/>
      <c r="D37" s="324"/>
      <c r="E37" s="324"/>
    </row>
    <row r="38" spans="1:7" ht="13.5">
      <c r="A38" s="304"/>
      <c r="B38" s="304" t="s">
        <v>1224</v>
      </c>
      <c r="C38" s="323" t="s">
        <v>1225</v>
      </c>
      <c r="D38" s="323"/>
      <c r="E38" s="304" t="s">
        <v>1225</v>
      </c>
      <c r="F38" s="348" t="s">
        <v>1226</v>
      </c>
      <c r="G38" s="306" t="s">
        <v>1227</v>
      </c>
    </row>
    <row r="39" spans="1:7" ht="13.5">
      <c r="A39" s="308" t="s">
        <v>1228</v>
      </c>
      <c r="B39" s="308">
        <f>'12GS'!M9</f>
        <v>24</v>
      </c>
      <c r="C39" s="309" t="str">
        <f>IF(B39="","",VLOOKUP(B39,'ﾃﾞｰﾀ14&amp;12'!$BP$3:$BS$66,2,FALSE))</f>
        <v>小松</v>
      </c>
      <c r="D39" s="310" t="str">
        <f>IF(B39="","",VLOOKUP(B39,'ﾃﾞｰﾀ14&amp;12'!$BP$3:$BS$66,3,FALSE))</f>
        <v>莉奈</v>
      </c>
      <c r="E39" s="304" t="str">
        <f>CONCATENATE(C39,"  ",D39)</f>
        <v>小松  莉奈</v>
      </c>
      <c r="F39" s="350">
        <f>IF(B39="","",VLOOKUP(B39,'ﾃﾞｰﾀ14&amp;12'!$BP$3:$BU$66,6,FALSE))</f>
        <v>35465</v>
      </c>
      <c r="G39" s="311" t="str">
        <f>IF(B39="","",VLOOKUP(B39,'ﾃﾞｰﾀ14&amp;12'!$BP$3:$BS$66,4,FALSE))</f>
        <v>(福･ﾄﾞﾘｰﾑ TS)</v>
      </c>
    </row>
    <row r="40" spans="1:7" ht="13.5">
      <c r="A40" s="308" t="s">
        <v>1229</v>
      </c>
      <c r="B40" s="308">
        <f>IF('12GS'!M9='12GS'!L22,'12GS'!N22,'12GS'!L22)</f>
        <v>1</v>
      </c>
      <c r="C40" s="309" t="str">
        <f>IF(B40="","",VLOOKUP(B40,'ﾃﾞｰﾀ14&amp;12'!$BP$3:$BS$66,2,FALSE))</f>
        <v>山口</v>
      </c>
      <c r="D40" s="310" t="str">
        <f>IF(B40="","",VLOOKUP(B40,'ﾃﾞｰﾀ14&amp;12'!$BP$3:$BS$66,3,FALSE))</f>
        <v>真琴</v>
      </c>
      <c r="E40" s="304" t="str">
        <f aca="true" t="shared" si="3" ref="E40:E46">CONCATENATE(C40,"  ",D40)</f>
        <v>山口  真琴</v>
      </c>
      <c r="F40" s="350">
        <f>IF(B40="","",VLOOKUP(B40,'ﾃﾞｰﾀ14&amp;12'!$BP$3:$BU$66,6,FALSE))</f>
        <v>35451</v>
      </c>
      <c r="G40" s="311" t="str">
        <f>IF(B40="","",VLOOKUP(B40,'ﾃﾞｰﾀ14&amp;12'!$BP$3:$BS$66,4,FALSE))</f>
        <v>(福･九州国際TC)</v>
      </c>
    </row>
    <row r="41" spans="1:7" ht="13.5">
      <c r="A41" s="308" t="s">
        <v>1230</v>
      </c>
      <c r="B41" s="308">
        <f>'12GS'!H54</f>
        <v>9</v>
      </c>
      <c r="C41" s="309" t="str">
        <f>IF(B41="","",VLOOKUP(B41,'ﾃﾞｰﾀ14&amp;12'!$BP$3:$BS$66,2,FALSE))</f>
        <v>ﾘユｰ</v>
      </c>
      <c r="D41" s="310" t="str">
        <f>IF(B41="","",VLOOKUP(B41,'ﾃﾞｰﾀ14&amp;12'!$BP$3:$BS$66,3,FALSE))</f>
        <v>理沙ﾏﾘｰ</v>
      </c>
      <c r="E41" s="304" t="str">
        <f t="shared" si="3"/>
        <v>ﾘユｰ  理沙ﾏﾘｰ</v>
      </c>
      <c r="F41" s="350">
        <f>IF(B41="","",VLOOKUP(B41,'ﾃﾞｰﾀ14&amp;12'!$BP$3:$BU$66,6,FALSE))</f>
        <v>35551</v>
      </c>
      <c r="G41" s="311" t="str">
        <f>IF(B41="","",VLOOKUP(B41,'ﾃﾞｰﾀ14&amp;12'!$BP$3:$BS$66,4,FALSE))</f>
        <v>(沖･TTS Jr)</v>
      </c>
    </row>
    <row r="42" spans="1:7" ht="13.5">
      <c r="A42" s="308" t="s">
        <v>1231</v>
      </c>
      <c r="B42" s="308">
        <f>IF('12GS'!H54='12GS'!A53,'12GS'!A55,'12GS'!A53)</f>
        <v>25</v>
      </c>
      <c r="C42" s="309" t="str">
        <f>IF(B42="","",VLOOKUP(B42,'ﾃﾞｰﾀ14&amp;12'!$BP$3:$BS$66,2,FALSE))</f>
        <v>鶴田</v>
      </c>
      <c r="D42" s="310" t="str">
        <f>IF(B42="","",VLOOKUP(B42,'ﾃﾞｰﾀ14&amp;12'!$BP$3:$BS$66,3,FALSE))</f>
        <v>陽菜</v>
      </c>
      <c r="E42" s="304" t="str">
        <f t="shared" si="3"/>
        <v>鶴田  陽菜</v>
      </c>
      <c r="F42" s="350">
        <f>IF(B42="","",VLOOKUP(B42,'ﾃﾞｰﾀ14&amp;12'!$BP$3:$BU$66,6,FALSE))</f>
        <v>35771</v>
      </c>
      <c r="G42" s="311" t="str">
        <f>IF(B42="","",VLOOKUP(B42,'ﾃﾞｰﾀ14&amp;12'!$BP$3:$BS$66,4,FALSE))</f>
        <v>(福･TF TC)</v>
      </c>
    </row>
    <row r="43" spans="1:7" ht="13.5">
      <c r="A43" s="308" t="s">
        <v>1232</v>
      </c>
      <c r="B43" s="308">
        <f>'12GS'!P56</f>
        <v>8</v>
      </c>
      <c r="C43" s="309" t="str">
        <f>IF(B43="","",VLOOKUP(B43,'ﾃﾞｰﾀ14&amp;12'!$BP$3:$BS$66,2,FALSE))</f>
        <v>下地</v>
      </c>
      <c r="D43" s="310" t="str">
        <f>IF(B43="","",VLOOKUP(B43,'ﾃﾞｰﾀ14&amp;12'!$BP$3:$BS$66,3,FALSE))</f>
        <v>奈奈</v>
      </c>
      <c r="E43" s="304" t="str">
        <f t="shared" si="3"/>
        <v>下地  奈奈</v>
      </c>
      <c r="F43" s="350">
        <f>IF(B43="","",VLOOKUP(B43,'ﾃﾞｰﾀ14&amp;12'!$BP$3:$BU$66,6,FALSE))</f>
        <v>35618</v>
      </c>
      <c r="G43" s="311" t="str">
        <f>IF(B43="","",VLOOKUP(B43,'ﾃﾞｰﾀ14&amp;12'!$BP$3:$BS$66,4,FALSE))</f>
        <v>(沖･JIN Jr)</v>
      </c>
    </row>
    <row r="44" spans="1:7" ht="13.5">
      <c r="A44" s="308" t="s">
        <v>1233</v>
      </c>
      <c r="B44" s="308">
        <f>IF('12GS'!P56='12GS'!R54,'12GS'!R58,'12GS'!R54)</f>
        <v>32</v>
      </c>
      <c r="C44" s="309" t="str">
        <f>IF(B44="","",VLOOKUP(B44,'ﾃﾞｰﾀ14&amp;12'!$BP$3:$BS$66,2,FALSE))</f>
        <v>城間</v>
      </c>
      <c r="D44" s="310" t="str">
        <f>IF(B44="","",VLOOKUP(B44,'ﾃﾞｰﾀ14&amp;12'!$BP$3:$BS$66,3,FALSE))</f>
        <v>安実</v>
      </c>
      <c r="E44" s="304" t="str">
        <f t="shared" si="3"/>
        <v>城間  安実</v>
      </c>
      <c r="F44" s="350">
        <f>IF(B44="","",VLOOKUP(B44,'ﾃﾞｰﾀ14&amp;12'!$BP$3:$BU$66,6,FALSE))</f>
        <v>35589</v>
      </c>
      <c r="G44" s="311" t="str">
        <f>IF(B44="","",VLOOKUP(B44,'ﾃﾞｰﾀ14&amp;12'!$BP$3:$BS$66,4,FALSE))</f>
        <v>(沖･JIN Jr)</v>
      </c>
    </row>
    <row r="45" spans="1:7" ht="13.5">
      <c r="A45" s="308" t="s">
        <v>1234</v>
      </c>
      <c r="B45" s="308">
        <f>'12GS'!H60</f>
        <v>17</v>
      </c>
      <c r="C45" s="309" t="str">
        <f>IF(B45="","",VLOOKUP(B45,'ﾃﾞｰﾀ14&amp;12'!$BP$3:$BS$66,2,FALSE))</f>
        <v>坂本</v>
      </c>
      <c r="D45" s="310" t="str">
        <f>IF(B45="","",VLOOKUP(B45,'ﾃﾞｰﾀ14&amp;12'!$BP$3:$BS$66,3,FALSE))</f>
        <v>はな</v>
      </c>
      <c r="E45" s="304" t="str">
        <f t="shared" si="3"/>
        <v>坂本  はな</v>
      </c>
      <c r="F45" s="350">
        <f>IF(B45="","",VLOOKUP(B45,'ﾃﾞｰﾀ14&amp;12'!$BP$3:$BU$66,6,FALSE))</f>
        <v>35994</v>
      </c>
      <c r="G45" s="311" t="str">
        <f>IF(B45="","",VLOOKUP(B45,'ﾃﾞｰﾀ14&amp;12'!$BP$3:$BS$66,4,FALSE))</f>
        <v>(福･油山TC)</v>
      </c>
    </row>
    <row r="46" spans="1:7" ht="13.5">
      <c r="A46" s="308" t="s">
        <v>1235</v>
      </c>
      <c r="B46" s="308">
        <f>IF('12GS'!H60='12GS'!A59,'12GS'!A61,'12GS'!A59)</f>
        <v>16</v>
      </c>
      <c r="C46" s="309" t="str">
        <f>IF(B46="","",VLOOKUP(B46,'ﾃﾞｰﾀ14&amp;12'!$BP$3:$BS$66,2,FALSE))</f>
        <v>野田</v>
      </c>
      <c r="D46" s="310" t="str">
        <f>IF(B46="","",VLOOKUP(B46,'ﾃﾞｰﾀ14&amp;12'!$BP$3:$BS$66,3,FALSE))</f>
        <v>百恵</v>
      </c>
      <c r="E46" s="304" t="str">
        <f t="shared" si="3"/>
        <v>野田  百恵</v>
      </c>
      <c r="F46" s="350">
        <f>IF(B46="","",VLOOKUP(B46,'ﾃﾞｰﾀ14&amp;12'!$BP$3:$BU$66,6,FALSE))</f>
        <v>35475</v>
      </c>
      <c r="G46" s="311" t="str">
        <f>IF(B46="","",VLOOKUP(B46,'ﾃﾞｰﾀ14&amp;12'!$BP$3:$BS$66,4,FALSE))</f>
        <v>(福･九州国際TC)</v>
      </c>
    </row>
  </sheetData>
  <mergeCells count="9">
    <mergeCell ref="C38:D38"/>
    <mergeCell ref="B4:E4"/>
    <mergeCell ref="C5:D5"/>
    <mergeCell ref="B26:E26"/>
    <mergeCell ref="C27:D27"/>
    <mergeCell ref="A1:G1"/>
    <mergeCell ref="B15:E15"/>
    <mergeCell ref="C16:D16"/>
    <mergeCell ref="B37:E37"/>
  </mergeCells>
  <printOptions horizontalCentered="1"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SheetLayoutView="100" workbookViewId="0" topLeftCell="A49">
      <selection activeCell="G19" sqref="G19"/>
    </sheetView>
  </sheetViews>
  <sheetFormatPr defaultColWidth="9.09765625" defaultRowHeight="14.25"/>
  <cols>
    <col min="1" max="1" width="9.09765625" style="302" customWidth="1"/>
    <col min="2" max="2" width="4.19921875" style="302" customWidth="1"/>
    <col min="3" max="4" width="8.19921875" style="302" customWidth="1"/>
    <col min="5" max="5" width="20.19921875" style="307" customWidth="1"/>
    <col min="6" max="6" width="11" style="302" customWidth="1"/>
    <col min="7" max="7" width="23.09765625" style="313" customWidth="1"/>
    <col min="8" max="16384" width="9.09765625" style="302" customWidth="1"/>
  </cols>
  <sheetData>
    <row r="1" spans="1:7" ht="18.75">
      <c r="A1" s="346" t="s">
        <v>1244</v>
      </c>
      <c r="B1" s="346"/>
      <c r="C1" s="346"/>
      <c r="D1" s="346"/>
      <c r="E1" s="346"/>
      <c r="F1" s="346"/>
      <c r="G1" s="346"/>
    </row>
    <row r="2" ht="13.5">
      <c r="E2" s="303" t="s">
        <v>1222</v>
      </c>
    </row>
    <row r="4" spans="2:5" ht="13.5">
      <c r="B4" s="347" t="s">
        <v>1239</v>
      </c>
      <c r="C4" s="347"/>
      <c r="D4" s="347"/>
      <c r="E4" s="347"/>
    </row>
    <row r="5" spans="1:7" s="307" customFormat="1" ht="13.5">
      <c r="A5" s="304"/>
      <c r="B5" s="304" t="s">
        <v>1224</v>
      </c>
      <c r="C5" s="323" t="s">
        <v>1225</v>
      </c>
      <c r="D5" s="323"/>
      <c r="E5" s="304" t="s">
        <v>1225</v>
      </c>
      <c r="F5" s="304" t="s">
        <v>1226</v>
      </c>
      <c r="G5" s="306" t="s">
        <v>1227</v>
      </c>
    </row>
    <row r="6" spans="1:7" ht="13.5">
      <c r="A6" s="325" t="s">
        <v>1228</v>
      </c>
      <c r="B6" s="325">
        <f>'14BD '!M9</f>
        <v>12</v>
      </c>
      <c r="C6" s="309" t="str">
        <f>IF(B6="","",VLOOKUP(B6,'ﾃﾞｰﾀ14&amp;12'!$U$3:$X$26,2,FALSE))</f>
        <v>賀川</v>
      </c>
      <c r="D6" s="310" t="str">
        <f>IF(B6="","",VLOOKUP(B6,'ﾃﾞｰﾀ14&amp;12'!$U$3:$X$26,3,FALSE))</f>
        <v>拓也</v>
      </c>
      <c r="E6" s="304" t="str">
        <f>CONCATENATE(C6,"  ",D6)</f>
        <v>賀川  拓也</v>
      </c>
      <c r="F6" s="314"/>
      <c r="G6" s="315" t="str">
        <f>IF(B6="","",VLOOKUP(B6,'ﾃﾞｰﾀ14&amp;12'!$U$3:$X$26,4,FALSE))</f>
        <v>(福･吉田TS)</v>
      </c>
    </row>
    <row r="7" spans="1:7" ht="13.5">
      <c r="A7" s="326"/>
      <c r="B7" s="326"/>
      <c r="C7" s="309" t="str">
        <f>IF(B6="","",VLOOKUP(B6,'ﾃﾞｰﾀ14&amp;12'!$Y$3:$AB$26,2,FALSE))</f>
        <v>坂本</v>
      </c>
      <c r="D7" s="310" t="str">
        <f>IF(B6="","",VLOOKUP(B6,'ﾃﾞｰﾀ14&amp;12'!$Y$3:$AB$26,3,FALSE))</f>
        <v>遥一郎</v>
      </c>
      <c r="E7" s="304" t="str">
        <f>CONCATENATE(C7,"  ",D7)</f>
        <v>坂本  遥一郎</v>
      </c>
      <c r="F7" s="308"/>
      <c r="G7" s="315" t="str">
        <f>IF(B6="","",VLOOKUP(B6,'ﾃﾞｰﾀ14&amp;12'!$Y$3:$AB$26,4,FALSE))</f>
        <v>(福･油山TC)</v>
      </c>
    </row>
    <row r="8" spans="1:7" ht="13.5">
      <c r="A8" s="325" t="s">
        <v>1229</v>
      </c>
      <c r="B8" s="325">
        <f>IF('14BD '!M9='14BD '!L17,'14BD '!N17,'14BD '!L17)</f>
        <v>14</v>
      </c>
      <c r="C8" s="309" t="str">
        <f>IF(B8="","",VLOOKUP(B8,'ﾃﾞｰﾀ14&amp;12'!$U$3:$X$26,2,FALSE))</f>
        <v>九島</v>
      </c>
      <c r="D8" s="310" t="str">
        <f>IF(B8="","",VLOOKUP(B8,'ﾃﾞｰﾀ14&amp;12'!$U$3:$X$26,3,FALSE))</f>
        <v>光佑</v>
      </c>
      <c r="E8" s="304" t="str">
        <f aca="true" t="shared" si="0" ref="E8:E21">CONCATENATE(C8,"  ",D8)</f>
        <v>九島  光佑</v>
      </c>
      <c r="F8" s="314"/>
      <c r="G8" s="315" t="str">
        <f>IF(B8="","",VLOOKUP(B8,'ﾃﾞｰﾀ14&amp;12'!$U$3:$X$26,4,FALSE))</f>
        <v>(大･BEKITT)</v>
      </c>
    </row>
    <row r="9" spans="1:7" ht="13.5">
      <c r="A9" s="326"/>
      <c r="B9" s="326"/>
      <c r="C9" s="309" t="str">
        <f>IF(B8="","",VLOOKUP(B8,'ﾃﾞｰﾀ14&amp;12'!$Y$3:$AB$26,2,FALSE))</f>
        <v>笛木</v>
      </c>
      <c r="D9" s="310" t="str">
        <f>IF(B8="","",VLOOKUP(B8,'ﾃﾞｰﾀ14&amp;12'!$Y$3:$AB$26,3,FALSE))</f>
        <v>理津也</v>
      </c>
      <c r="E9" s="304" t="str">
        <f t="shared" si="0"/>
        <v>笛木  理津也</v>
      </c>
      <c r="F9" s="308"/>
      <c r="G9" s="315" t="str">
        <f>IF(B8="","",VLOOKUP(B8,'ﾃﾞｰﾀ14&amp;12'!$Y$3:$AB$26,4,FALSE))</f>
        <v>(大･BEKITT)</v>
      </c>
    </row>
    <row r="10" spans="1:7" ht="13.5">
      <c r="A10" s="325" t="s">
        <v>1230</v>
      </c>
      <c r="B10" s="325">
        <f>'14BD '!H46</f>
        <v>19</v>
      </c>
      <c r="C10" s="309" t="str">
        <f>IF(B10="","",VLOOKUP(B10,'ﾃﾞｰﾀ14&amp;12'!$U$3:$X$26,2,FALSE))</f>
        <v>村上</v>
      </c>
      <c r="D10" s="310" t="str">
        <f>IF(B10="","",VLOOKUP(B10,'ﾃﾞｰﾀ14&amp;12'!$U$3:$X$26,3,FALSE))</f>
        <v>誠</v>
      </c>
      <c r="E10" s="304" t="str">
        <f t="shared" si="0"/>
        <v>村上  誠</v>
      </c>
      <c r="F10" s="314"/>
      <c r="G10" s="315" t="str">
        <f>IF(B10="","",VLOOKUP(B10,'ﾃﾞｰﾀ14&amp;12'!$U$3:$X$26,4,FALSE))</f>
        <v>(福・ITS九州）</v>
      </c>
    </row>
    <row r="11" spans="1:7" ht="13.5">
      <c r="A11" s="326"/>
      <c r="B11" s="326"/>
      <c r="C11" s="309" t="str">
        <f>IF(B10="","",VLOOKUP(B10,'ﾃﾞｰﾀ14&amp;12'!$Y$3:$AB$26,2,FALSE))</f>
        <v>花田</v>
      </c>
      <c r="D11" s="310" t="str">
        <f>IF(B10="","",VLOOKUP(B10,'ﾃﾞｰﾀ14&amp;12'!$Y$3:$AB$26,3,FALSE))</f>
        <v>暁</v>
      </c>
      <c r="E11" s="304" t="str">
        <f t="shared" si="0"/>
        <v>花田  暁</v>
      </c>
      <c r="F11" s="308"/>
      <c r="G11" s="315" t="str">
        <f>IF(B10="","",VLOOKUP(B10,'ﾃﾞｰﾀ14&amp;12'!$Y$3:$AB$26,4,FALSE))</f>
        <v>(福･ｸﾞﾗﾝﾃﾞｨｰﾙ)</v>
      </c>
    </row>
    <row r="12" spans="1:7" ht="13.5">
      <c r="A12" s="325" t="s">
        <v>1231</v>
      </c>
      <c r="B12" s="325">
        <f>IF('14BD '!H46='14BD '!A46,'14BD '!A48,'14BD '!A46)</f>
        <v>5</v>
      </c>
      <c r="C12" s="309" t="str">
        <f>IF(B12="","",VLOOKUP(B12,'ﾃﾞｰﾀ14&amp;12'!$U$3:$X$26,2,FALSE))</f>
        <v>荒巻</v>
      </c>
      <c r="D12" s="310" t="str">
        <f>IF(B12="","",VLOOKUP(B12,'ﾃﾞｰﾀ14&amp;12'!$U$3:$X$26,3,FALSE))</f>
        <v>央</v>
      </c>
      <c r="E12" s="304" t="str">
        <f t="shared" si="0"/>
        <v>荒巻  央</v>
      </c>
      <c r="F12" s="314"/>
      <c r="G12" s="315" t="str">
        <f>IF(B12="","",VLOOKUP(B12,'ﾃﾞｰﾀ14&amp;12'!$U$3:$X$26,4,FALSE))</f>
        <v>(熊・RKKﾙｰﾃﾞﾝｽTC）</v>
      </c>
    </row>
    <row r="13" spans="1:7" ht="13.5">
      <c r="A13" s="326"/>
      <c r="B13" s="326"/>
      <c r="C13" s="309" t="str">
        <f>IF(B12="","",VLOOKUP(B12,'ﾃﾞｰﾀ14&amp;12'!$Y$3:$AB$26,2,FALSE))</f>
        <v>上甲</v>
      </c>
      <c r="D13" s="310" t="str">
        <f>IF(B12="","",VLOOKUP(B12,'ﾃﾞｰﾀ14&amp;12'!$Y$3:$AB$26,3,FALSE))</f>
        <v>耀大</v>
      </c>
      <c r="E13" s="304" t="str">
        <f t="shared" si="0"/>
        <v>上甲  耀大</v>
      </c>
      <c r="F13" s="308"/>
      <c r="G13" s="315" t="str">
        <f>IF(B12="","",VLOOKUP(B12,'ﾃﾞｰﾀ14&amp;12'!$Y$3:$AB$26,4,FALSE))</f>
        <v>(熊・RKKﾙｰﾃﾞﾝｽTC）</v>
      </c>
    </row>
    <row r="14" spans="1:7" ht="13.5">
      <c r="A14" s="325" t="s">
        <v>1232</v>
      </c>
      <c r="B14" s="325">
        <f>'14BD '!P48</f>
        <v>24</v>
      </c>
      <c r="C14" s="309" t="str">
        <f>IF(B14="","",VLOOKUP(B14,'ﾃﾞｰﾀ14&amp;12'!$U$3:$X$26,2,FALSE))</f>
        <v>西上</v>
      </c>
      <c r="D14" s="310" t="str">
        <f>IF(B14="","",VLOOKUP(B14,'ﾃﾞｰﾀ14&amp;12'!$U$3:$X$26,3,FALSE))</f>
        <v>尚志</v>
      </c>
      <c r="E14" s="304" t="str">
        <f t="shared" si="0"/>
        <v>西上  尚志</v>
      </c>
      <c r="F14" s="314"/>
      <c r="G14" s="315" t="str">
        <f>IF(B14="","",VLOOKUP(B14,'ﾃﾞｰﾀ14&amp;12'!$U$3:$X$26,4,FALSE))</f>
        <v>(長・対馬市ＬＴＣ）</v>
      </c>
    </row>
    <row r="15" spans="1:7" ht="13.5">
      <c r="A15" s="326"/>
      <c r="B15" s="326"/>
      <c r="C15" s="309" t="str">
        <f>IF(B14="","",VLOOKUP(B14,'ﾃﾞｰﾀ14&amp;12'!$Y$3:$AB$26,2,FALSE))</f>
        <v>西野</v>
      </c>
      <c r="D15" s="310" t="str">
        <f>IF(B14="","",VLOOKUP(B14,'ﾃﾞｰﾀ14&amp;12'!$Y$3:$AB$26,3,FALSE))</f>
        <v>拓郎</v>
      </c>
      <c r="E15" s="304" t="str">
        <f t="shared" si="0"/>
        <v>西野  拓郎</v>
      </c>
      <c r="F15" s="308"/>
      <c r="G15" s="315" t="str">
        <f>IF(B14="","",VLOOKUP(B14,'ﾃﾞｰﾀ14&amp;12'!$Y$3:$AB$26,4,FALSE))</f>
        <v>(長・SNTC)</v>
      </c>
    </row>
    <row r="16" spans="1:7" ht="13.5">
      <c r="A16" s="325" t="s">
        <v>1233</v>
      </c>
      <c r="B16" s="325">
        <f>IF('14BD '!P48='14BD '!R46,'14BD '!R50,'14BD '!R46)</f>
        <v>18</v>
      </c>
      <c r="C16" s="309" t="str">
        <f>IF(B16="","",VLOOKUP(B16,'ﾃﾞｰﾀ14&amp;12'!$U$3:$X$26,2,FALSE))</f>
        <v>ｾﾊﾞｳﾝ </v>
      </c>
      <c r="D16" s="310" t="str">
        <f>IF(B16="","",VLOOKUP(B16,'ﾃﾞｰﾀ14&amp;12'!$U$3:$X$26,3,FALSE))</f>
        <v>ｼﾞｭﾘｱﾝ</v>
      </c>
      <c r="E16" s="304" t="str">
        <f t="shared" si="0"/>
        <v>ｾﾊﾞｳﾝ   ｼﾞｭﾘｱﾝ</v>
      </c>
      <c r="F16" s="314"/>
      <c r="G16" s="315" t="str">
        <f>IF(B16="","",VLOOKUP(B16,'ﾃﾞｰﾀ14&amp;12'!$U$3:$X$26,4,FALSE))</f>
        <v>(福・海の中道M&amp;T）</v>
      </c>
    </row>
    <row r="17" spans="1:7" ht="13.5">
      <c r="A17" s="326"/>
      <c r="B17" s="326"/>
      <c r="C17" s="309" t="str">
        <f>IF(B16="","",VLOOKUP(B16,'ﾃﾞｰﾀ14&amp;12'!$Y$3:$AB$26,2,FALSE))</f>
        <v>寺川</v>
      </c>
      <c r="D17" s="310" t="str">
        <f>IF(B16="","",VLOOKUP(B16,'ﾃﾞｰﾀ14&amp;12'!$Y$3:$AB$26,3,FALSE))</f>
        <v>海里</v>
      </c>
      <c r="E17" s="304" t="str">
        <f t="shared" si="0"/>
        <v>寺川  海里</v>
      </c>
      <c r="F17" s="308"/>
      <c r="G17" s="315" t="str">
        <f>IF(B16="","",VLOOKUP(B16,'ﾃﾞｰﾀ14&amp;12'!$Y$3:$AB$26,4,FALSE))</f>
        <v>(福･ｽﾌﾟﾗｰｼﾞ)</v>
      </c>
    </row>
    <row r="18" spans="1:7" ht="13.5">
      <c r="A18" s="325" t="s">
        <v>1234</v>
      </c>
      <c r="B18" s="325">
        <f>'14BD '!H52</f>
        <v>9</v>
      </c>
      <c r="C18" s="309" t="str">
        <f>IF(B18="","",VLOOKUP(B18,'ﾃﾞｰﾀ14&amp;12'!$U$3:$X$26,2,FALSE))</f>
        <v>玉城</v>
      </c>
      <c r="D18" s="310" t="str">
        <f>IF(B18="","",VLOOKUP(B18,'ﾃﾞｰﾀ14&amp;12'!$U$3:$X$26,3,FALSE))</f>
        <v>翔平</v>
      </c>
      <c r="E18" s="304" t="str">
        <f t="shared" si="0"/>
        <v>玉城  翔平</v>
      </c>
      <c r="F18" s="314"/>
      <c r="G18" s="315" t="str">
        <f>IF(B18="","",VLOOKUP(B18,'ﾃﾞｰﾀ14&amp;12'!$U$3:$X$26,4,FALSE))</f>
        <v>(沖･ＪＩＮ　Ｊｒ)</v>
      </c>
    </row>
    <row r="19" spans="1:7" ht="13.5">
      <c r="A19" s="326"/>
      <c r="B19" s="326"/>
      <c r="C19" s="309" t="str">
        <f>IF(B18="","",VLOOKUP(B18,'ﾃﾞｰﾀ14&amp;12'!$Y$3:$AB$26,2,FALSE))</f>
        <v>安里</v>
      </c>
      <c r="D19" s="310" t="str">
        <f>IF(B18="","",VLOOKUP(B18,'ﾃﾞｰﾀ14&amp;12'!$Y$3:$AB$26,3,FALSE))</f>
        <v>雅樹</v>
      </c>
      <c r="E19" s="304" t="str">
        <f t="shared" si="0"/>
        <v>安里  雅樹</v>
      </c>
      <c r="F19" s="308"/>
      <c r="G19" s="315" t="str">
        <f>IF(B18="","",VLOOKUP(B18,'ﾃﾞｰﾀ14&amp;12'!$Y$3:$AB$26,4,FALSE))</f>
        <v>(沖･沖縄尚学高附属中)</v>
      </c>
    </row>
    <row r="20" spans="1:7" ht="13.5">
      <c r="A20" s="327" t="s">
        <v>1235</v>
      </c>
      <c r="B20" s="325">
        <f>IF('14BD '!H52='14BD '!A52,'14BD '!A54,'14BD '!A52)</f>
        <v>1</v>
      </c>
      <c r="C20" s="309" t="str">
        <f>IF(B20="","",VLOOKUP(B20,'ﾃﾞｰﾀ14&amp;12'!$U$3:$X$26,2,FALSE))</f>
        <v>林田</v>
      </c>
      <c r="D20" s="310" t="str">
        <f>IF(B20="","",VLOOKUP(B20,'ﾃﾞｰﾀ14&amp;12'!$U$3:$X$26,3,FALSE))</f>
        <v>誠</v>
      </c>
      <c r="E20" s="304" t="str">
        <f t="shared" si="0"/>
        <v>林田  誠</v>
      </c>
      <c r="F20" s="314"/>
      <c r="G20" s="315" t="str">
        <f>IF(B20="","",VLOOKUP(B20,'ﾃﾞｰﾀ14&amp;12'!$U$3:$X$26,4,FALSE))</f>
        <v>(鹿･ｱﾘﾑﾗ TA)</v>
      </c>
    </row>
    <row r="21" spans="1:7" ht="13.5">
      <c r="A21" s="327"/>
      <c r="B21" s="326"/>
      <c r="C21" s="309" t="str">
        <f>IF(B20="","",VLOOKUP(B20,'ﾃﾞｰﾀ14&amp;12'!$Y$3:$AB$26,2,FALSE))</f>
        <v>岡本</v>
      </c>
      <c r="D21" s="310" t="str">
        <f>IF(B20="","",VLOOKUP(B20,'ﾃﾞｰﾀ14&amp;12'!$Y$3:$AB$26,3,FALSE))</f>
        <v>遼介</v>
      </c>
      <c r="E21" s="304" t="str">
        <f t="shared" si="0"/>
        <v>岡本  遼介</v>
      </c>
      <c r="F21" s="308"/>
      <c r="G21" s="315" t="str">
        <f>IF(B20="","",VLOOKUP(B20,'ﾃﾞｰﾀ14&amp;12'!$Y$3:$AB$26,4,FALSE))</f>
        <v>(鹿・ﾌｼﾞｼﾞｭﾆｱ)</v>
      </c>
    </row>
    <row r="22" spans="1:7" ht="13.5">
      <c r="A22" s="316"/>
      <c r="B22" s="316"/>
      <c r="C22" s="312"/>
      <c r="D22" s="312"/>
      <c r="F22" s="312"/>
      <c r="G22" s="317"/>
    </row>
    <row r="23" spans="2:5" ht="13.5">
      <c r="B23" s="347" t="s">
        <v>1241</v>
      </c>
      <c r="C23" s="347"/>
      <c r="D23" s="347"/>
      <c r="E23" s="347"/>
    </row>
    <row r="24" spans="1:7" ht="13.5">
      <c r="A24" s="304"/>
      <c r="B24" s="304" t="s">
        <v>1224</v>
      </c>
      <c r="C24" s="323" t="s">
        <v>1225</v>
      </c>
      <c r="D24" s="323"/>
      <c r="E24" s="304" t="s">
        <v>1225</v>
      </c>
      <c r="F24" s="304" t="s">
        <v>1226</v>
      </c>
      <c r="G24" s="306" t="s">
        <v>1227</v>
      </c>
    </row>
    <row r="25" spans="1:7" ht="13.5">
      <c r="A25" s="325" t="s">
        <v>1228</v>
      </c>
      <c r="B25" s="325">
        <f>'12BD'!M9</f>
        <v>24</v>
      </c>
      <c r="C25" s="309" t="str">
        <f>IF(B25="","",VLOOKUP(B25,'ﾃﾞｰﾀ14&amp;12'!$AJ$3:$AM$26,2,FALSE))</f>
        <v>上杉</v>
      </c>
      <c r="D25" s="310" t="str">
        <f>IF(B25="","",VLOOKUP(B25,'ﾃﾞｰﾀ14&amp;12'!$AJ$3:$AM$26,3,FALSE))</f>
        <v>旬生</v>
      </c>
      <c r="E25" s="304" t="str">
        <f aca="true" t="shared" si="1" ref="E25:E40">CONCATENATE(C25,"  ",D25)</f>
        <v>上杉  旬生</v>
      </c>
      <c r="F25" s="308"/>
      <c r="G25" s="318" t="str">
        <f>IF(B25="","",VLOOKUP(B25,'ﾃﾞｰﾀ14&amp;12'!$AJ$3:$AM$26,4,FALSE))</f>
        <v>(福･油山TC)</v>
      </c>
    </row>
    <row r="26" spans="1:7" ht="13.5">
      <c r="A26" s="326"/>
      <c r="B26" s="326"/>
      <c r="C26" s="309" t="str">
        <f>IF(B25="","",VLOOKUP(B25,'ﾃﾞｰﾀ14&amp;12'!$AN$3:$AQ$26,2,FALSE))</f>
        <v>安増</v>
      </c>
      <c r="D26" s="310" t="str">
        <f>IF(B25="","",VLOOKUP(B25,'ﾃﾞｰﾀ14&amp;12'!$AN$3:$AQ$26,3,FALSE))</f>
        <v>篤史</v>
      </c>
      <c r="E26" s="304" t="str">
        <f t="shared" si="1"/>
        <v>安増  篤史</v>
      </c>
      <c r="F26" s="308"/>
      <c r="G26" s="318" t="str">
        <f>IF(B25="","",VLOOKUP(B25,'ﾃﾞｰﾀ14&amp;12'!$AN$3:$AQ$26,4,FALSE))</f>
        <v>(福･ｸﾞﾛｰﾊﾞﾙｱﾘｰﾅ)</v>
      </c>
    </row>
    <row r="27" spans="1:7" ht="13.5">
      <c r="A27" s="325" t="s">
        <v>1229</v>
      </c>
      <c r="B27" s="325">
        <f>IF('12BD'!M9='12BD'!L17,'12BD'!N17,'12BD'!L17)</f>
        <v>7</v>
      </c>
      <c r="C27" s="309" t="str">
        <f>IF(B27="","",VLOOKUP(B27,'ﾃﾞｰﾀ14&amp;12'!$AJ$3:$AM$26,2,FALSE))</f>
        <v>安上</v>
      </c>
      <c r="D27" s="310" t="str">
        <f>IF(B27="","",VLOOKUP(B27,'ﾃﾞｰﾀ14&amp;12'!$AJ$3:$AM$26,3,FALSE))</f>
        <v>昂志</v>
      </c>
      <c r="E27" s="304" t="str">
        <f t="shared" si="1"/>
        <v>安上  昂志</v>
      </c>
      <c r="F27" s="308"/>
      <c r="G27" s="318" t="str">
        <f>IF(B27="","",VLOOKUP(B27,'ﾃﾞｰﾀ14&amp;12'!$AJ$3:$AM$26,4,FALSE))</f>
        <v>(福･ITS九州)</v>
      </c>
    </row>
    <row r="28" spans="1:7" ht="13.5">
      <c r="A28" s="326"/>
      <c r="B28" s="326"/>
      <c r="C28" s="309" t="str">
        <f>IF(B27="","",VLOOKUP(B27,'ﾃﾞｰﾀ14&amp;12'!$AN$3:$AQ$26,2,FALSE))</f>
        <v>甲斐</v>
      </c>
      <c r="D28" s="310" t="str">
        <f>IF(B27="","",VLOOKUP(B27,'ﾃﾞｰﾀ14&amp;12'!$AN$3:$AQ$26,3,FALSE))</f>
        <v>直登</v>
      </c>
      <c r="E28" s="304" t="str">
        <f t="shared" si="1"/>
        <v>甲斐  直登</v>
      </c>
      <c r="F28" s="308"/>
      <c r="G28" s="318" t="str">
        <f>IF(B27="","",VLOOKUP(B27,'ﾃﾞｰﾀ14&amp;12'!$AN$3:$AQ$26,4,FALSE))</f>
        <v>(福･ﾄﾞﾘｰﾑ TS)</v>
      </c>
    </row>
    <row r="29" spans="1:7" ht="13.5">
      <c r="A29" s="325" t="s">
        <v>1230</v>
      </c>
      <c r="B29" s="325">
        <f>'12BD'!H46</f>
        <v>1</v>
      </c>
      <c r="C29" s="309" t="str">
        <f>IF(B29="","",VLOOKUP(B29,'ﾃﾞｰﾀ14&amp;12'!$AJ$3:$AM$26,2,FALSE))</f>
        <v>掛林</v>
      </c>
      <c r="D29" s="310" t="str">
        <f>IF(B29="","",VLOOKUP(B29,'ﾃﾞｰﾀ14&amp;12'!$AJ$3:$AM$26,3,FALSE))</f>
        <v>達樹</v>
      </c>
      <c r="E29" s="304" t="str">
        <f t="shared" si="1"/>
        <v>掛林  達樹</v>
      </c>
      <c r="F29" s="308"/>
      <c r="G29" s="318" t="str">
        <f>IF(B29="","",VLOOKUP(B29,'ﾃﾞｰﾀ14&amp;12'!$AJ$3:$AM$26,4,FALSE))</f>
        <v>(熊・熊本庭球塾）</v>
      </c>
    </row>
    <row r="30" spans="1:7" ht="13.5">
      <c r="A30" s="326"/>
      <c r="B30" s="326"/>
      <c r="C30" s="309" t="str">
        <f>IF(B29="","",VLOOKUP(B29,'ﾃﾞｰﾀ14&amp;12'!$AN$3:$AQ$26,2,FALSE))</f>
        <v>御山</v>
      </c>
      <c r="D30" s="310" t="str">
        <f>IF(B29="","",VLOOKUP(B29,'ﾃﾞｰﾀ14&amp;12'!$AN$3:$AQ$26,3,FALSE))</f>
        <v>颯郎</v>
      </c>
      <c r="E30" s="304" t="str">
        <f t="shared" si="1"/>
        <v>御山  颯郎</v>
      </c>
      <c r="F30" s="308"/>
      <c r="G30" s="318" t="str">
        <f>IF(B29="","",VLOOKUP(B29,'ﾃﾞｰﾀ14&amp;12'!$AN$3:$AQ$26,4,FALSE))</f>
        <v>(熊・熊本庭球塾）</v>
      </c>
    </row>
    <row r="31" spans="1:7" ht="13.5">
      <c r="A31" s="325" t="s">
        <v>1231</v>
      </c>
      <c r="B31" s="325">
        <f>IF('12BD'!H46='12BD'!A46,'12BD'!A48,'12BD'!A46)</f>
        <v>13</v>
      </c>
      <c r="C31" s="309" t="str">
        <f>IF(B31="","",VLOOKUP(B31,'ﾃﾞｰﾀ14&amp;12'!$AJ$3:$AM$26,2,FALSE))</f>
        <v>佐藤</v>
      </c>
      <c r="D31" s="310" t="str">
        <f>IF(B31="","",VLOOKUP(B31,'ﾃﾞｰﾀ14&amp;12'!$AJ$3:$AM$26,3,FALSE))</f>
        <v>祥次</v>
      </c>
      <c r="E31" s="304" t="str">
        <f t="shared" si="1"/>
        <v>佐藤  祥次</v>
      </c>
      <c r="F31" s="308"/>
      <c r="G31" s="318" t="str">
        <f>IF(B31="","",VLOOKUP(B31,'ﾃﾞｰﾀ14&amp;12'!$AJ$3:$AM$26,4,FALSE))</f>
        <v>(大･大分Jr)</v>
      </c>
    </row>
    <row r="32" spans="1:7" ht="13.5">
      <c r="A32" s="326"/>
      <c r="B32" s="326"/>
      <c r="C32" s="309" t="str">
        <f>IF(B31="","",VLOOKUP(B31,'ﾃﾞｰﾀ14&amp;12'!$AN$3:$AQ$26,2,FALSE))</f>
        <v>宇野</v>
      </c>
      <c r="D32" s="310" t="str">
        <f>IF(B31="","",VLOOKUP(B31,'ﾃﾞｰﾀ14&amp;12'!$AN$3:$AQ$26,3,FALSE))</f>
        <v>敦也</v>
      </c>
      <c r="E32" s="304" t="str">
        <f t="shared" si="1"/>
        <v>宇野  敦也</v>
      </c>
      <c r="F32" s="308"/>
      <c r="G32" s="318" t="str">
        <f>IF(B31="","",VLOOKUP(B31,'ﾃﾞｰﾀ14&amp;12'!$AN$3:$AQ$26,4,FALSE))</f>
        <v>(大･BEKITT)</v>
      </c>
    </row>
    <row r="33" spans="1:7" ht="13.5">
      <c r="A33" s="325" t="s">
        <v>1232</v>
      </c>
      <c r="B33" s="325">
        <f>'12BD'!P48</f>
        <v>5</v>
      </c>
      <c r="C33" s="309" t="str">
        <f>IF(B33="","",VLOOKUP(B33,'ﾃﾞｰﾀ14&amp;12'!$AJ$3:$AM$26,2,FALSE))</f>
        <v>松本</v>
      </c>
      <c r="D33" s="310" t="str">
        <f>IF(B33="","",VLOOKUP(B33,'ﾃﾞｰﾀ14&amp;12'!$AJ$3:$AM$26,3,FALSE))</f>
        <v>侑紀</v>
      </c>
      <c r="E33" s="304" t="str">
        <f t="shared" si="1"/>
        <v>松本  侑紀</v>
      </c>
      <c r="F33" s="308"/>
      <c r="G33" s="318" t="str">
        <f>IF(B33="","",VLOOKUP(B33,'ﾃﾞｰﾀ14&amp;12'!$AJ$3:$AM$26,4,FALSE))</f>
        <v>(佐･太閤TC)</v>
      </c>
    </row>
    <row r="34" spans="1:7" ht="13.5">
      <c r="A34" s="326"/>
      <c r="B34" s="326"/>
      <c r="C34" s="309" t="str">
        <f>IF(B33="","",VLOOKUP(B33,'ﾃﾞｰﾀ14&amp;12'!$AN$3:$AQ$26,2,FALSE))</f>
        <v>栗山</v>
      </c>
      <c r="D34" s="310" t="str">
        <f>IF(B33="","",VLOOKUP(B33,'ﾃﾞｰﾀ14&amp;12'!$AN$3:$AQ$26,3,FALSE))</f>
        <v>拓也</v>
      </c>
      <c r="E34" s="304" t="str">
        <f t="shared" si="1"/>
        <v>栗山  拓也</v>
      </c>
      <c r="F34" s="308"/>
      <c r="G34" s="318" t="str">
        <f>IF(B33="","",VLOOKUP(B33,'ﾃﾞｰﾀ14&amp;12'!$AN$3:$AQ$26,4,FALSE))</f>
        <v>(佐･太閤TC)</v>
      </c>
    </row>
    <row r="35" spans="1:7" ht="13.5">
      <c r="A35" s="325" t="s">
        <v>1233</v>
      </c>
      <c r="B35" s="325">
        <f>IF('12BD'!P48='12BD'!R46,'12BD'!R50,'12BD'!R46)</f>
        <v>18</v>
      </c>
      <c r="C35" s="309" t="str">
        <f>IF(B35="","",VLOOKUP(B35,'ﾃﾞｰﾀ14&amp;12'!$AJ$3:$AM$26,2,FALSE))</f>
        <v>藤井</v>
      </c>
      <c r="D35" s="310" t="str">
        <f>IF(B35="","",VLOOKUP(B35,'ﾃﾞｰﾀ14&amp;12'!$AJ$3:$AM$26,3,FALSE))</f>
        <v>俊吾</v>
      </c>
      <c r="E35" s="304" t="str">
        <f t="shared" si="1"/>
        <v>藤井  俊吾</v>
      </c>
      <c r="F35" s="308"/>
      <c r="G35" s="318" t="str">
        <f>IF(B35="","",VLOOKUP(B35,'ﾃﾞｰﾀ14&amp;12'!$AJ$3:$AM$26,4,FALSE))</f>
        <v>(長・時津東小）</v>
      </c>
    </row>
    <row r="36" spans="1:7" ht="13.5">
      <c r="A36" s="326"/>
      <c r="B36" s="326"/>
      <c r="C36" s="309" t="str">
        <f>IF(B35="","",VLOOKUP(B35,'ﾃﾞｰﾀ14&amp;12'!$AN$3:$AQ$26,2,FALSE))</f>
        <v>橋川</v>
      </c>
      <c r="D36" s="310" t="str">
        <f>IF(B35="","",VLOOKUP(B35,'ﾃﾞｰﾀ14&amp;12'!$AN$3:$AQ$26,3,FALSE))</f>
        <v>泰典</v>
      </c>
      <c r="E36" s="304" t="str">
        <f t="shared" si="1"/>
        <v>橋川  泰典</v>
      </c>
      <c r="F36" s="308"/>
      <c r="G36" s="318" t="str">
        <f>IF(B35="","",VLOOKUP(B35,'ﾃﾞｰﾀ14&amp;12'!$AN$3:$AQ$26,4,FALSE))</f>
        <v>(長・長与南小）</v>
      </c>
    </row>
    <row r="37" spans="1:7" ht="13.5">
      <c r="A37" s="325" t="s">
        <v>1234</v>
      </c>
      <c r="B37" s="325">
        <f>'12BD'!H52</f>
        <v>19</v>
      </c>
      <c r="C37" s="309" t="str">
        <f>IF(B37="","",VLOOKUP(B37,'ﾃﾞｰﾀ14&amp;12'!$AJ$3:$AM$26,2,FALSE))</f>
        <v>鶴園</v>
      </c>
      <c r="D37" s="310" t="str">
        <f>IF(B37="","",VLOOKUP(B37,'ﾃﾞｰﾀ14&amp;12'!$AJ$3:$AM$26,3,FALSE))</f>
        <v>賢太</v>
      </c>
      <c r="E37" s="304" t="str">
        <f t="shared" si="1"/>
        <v>鶴園  賢太</v>
      </c>
      <c r="F37" s="308"/>
      <c r="G37" s="318" t="str">
        <f>IF(B37="","",VLOOKUP(B37,'ﾃﾞｰﾀ14&amp;12'!$AJ$3:$AM$26,4,FALSE))</f>
        <v>(福･筑紫野LTC)</v>
      </c>
    </row>
    <row r="38" spans="1:7" ht="13.5">
      <c r="A38" s="326"/>
      <c r="B38" s="326"/>
      <c r="C38" s="309" t="str">
        <f>IF(B37="","",VLOOKUP(B37,'ﾃﾞｰﾀ14&amp;12'!$AN$3:$AQ$26,2,FALSE))</f>
        <v>川島</v>
      </c>
      <c r="D38" s="310" t="str">
        <f>IF(B37="","",VLOOKUP(B37,'ﾃﾞｰﾀ14&amp;12'!$AN$3:$AQ$26,3,FALSE))</f>
        <v>元貴</v>
      </c>
      <c r="E38" s="304" t="str">
        <f t="shared" si="1"/>
        <v>川島  元貴</v>
      </c>
      <c r="F38" s="308"/>
      <c r="G38" s="318" t="str">
        <f>IF(B37="","",VLOOKUP(B37,'ﾃﾞｰﾀ14&amp;12'!$AN$3:$AQ$26,4,FALSE))</f>
        <v>(福･筑紫野LTC)</v>
      </c>
    </row>
    <row r="39" spans="1:7" ht="13.5">
      <c r="A39" s="327" t="s">
        <v>1235</v>
      </c>
      <c r="B39" s="325">
        <f>IF('12BD'!H52='12BD'!A52,'12BD'!A54,'12BD'!A52)</f>
        <v>10</v>
      </c>
      <c r="C39" s="309" t="str">
        <f>IF(B39="","",VLOOKUP(B39,'ﾃﾞｰﾀ14&amp;12'!$AJ$3:$AM$26,2,FALSE))</f>
        <v>西村</v>
      </c>
      <c r="D39" s="310" t="str">
        <f>IF(B39="","",VLOOKUP(B39,'ﾃﾞｰﾀ14&amp;12'!$AJ$3:$AM$26,3,FALSE))</f>
        <v>大誠</v>
      </c>
      <c r="E39" s="304" t="str">
        <f t="shared" si="1"/>
        <v>西村  大誠</v>
      </c>
      <c r="F39" s="308"/>
      <c r="G39" s="318" t="str">
        <f>IF(B39="","",VLOOKUP(B39,'ﾃﾞｰﾀ14&amp;12'!$AJ$3:$AM$26,4,FALSE))</f>
        <v>(宮･ﾗｲｼﾞﾝｸﾞｻﾝ)</v>
      </c>
    </row>
    <row r="40" spans="1:7" ht="13.5">
      <c r="A40" s="327"/>
      <c r="B40" s="326"/>
      <c r="C40" s="309" t="str">
        <f>IF(B39="","",VLOOKUP(B39,'ﾃﾞｰﾀ14&amp;12'!$AN$3:$AQ$26,2,FALSE))</f>
        <v>ﾃﾞﾝ</v>
      </c>
      <c r="D40" s="310" t="str">
        <f>IF(B39="","",VLOOKUP(B39,'ﾃﾞｰﾀ14&amp;12'!$AN$3:$AQ$26,3,FALSE))</f>
        <v>正希</v>
      </c>
      <c r="E40" s="304" t="str">
        <f t="shared" si="1"/>
        <v>ﾃﾞﾝ  正希</v>
      </c>
      <c r="F40" s="308"/>
      <c r="G40" s="318" t="str">
        <f>IF(B39="","",VLOOKUP(B39,'ﾃﾞｰﾀ14&amp;12'!$AN$3:$AQ$26,4,FALSE))</f>
        <v>(宮･ﾁｰﾑﾐﾘｵﾝ)</v>
      </c>
    </row>
    <row r="41" spans="1:7" ht="13.5">
      <c r="A41" s="312"/>
      <c r="B41" s="312"/>
      <c r="C41" s="312"/>
      <c r="D41" s="312"/>
      <c r="F41" s="312"/>
      <c r="G41" s="317"/>
    </row>
    <row r="42" spans="2:5" ht="13.5">
      <c r="B42" s="324" t="s">
        <v>1240</v>
      </c>
      <c r="C42" s="324"/>
      <c r="D42" s="324"/>
      <c r="E42" s="324"/>
    </row>
    <row r="43" spans="1:7" ht="13.5">
      <c r="A43" s="304"/>
      <c r="B43" s="304" t="s">
        <v>1224</v>
      </c>
      <c r="C43" s="323" t="s">
        <v>1225</v>
      </c>
      <c r="D43" s="323"/>
      <c r="E43" s="304" t="s">
        <v>1225</v>
      </c>
      <c r="F43" s="304" t="s">
        <v>1226</v>
      </c>
      <c r="G43" s="306" t="s">
        <v>1227</v>
      </c>
    </row>
    <row r="44" spans="1:7" ht="13.5">
      <c r="A44" s="325" t="s">
        <v>1228</v>
      </c>
      <c r="B44" s="325">
        <f>'14GD'!M9</f>
        <v>1</v>
      </c>
      <c r="C44" s="309" t="str">
        <f>IF(B44="","",VLOOKUP(B44,'ﾃﾞｰﾀ14&amp;12'!$AZ$3:$BC$26,2,FALSE))</f>
        <v>園田</v>
      </c>
      <c r="D44" s="310" t="str">
        <f>IF(B44="","",VLOOKUP(B44,'ﾃﾞｰﾀ14&amp;12'!$AZ$3:$BC$26,3,FALSE))</f>
        <v>彩乃</v>
      </c>
      <c r="E44" s="304" t="str">
        <f aca="true" t="shared" si="2" ref="E44:E59">CONCATENATE(C44,"  ",D44)</f>
        <v>園田  彩乃</v>
      </c>
      <c r="F44" s="308"/>
      <c r="G44" s="318" t="str">
        <f>IF(B44="","",VLOOKUP(B44,'ﾃﾞｰﾀ14&amp;12'!$AZ$3:$BC$26,4,FALSE))</f>
        <v>(福･海ノ中道Ｍ&amp;Ｔ)</v>
      </c>
    </row>
    <row r="45" spans="1:7" ht="13.5">
      <c r="A45" s="326"/>
      <c r="B45" s="326"/>
      <c r="C45" s="309" t="str">
        <f>IF(B44="","",VLOOKUP(B44,'ﾃﾞｰﾀ14&amp;12'!$BD$3:$BG$26,2,FALSE))</f>
        <v>中嶌</v>
      </c>
      <c r="D45" s="310" t="str">
        <f>IF(B44="","",VLOOKUP(B44,'ﾃﾞｰﾀ14&amp;12'!$BD$3:$BG$26,3,FALSE))</f>
        <v>瑞希</v>
      </c>
      <c r="E45" s="304" t="str">
        <f t="shared" si="2"/>
        <v>中嶌  瑞希</v>
      </c>
      <c r="F45" s="308"/>
      <c r="G45" s="318" t="str">
        <f>IF(B44="","",VLOOKUP(B44,'ﾃﾞｰﾀ14&amp;12'!$BD$3:$BG$26,4,FALSE))</f>
        <v>(福･三菱化学TC)</v>
      </c>
    </row>
    <row r="46" spans="1:7" ht="13.5">
      <c r="A46" s="325" t="s">
        <v>1229</v>
      </c>
      <c r="B46" s="325">
        <f>IF('14GD'!M9='14GD'!L17,'14GD'!N17,'14GD'!L17)</f>
        <v>24</v>
      </c>
      <c r="C46" s="309" t="str">
        <f>IF(B46="","",VLOOKUP(B46,'ﾃﾞｰﾀ14&amp;12'!$AZ$3:$BC$26,2,FALSE))</f>
        <v>江代</v>
      </c>
      <c r="D46" s="310" t="str">
        <f>IF(B46="","",VLOOKUP(B46,'ﾃﾞｰﾀ14&amp;12'!$AZ$3:$BC$26,3,FALSE))</f>
        <v>純菜</v>
      </c>
      <c r="E46" s="304" t="str">
        <f t="shared" si="2"/>
        <v>江代  純菜</v>
      </c>
      <c r="F46" s="308"/>
      <c r="G46" s="318" t="str">
        <f>IF(B46="","",VLOOKUP(B46,'ﾃﾞｰﾀ14&amp;12'!$AZ$3:$BC$26,4,FALSE))</f>
        <v>(長･佐世保LTC)</v>
      </c>
    </row>
    <row r="47" spans="1:7" ht="13.5">
      <c r="A47" s="326"/>
      <c r="B47" s="326"/>
      <c r="C47" s="309" t="str">
        <f>IF(B46="","",VLOOKUP(B46,'ﾃﾞｰﾀ14&amp;12'!$BD$3:$BG$26,2,FALSE))</f>
        <v>川口</v>
      </c>
      <c r="D47" s="310" t="str">
        <f>IF(B46="","",VLOOKUP(B46,'ﾃﾞｰﾀ14&amp;12'!$BD$3:$BG$26,3,FALSE))</f>
        <v>桃佳</v>
      </c>
      <c r="E47" s="304" t="str">
        <f t="shared" si="2"/>
        <v>川口  桃佳</v>
      </c>
      <c r="F47" s="308"/>
      <c r="G47" s="318" t="str">
        <f>IF(B46="","",VLOOKUP(B46,'ﾃﾞｰﾀ14&amp;12'!$BD$3:$BG$26,4,FALSE))</f>
        <v>(長･佐世保LTC)</v>
      </c>
    </row>
    <row r="48" spans="1:7" ht="13.5">
      <c r="A48" s="325" t="s">
        <v>1230</v>
      </c>
      <c r="B48" s="325">
        <f>'14GD'!H46</f>
        <v>7</v>
      </c>
      <c r="C48" s="309" t="str">
        <f>IF(B48="","",VLOOKUP(B48,'ﾃﾞｰﾀ14&amp;12'!$AZ$3:$BC$26,2,FALSE))</f>
        <v>川本</v>
      </c>
      <c r="D48" s="310" t="str">
        <f>IF(B48="","",VLOOKUP(B48,'ﾃﾞｰﾀ14&amp;12'!$AZ$3:$BC$26,3,FALSE))</f>
        <v>桃子</v>
      </c>
      <c r="E48" s="304" t="str">
        <f t="shared" si="2"/>
        <v>川本  桃子</v>
      </c>
      <c r="F48" s="308"/>
      <c r="G48" s="318" t="str">
        <f>IF(B48="","",VLOOKUP(B48,'ﾃﾞｰﾀ14&amp;12'!$AZ$3:$BC$26,4,FALSE))</f>
        <v>(福･ﾄﾞﾘｰﾑ TS)</v>
      </c>
    </row>
    <row r="49" spans="1:7" ht="13.5">
      <c r="A49" s="326"/>
      <c r="B49" s="326"/>
      <c r="C49" s="309" t="str">
        <f>IF(B48="","",VLOOKUP(B48,'ﾃﾞｰﾀ14&amp;12'!$BD$3:$BG$26,2,FALSE))</f>
        <v>河原</v>
      </c>
      <c r="D49" s="310" t="str">
        <f>IF(B48="","",VLOOKUP(B48,'ﾃﾞｰﾀ14&amp;12'!$BD$3:$BG$26,3,FALSE))</f>
        <v>未佳</v>
      </c>
      <c r="E49" s="304" t="str">
        <f t="shared" si="2"/>
        <v>河原  未佳</v>
      </c>
      <c r="F49" s="308"/>
      <c r="G49" s="318" t="str">
        <f>IF(B48="","",VLOOKUP(B48,'ﾃﾞｰﾀ14&amp;12'!$BD$3:$BG$26,4,FALSE))</f>
        <v>(福･福岡ﾊﾟｼﾌｨｯｸ)</v>
      </c>
    </row>
    <row r="50" spans="1:7" ht="13.5">
      <c r="A50" s="325" t="s">
        <v>1231</v>
      </c>
      <c r="B50" s="325">
        <f>IF('14GD'!H46='14GD'!A46,'14GD'!A48,'14GD'!A46)</f>
        <v>14</v>
      </c>
      <c r="C50" s="309" t="str">
        <f>IF(B50="","",VLOOKUP(B50,'ﾃﾞｰﾀ14&amp;12'!$AZ$3:$BC$26,2,FALSE))</f>
        <v>吉村</v>
      </c>
      <c r="D50" s="310" t="str">
        <f>IF(B50="","",VLOOKUP(B50,'ﾃﾞｰﾀ14&amp;12'!$AZ$3:$BC$26,3,FALSE))</f>
        <v>暉</v>
      </c>
      <c r="E50" s="304" t="str">
        <f t="shared" si="2"/>
        <v>吉村  暉</v>
      </c>
      <c r="F50" s="308"/>
      <c r="G50" s="318" t="str">
        <f>IF(B50="","",VLOOKUP(B50,'ﾃﾞｰﾀ14&amp;12'!$AZ$3:$BC$26,4,FALSE))</f>
        <v>(大･大分ｽﾎﾟｰﾂ公園TS)</v>
      </c>
    </row>
    <row r="51" spans="1:7" ht="13.5">
      <c r="A51" s="326"/>
      <c r="B51" s="326"/>
      <c r="C51" s="309" t="str">
        <f>IF(B50="","",VLOOKUP(B50,'ﾃﾞｰﾀ14&amp;12'!$BD$3:$BG$26,2,FALSE))</f>
        <v>円本</v>
      </c>
      <c r="D51" s="310" t="str">
        <f>IF(B50="","",VLOOKUP(B50,'ﾃﾞｰﾀ14&amp;12'!$BD$3:$BG$26,3,FALSE))</f>
        <v>彩央里</v>
      </c>
      <c r="E51" s="304" t="str">
        <f t="shared" si="2"/>
        <v>円本  彩央里</v>
      </c>
      <c r="F51" s="308"/>
      <c r="G51" s="318" t="str">
        <f>IF(B50="","",VLOOKUP(B50,'ﾃﾞｰﾀ14&amp;12'!$BD$3:$BG$26,4,FALSE))</f>
        <v>(大･大分ｽﾎﾟｰﾂ公園TS)</v>
      </c>
    </row>
    <row r="52" spans="1:7" ht="13.5">
      <c r="A52" s="325" t="s">
        <v>1232</v>
      </c>
      <c r="B52" s="325">
        <f>'14GD'!P48</f>
        <v>12</v>
      </c>
      <c r="C52" s="309" t="str">
        <f>IF(B52="","",VLOOKUP(B52,'ﾃﾞｰﾀ14&amp;12'!$AZ$3:$BC$26,2,FALSE))</f>
        <v>宮原</v>
      </c>
      <c r="D52" s="310" t="str">
        <f>IF(B52="","",VLOOKUP(B52,'ﾃﾞｰﾀ14&amp;12'!$AZ$3:$BC$26,3,FALSE))</f>
        <v>未穂希</v>
      </c>
      <c r="E52" s="304" t="str">
        <f t="shared" si="2"/>
        <v>宮原  未穂希</v>
      </c>
      <c r="F52" s="308"/>
      <c r="G52" s="318" t="str">
        <f>IF(B52="","",VLOOKUP(B52,'ﾃﾞｰﾀ14&amp;12'!$AZ$3:$BC$26,4,FALSE))</f>
        <v>(佐･IDS)</v>
      </c>
    </row>
    <row r="53" spans="1:7" ht="13.5">
      <c r="A53" s="326"/>
      <c r="B53" s="326"/>
      <c r="C53" s="309" t="str">
        <f>IF(B52="","",VLOOKUP(B52,'ﾃﾞｰﾀ14&amp;12'!$BD$3:$BG$26,2,FALSE))</f>
        <v>田代</v>
      </c>
      <c r="D53" s="310" t="str">
        <f>IF(B52="","",VLOOKUP(B52,'ﾃﾞｰﾀ14&amp;12'!$BD$3:$BG$26,3,FALSE))</f>
        <v>悠</v>
      </c>
      <c r="E53" s="304" t="str">
        <f t="shared" si="2"/>
        <v>田代  悠</v>
      </c>
      <c r="F53" s="308"/>
      <c r="G53" s="318" t="str">
        <f>IF(B52="","",VLOOKUP(B52,'ﾃﾞｰﾀ14&amp;12'!$BD$3:$BG$26,4,FALSE))</f>
        <v>(佐・武雄青陵中）</v>
      </c>
    </row>
    <row r="54" spans="1:7" ht="13.5">
      <c r="A54" s="325" t="s">
        <v>1233</v>
      </c>
      <c r="B54" s="325">
        <f>IF('14GD'!P48='14GD'!R46,'14GD'!R50,'14GD'!R46)</f>
        <v>6</v>
      </c>
      <c r="C54" s="309" t="str">
        <f>IF(B54="","",VLOOKUP(B54,'ﾃﾞｰﾀ14&amp;12'!$AZ$3:$BC$26,2,FALSE))</f>
        <v>高山</v>
      </c>
      <c r="D54" s="310" t="str">
        <f>IF(B54="","",VLOOKUP(B54,'ﾃﾞｰﾀ14&amp;12'!$AZ$3:$BC$26,3,FALSE))</f>
        <v>奈津実</v>
      </c>
      <c r="E54" s="304" t="str">
        <f t="shared" si="2"/>
        <v>高山  奈津実</v>
      </c>
      <c r="F54" s="308"/>
      <c r="G54" s="318" t="str">
        <f>IF(B54="","",VLOOKUP(B54,'ﾃﾞｰﾀ14&amp;12'!$AZ$3:$BC$26,4,FALSE))</f>
        <v>(福･春日西TC)</v>
      </c>
    </row>
    <row r="55" spans="1:7" ht="13.5">
      <c r="A55" s="326"/>
      <c r="B55" s="326"/>
      <c r="C55" s="309" t="str">
        <f>IF(B54="","",VLOOKUP(B54,'ﾃﾞｰﾀ14&amp;12'!$BD$3:$BG$26,2,FALSE))</f>
        <v>野田</v>
      </c>
      <c r="D55" s="310" t="str">
        <f>IF(B54="","",VLOOKUP(B54,'ﾃﾞｰﾀ14&amp;12'!$BD$3:$BG$26,3,FALSE))</f>
        <v>桃子</v>
      </c>
      <c r="E55" s="304" t="str">
        <f t="shared" si="2"/>
        <v>野田  桃子</v>
      </c>
      <c r="F55" s="308"/>
      <c r="G55" s="318" t="str">
        <f>IF(B54="","",VLOOKUP(B54,'ﾃﾞｰﾀ14&amp;12'!$BD$3:$BG$26,4,FALSE))</f>
        <v>(福･北九州ｳｴｽﾄTC)</v>
      </c>
    </row>
    <row r="56" spans="1:7" ht="13.5">
      <c r="A56" s="325" t="s">
        <v>1234</v>
      </c>
      <c r="B56" s="325">
        <f>'14GD'!H52</f>
        <v>20</v>
      </c>
      <c r="C56" s="309" t="str">
        <f>IF(B56="","",VLOOKUP(B56,'ﾃﾞｰﾀ14&amp;12'!$AZ$3:$BC$26,2,FALSE))</f>
        <v>友寄</v>
      </c>
      <c r="D56" s="310" t="str">
        <f>IF(B56="","",VLOOKUP(B56,'ﾃﾞｰﾀ14&amp;12'!$AZ$3:$BC$26,3,FALSE))</f>
        <v>恵理佳</v>
      </c>
      <c r="E56" s="304" t="str">
        <f t="shared" si="2"/>
        <v>友寄  恵理佳</v>
      </c>
      <c r="F56" s="308"/>
      <c r="G56" s="318" t="str">
        <f>IF(B56="","",VLOOKUP(B56,'ﾃﾞｰﾀ14&amp;12'!$AZ$3:$BC$26,4,FALSE))</f>
        <v>(沖･石垣第二中)</v>
      </c>
    </row>
    <row r="57" spans="1:7" ht="13.5">
      <c r="A57" s="326"/>
      <c r="B57" s="326"/>
      <c r="C57" s="309" t="str">
        <f>IF(B56="","",VLOOKUP(B56,'ﾃﾞｰﾀ14&amp;12'!$BD$3:$BG$26,2,FALSE))</f>
        <v>當真</v>
      </c>
      <c r="D57" s="310" t="str">
        <f>IF(B56="","",VLOOKUP(B56,'ﾃﾞｰﾀ14&amp;12'!$BD$3:$BG$26,3,FALSE))</f>
        <v>ふじの</v>
      </c>
      <c r="E57" s="304" t="str">
        <f t="shared" si="2"/>
        <v>當真  ふじの</v>
      </c>
      <c r="F57" s="308"/>
      <c r="G57" s="318" t="str">
        <f>IF(B56="","",VLOOKUP(B56,'ﾃﾞｰﾀ14&amp;12'!$BD$3:$BG$26,4,FALSE))</f>
        <v>(沖・琉球大附中）</v>
      </c>
    </row>
    <row r="58" spans="1:7" ht="13.5">
      <c r="A58" s="327" t="s">
        <v>1235</v>
      </c>
      <c r="B58" s="325">
        <f>IF('14GD'!H52='14GD'!A52,'14GD'!A54,'14GD'!A52)</f>
        <v>18</v>
      </c>
      <c r="C58" s="309" t="str">
        <f>IF(B58="","",VLOOKUP(B58,'ﾃﾞｰﾀ14&amp;12'!$AZ$3:$BC$26,2,FALSE))</f>
        <v>金田</v>
      </c>
      <c r="D58" s="310" t="str">
        <f>IF(B58="","",VLOOKUP(B58,'ﾃﾞｰﾀ14&amp;12'!$AZ$3:$BC$26,3,FALSE))</f>
        <v>朱莉</v>
      </c>
      <c r="E58" s="304" t="str">
        <f t="shared" si="2"/>
        <v>金田  朱莉</v>
      </c>
      <c r="F58" s="308"/>
      <c r="G58" s="318" t="str">
        <f>IF(B58="","",VLOOKUP(B58,'ﾃﾞｰﾀ14&amp;12'!$AZ$3:$BC$26,4,FALSE))</f>
        <v>(鹿･ｶﾐｼﾞｭﾆｱTC)</v>
      </c>
    </row>
    <row r="59" spans="1:7" ht="13.5">
      <c r="A59" s="327"/>
      <c r="B59" s="326"/>
      <c r="C59" s="309" t="str">
        <f>IF(B58="","",VLOOKUP(B58,'ﾃﾞｰﾀ14&amp;12'!$BD$3:$BG$26,2,FALSE))</f>
        <v>中道</v>
      </c>
      <c r="D59" s="310" t="str">
        <f>IF(B58="","",VLOOKUP(B58,'ﾃﾞｰﾀ14&amp;12'!$BD$3:$BG$26,3,FALSE))</f>
        <v>真子</v>
      </c>
      <c r="E59" s="304" t="str">
        <f t="shared" si="2"/>
        <v>中道  真子</v>
      </c>
      <c r="F59" s="308"/>
      <c r="G59" s="318" t="str">
        <f>IF(B58="","",VLOOKUP(B58,'ﾃﾞｰﾀ14&amp;12'!$BD$3:$BG$26,4,FALSE))</f>
        <v>(鹿･喜入中)</v>
      </c>
    </row>
    <row r="60" spans="1:7" ht="13.5">
      <c r="A60" s="312"/>
      <c r="B60" s="312"/>
      <c r="C60" s="312"/>
      <c r="D60" s="312"/>
      <c r="F60" s="312"/>
      <c r="G60" s="317"/>
    </row>
    <row r="61" spans="2:5" ht="13.5">
      <c r="B61" s="324" t="s">
        <v>1242</v>
      </c>
      <c r="C61" s="324"/>
      <c r="D61" s="324"/>
      <c r="E61" s="324"/>
    </row>
    <row r="62" spans="1:7" ht="13.5">
      <c r="A62" s="304"/>
      <c r="B62" s="304" t="s">
        <v>1224</v>
      </c>
      <c r="C62" s="323" t="s">
        <v>1225</v>
      </c>
      <c r="D62" s="323"/>
      <c r="E62" s="304" t="s">
        <v>1225</v>
      </c>
      <c r="F62" s="304" t="s">
        <v>1226</v>
      </c>
      <c r="G62" s="306" t="s">
        <v>1227</v>
      </c>
    </row>
    <row r="63" spans="1:7" ht="13.5">
      <c r="A63" s="325" t="s">
        <v>1228</v>
      </c>
      <c r="B63" s="325">
        <f>'12GD'!M9</f>
        <v>24</v>
      </c>
      <c r="C63" s="309" t="str">
        <f>IF(B63="","",VLOOKUP(B63,'ﾃﾞｰﾀ14&amp;12'!$CD$3:$CG$26,2,FALSE))</f>
        <v>城間</v>
      </c>
      <c r="D63" s="310" t="str">
        <f>IF(B63="","",VLOOKUP(B63,'ﾃﾞｰﾀ14&amp;12'!$CD$3:$CG$26,3,FALSE))</f>
        <v>安実</v>
      </c>
      <c r="E63" s="304" t="str">
        <f aca="true" t="shared" si="3" ref="E63:E78">CONCATENATE(C63,"  ",D63)</f>
        <v>城間  安実</v>
      </c>
      <c r="F63" s="308"/>
      <c r="G63" s="318" t="str">
        <f>IF(B63="","",VLOOKUP(B63,'ﾃﾞｰﾀ14&amp;12'!$CD$3:$CG$26,4,FALSE))</f>
        <v>(沖･JIN Jr)</v>
      </c>
    </row>
    <row r="64" spans="1:7" ht="13.5">
      <c r="A64" s="326"/>
      <c r="B64" s="326"/>
      <c r="C64" s="309" t="str">
        <f>IF(B63="","",VLOOKUP(B63,'ﾃﾞｰﾀ14&amp;12'!$CH$3:$CK$26,2,FALSE))</f>
        <v>下地</v>
      </c>
      <c r="D64" s="310" t="str">
        <f>IF(B63="","",VLOOKUP(B63,'ﾃﾞｰﾀ14&amp;12'!$CH$3:$CK$26,3,FALSE))</f>
        <v>奈奈</v>
      </c>
      <c r="E64" s="304" t="str">
        <f t="shared" si="3"/>
        <v>下地  奈奈</v>
      </c>
      <c r="F64" s="308"/>
      <c r="G64" s="318" t="str">
        <f>IF(B63="","",VLOOKUP(B63,'ﾃﾞｰﾀ14&amp;12'!$CH$3:$CK$26,4,FALSE))</f>
        <v>(沖･JIN Jr)</v>
      </c>
    </row>
    <row r="65" spans="1:7" ht="13.5">
      <c r="A65" s="325" t="s">
        <v>1229</v>
      </c>
      <c r="B65" s="325">
        <f>IF('12GD'!M9='12GD'!L17,'12GD'!N17,'12GD'!L17)</f>
        <v>1</v>
      </c>
      <c r="C65" s="309" t="str">
        <f>IF(B65="","",VLOOKUP(B65,'ﾃﾞｰﾀ14&amp;12'!$CD$3:$CG$26,2,FALSE))</f>
        <v>西里</v>
      </c>
      <c r="D65" s="310" t="str">
        <f>IF(B65="","",VLOOKUP(B65,'ﾃﾞｰﾀ14&amp;12'!$CD$3:$CG$26,3,FALSE))</f>
        <v>夏子</v>
      </c>
      <c r="E65" s="304" t="str">
        <f t="shared" si="3"/>
        <v>西里  夏子</v>
      </c>
      <c r="F65" s="308"/>
      <c r="G65" s="318" t="str">
        <f>IF(B65="","",VLOOKUP(B65,'ﾃﾞｰﾀ14&amp;12'!$CD$3:$CG$26,4,FALSE))</f>
        <v>(沖･沖縄TE)</v>
      </c>
    </row>
    <row r="66" spans="1:7" ht="13.5">
      <c r="A66" s="326"/>
      <c r="B66" s="326"/>
      <c r="C66" s="309" t="str">
        <f>IF(B65="","",VLOOKUP(B65,'ﾃﾞｰﾀ14&amp;12'!$CH$3:$CK$26,2,FALSE))</f>
        <v>ﾘユｰ</v>
      </c>
      <c r="D66" s="310" t="str">
        <f>IF(B65="","",VLOOKUP(B65,'ﾃﾞｰﾀ14&amp;12'!$CH$3:$CK$26,3,FALSE))</f>
        <v>理沙ﾏﾘｰ</v>
      </c>
      <c r="E66" s="304" t="str">
        <f t="shared" si="3"/>
        <v>ﾘユｰ  理沙ﾏﾘｰ</v>
      </c>
      <c r="F66" s="308"/>
      <c r="G66" s="318" t="str">
        <f>IF(B65="","",VLOOKUP(B65,'ﾃﾞｰﾀ14&amp;12'!$CH$3:$CK$26,4,FALSE))</f>
        <v>(沖･TTS Jr)</v>
      </c>
    </row>
    <row r="67" spans="1:7" ht="13.5">
      <c r="A67" s="325" t="s">
        <v>1230</v>
      </c>
      <c r="B67" s="325">
        <f>'12GD'!H46</f>
        <v>18</v>
      </c>
      <c r="C67" s="309" t="str">
        <f>IF(B67="","",VLOOKUP(B67,'ﾃﾞｰﾀ14&amp;12'!$CD$3:$CG$26,2,FALSE))</f>
        <v>山口</v>
      </c>
      <c r="D67" s="310" t="str">
        <f>IF(B67="","",VLOOKUP(B67,'ﾃﾞｰﾀ14&amp;12'!$CD$3:$CG$26,3,FALSE))</f>
        <v>真琴</v>
      </c>
      <c r="E67" s="304" t="str">
        <f t="shared" si="3"/>
        <v>山口  真琴</v>
      </c>
      <c r="F67" s="308"/>
      <c r="G67" s="318" t="str">
        <f>IF(B67="","",VLOOKUP(B67,'ﾃﾞｰﾀ14&amp;12'!$CD$3:$CG$26,4,FALSE))</f>
        <v>(福･九州国際TC)</v>
      </c>
    </row>
    <row r="68" spans="1:7" ht="13.5">
      <c r="A68" s="326"/>
      <c r="B68" s="326"/>
      <c r="C68" s="309" t="str">
        <f>IF(B67="","",VLOOKUP(B67,'ﾃﾞｰﾀ14&amp;12'!$CH$3:$CK$26,2,FALSE))</f>
        <v>野田</v>
      </c>
      <c r="D68" s="310" t="str">
        <f>IF(B67="","",VLOOKUP(B67,'ﾃﾞｰﾀ14&amp;12'!$CH$3:$CK$26,3,FALSE))</f>
        <v>百恵</v>
      </c>
      <c r="E68" s="304" t="str">
        <f t="shared" si="3"/>
        <v>野田  百恵</v>
      </c>
      <c r="F68" s="308"/>
      <c r="G68" s="318" t="str">
        <f>IF(B67="","",VLOOKUP(B67,'ﾃﾞｰﾀ14&amp;12'!$CH$3:$CK$26,4,FALSE))</f>
        <v>(福･九州国際TC)</v>
      </c>
    </row>
    <row r="69" spans="1:7" ht="13.5">
      <c r="A69" s="325" t="s">
        <v>1231</v>
      </c>
      <c r="B69" s="325">
        <f>IF('12GD'!H46='12GD'!A46,'12GD'!A48,'12GD'!A46)</f>
        <v>12</v>
      </c>
      <c r="C69" s="309" t="str">
        <f>IF(B69="","",VLOOKUP(B69,'ﾃﾞｰﾀ14&amp;12'!$CD$3:$CG$26,2,FALSE))</f>
        <v>比嘉</v>
      </c>
      <c r="D69" s="310" t="str">
        <f>IF(B69="","",VLOOKUP(B69,'ﾃﾞｰﾀ14&amp;12'!$CD$3:$CG$26,3,FALSE))</f>
        <v>益見</v>
      </c>
      <c r="E69" s="304" t="str">
        <f t="shared" si="3"/>
        <v>比嘉  益見</v>
      </c>
      <c r="F69" s="308"/>
      <c r="G69" s="318" t="str">
        <f>IF(B69="","",VLOOKUP(B69,'ﾃﾞｰﾀ14&amp;12'!$CD$3:$CG$26,4,FALSE))</f>
        <v>(沖･JIN Jr)</v>
      </c>
    </row>
    <row r="70" spans="1:7" ht="13.5">
      <c r="A70" s="326"/>
      <c r="B70" s="326"/>
      <c r="C70" s="309" t="str">
        <f>IF(B69="","",VLOOKUP(B69,'ﾃﾞｰﾀ14&amp;12'!$CH$3:$CK$26,2,FALSE))</f>
        <v>城間</v>
      </c>
      <c r="D70" s="310" t="str">
        <f>IF(B69="","",VLOOKUP(B69,'ﾃﾞｰﾀ14&amp;12'!$CH$3:$CK$26,3,FALSE))</f>
        <v>里杏</v>
      </c>
      <c r="E70" s="304" t="str">
        <f t="shared" si="3"/>
        <v>城間  里杏</v>
      </c>
      <c r="F70" s="308"/>
      <c r="G70" s="318" t="str">
        <f>IF(B69="","",VLOOKUP(B69,'ﾃﾞｰﾀ14&amp;12'!$CH$3:$CK$26,4,FALSE))</f>
        <v>(沖･JIN Jr)</v>
      </c>
    </row>
    <row r="71" spans="1:7" ht="13.5">
      <c r="A71" s="325" t="s">
        <v>1232</v>
      </c>
      <c r="B71" s="325">
        <f>'12GD'!P48</f>
        <v>13</v>
      </c>
      <c r="C71" s="309" t="str">
        <f>IF(B71="","",VLOOKUP(B71,'ﾃﾞｰﾀ14&amp;12'!$CD$3:$CG$26,2,FALSE))</f>
        <v>鶴田</v>
      </c>
      <c r="D71" s="310" t="str">
        <f>IF(B71="","",VLOOKUP(B71,'ﾃﾞｰﾀ14&amp;12'!$CD$3:$CG$26,3,FALSE))</f>
        <v>陽菜</v>
      </c>
      <c r="E71" s="304" t="str">
        <f t="shared" si="3"/>
        <v>鶴田  陽菜</v>
      </c>
      <c r="F71" s="308"/>
      <c r="G71" s="318" t="str">
        <f>IF(B71="","",VLOOKUP(B71,'ﾃﾞｰﾀ14&amp;12'!$CD$3:$CG$26,4,FALSE))</f>
        <v>(福･TF TC)</v>
      </c>
    </row>
    <row r="72" spans="1:7" ht="13.5">
      <c r="A72" s="326"/>
      <c r="B72" s="326"/>
      <c r="C72" s="309" t="str">
        <f>IF(B71="","",VLOOKUP(B71,'ﾃﾞｰﾀ14&amp;12'!$CH$3:$CK$26,2,FALSE))</f>
        <v>山村</v>
      </c>
      <c r="D72" s="310" t="str">
        <f>IF(B71="","",VLOOKUP(B71,'ﾃﾞｰﾀ14&amp;12'!$CH$3:$CK$26,3,FALSE))</f>
        <v>寿莉</v>
      </c>
      <c r="E72" s="304" t="str">
        <f t="shared" si="3"/>
        <v>山村  寿莉</v>
      </c>
      <c r="F72" s="308"/>
      <c r="G72" s="318" t="str">
        <f>IF(B71="","",VLOOKUP(B71,'ﾃﾞｰﾀ14&amp;12'!$CH$3:$CK$26,4,FALSE))</f>
        <v>(福･北九州ｳｴｽﾄTC)</v>
      </c>
    </row>
    <row r="73" spans="1:7" ht="13.5">
      <c r="A73" s="325" t="s">
        <v>1233</v>
      </c>
      <c r="B73" s="325">
        <f>IF('12GD'!P48='12GD'!R46,'12GD'!R50,'12GD'!R46)</f>
        <v>4</v>
      </c>
      <c r="C73" s="309" t="str">
        <f>IF(B73="","",VLOOKUP(B73,'ﾃﾞｰﾀ14&amp;12'!$CD$3:$CG$26,2,FALSE))</f>
        <v>松尾</v>
      </c>
      <c r="D73" s="310" t="str">
        <f>IF(B73="","",VLOOKUP(B73,'ﾃﾞｰﾀ14&amp;12'!$CD$3:$CG$26,3,FALSE))</f>
        <v>風香</v>
      </c>
      <c r="E73" s="304" t="str">
        <f t="shared" si="3"/>
        <v>松尾  風香</v>
      </c>
      <c r="F73" s="308"/>
      <c r="G73" s="318" t="str">
        <f>IF(B73="","",VLOOKUP(B73,'ﾃﾞｰﾀ14&amp;12'!$CD$3:$CG$26,4,FALSE))</f>
        <v>(大･BEKITT)</v>
      </c>
    </row>
    <row r="74" spans="1:7" ht="13.5">
      <c r="A74" s="326"/>
      <c r="B74" s="326"/>
      <c r="C74" s="309" t="str">
        <f>IF(B73="","",VLOOKUP(B73,'ﾃﾞｰﾀ14&amp;12'!$CH$3:$CK$26,2,FALSE))</f>
        <v>笛木</v>
      </c>
      <c r="D74" s="310" t="str">
        <f>IF(B73="","",VLOOKUP(B73,'ﾃﾞｰﾀ14&amp;12'!$CH$3:$CK$26,3,FALSE))</f>
        <v>愛彩美</v>
      </c>
      <c r="E74" s="304" t="str">
        <f t="shared" si="3"/>
        <v>笛木  愛彩美</v>
      </c>
      <c r="F74" s="308"/>
      <c r="G74" s="318" t="str">
        <f>IF(B73="","",VLOOKUP(B73,'ﾃﾞｰﾀ14&amp;12'!$CH$3:$CK$26,4,FALSE))</f>
        <v>(大･BEKITT)</v>
      </c>
    </row>
    <row r="75" spans="1:7" ht="13.5">
      <c r="A75" s="325" t="s">
        <v>1234</v>
      </c>
      <c r="B75" s="325">
        <f>'12GD'!H52</f>
        <v>9</v>
      </c>
      <c r="C75" s="309" t="str">
        <f>IF(B75="","",VLOOKUP(B75,'ﾃﾞｰﾀ14&amp;12'!$CD$3:$CG$26,2,FALSE))</f>
        <v>徳永</v>
      </c>
      <c r="D75" s="310" t="str">
        <f>IF(B75="","",VLOOKUP(B75,'ﾃﾞｰﾀ14&amp;12'!$CD$3:$CG$26,3,FALSE))</f>
        <v>薫保</v>
      </c>
      <c r="E75" s="304" t="str">
        <f t="shared" si="3"/>
        <v>徳永  薫保</v>
      </c>
      <c r="F75" s="308"/>
      <c r="G75" s="318" t="str">
        <f>IF(B75="","",VLOOKUP(B75,'ﾃﾞｰﾀ14&amp;12'!$CD$3:$CG$26,4,FALSE))</f>
        <v>(福･福岡ﾊﾟｼﾌｨｯｸ)</v>
      </c>
    </row>
    <row r="76" spans="1:7" ht="13.5">
      <c r="A76" s="326"/>
      <c r="B76" s="326"/>
      <c r="C76" s="309" t="str">
        <f>IF(B75="","",VLOOKUP(B75,'ﾃﾞｰﾀ14&amp;12'!$CH$3:$CK$26,2,FALSE))</f>
        <v>小松</v>
      </c>
      <c r="D76" s="310" t="str">
        <f>IF(B75="","",VLOOKUP(B75,'ﾃﾞｰﾀ14&amp;12'!$CH$3:$CK$26,3,FALSE))</f>
        <v>莉奈</v>
      </c>
      <c r="E76" s="304" t="str">
        <f t="shared" si="3"/>
        <v>小松  莉奈</v>
      </c>
      <c r="F76" s="308"/>
      <c r="G76" s="318" t="str">
        <f>IF(B75="","",VLOOKUP(B75,'ﾃﾞｰﾀ14&amp;12'!$CH$3:$CK$26,4,FALSE))</f>
        <v>(福･ﾄﾞﾘｰﾑ TS)</v>
      </c>
    </row>
    <row r="77" spans="1:7" ht="13.5">
      <c r="A77" s="327" t="s">
        <v>1235</v>
      </c>
      <c r="B77" s="325">
        <f>IF('12GD'!H52='12GD'!A52,'12GD'!A54,'12GD'!A52)</f>
        <v>20</v>
      </c>
      <c r="C77" s="309" t="str">
        <f>IF(B77="","",VLOOKUP(B77,'ﾃﾞｰﾀ14&amp;12'!$CD$3:$CG$26,2,FALSE))</f>
        <v>下地</v>
      </c>
      <c r="D77" s="310" t="str">
        <f>IF(B77="","",VLOOKUP(B77,'ﾃﾞｰﾀ14&amp;12'!$CD$3:$CG$26,3,FALSE))</f>
        <v>奈緒</v>
      </c>
      <c r="E77" s="304" t="str">
        <f t="shared" si="3"/>
        <v>下地  奈緒</v>
      </c>
      <c r="F77" s="308"/>
      <c r="G77" s="318" t="str">
        <f>IF(B77="","",VLOOKUP(B77,'ﾃﾞｰﾀ14&amp;12'!$CD$3:$CG$26,4,FALSE))</f>
        <v>(沖･JIN Jr)</v>
      </c>
    </row>
    <row r="78" spans="1:7" ht="13.5">
      <c r="A78" s="327"/>
      <c r="B78" s="326"/>
      <c r="C78" s="309" t="str">
        <f>IF(B77="","",VLOOKUP(B77,'ﾃﾞｰﾀ14&amp;12'!$CH$3:$CK$26,2,FALSE))</f>
        <v>比嘉</v>
      </c>
      <c r="D78" s="310" t="str">
        <f>IF(B77="","",VLOOKUP(B77,'ﾃﾞｰﾀ14&amp;12'!$CH$3:$CK$26,3,FALSE))</f>
        <v>恭伽</v>
      </c>
      <c r="E78" s="304" t="str">
        <f t="shared" si="3"/>
        <v>比嘉  恭伽</v>
      </c>
      <c r="F78" s="308"/>
      <c r="G78" s="318" t="str">
        <f>IF(B77="","",VLOOKUP(B77,'ﾃﾞｰﾀ14&amp;12'!$CH$3:$CK$26,4,FALSE))</f>
        <v>(沖･JIN Jr)</v>
      </c>
    </row>
  </sheetData>
  <mergeCells count="73">
    <mergeCell ref="C62:D62"/>
    <mergeCell ref="A1:G1"/>
    <mergeCell ref="B23:E23"/>
    <mergeCell ref="B61:E61"/>
    <mergeCell ref="A6:A7"/>
    <mergeCell ref="A8:A9"/>
    <mergeCell ref="A10:A11"/>
    <mergeCell ref="A12:A13"/>
    <mergeCell ref="A14:A15"/>
    <mergeCell ref="B4:E4"/>
    <mergeCell ref="C5:D5"/>
    <mergeCell ref="B42:E42"/>
    <mergeCell ref="B20:B21"/>
    <mergeCell ref="B6:B7"/>
    <mergeCell ref="B8:B9"/>
    <mergeCell ref="B10:B11"/>
    <mergeCell ref="B12:B13"/>
    <mergeCell ref="B14:B15"/>
    <mergeCell ref="C24:D24"/>
    <mergeCell ref="A16:A17"/>
    <mergeCell ref="C43:D43"/>
    <mergeCell ref="A18:A19"/>
    <mergeCell ref="A20:A21"/>
    <mergeCell ref="B16:B17"/>
    <mergeCell ref="B18:B19"/>
    <mergeCell ref="A25:A26"/>
    <mergeCell ref="B25:B26"/>
    <mergeCell ref="A27:A28"/>
    <mergeCell ref="B27:B28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63:A64"/>
    <mergeCell ref="B63:B64"/>
    <mergeCell ref="A65:A66"/>
    <mergeCell ref="B65:B66"/>
    <mergeCell ref="A67:A68"/>
    <mergeCell ref="B67:B68"/>
    <mergeCell ref="A69:A70"/>
    <mergeCell ref="B69:B70"/>
    <mergeCell ref="A71:A72"/>
    <mergeCell ref="B71:B72"/>
    <mergeCell ref="A73:A74"/>
    <mergeCell ref="B73:B74"/>
    <mergeCell ref="A75:A76"/>
    <mergeCell ref="B75:B76"/>
    <mergeCell ref="A77:A78"/>
    <mergeCell ref="B77:B7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3"/>
  <sheetViews>
    <sheetView showZeros="0" zoomScalePageLayoutView="0" workbookViewId="0" topLeftCell="A31">
      <selection activeCell="N11" sqref="N11"/>
    </sheetView>
  </sheetViews>
  <sheetFormatPr defaultColWidth="2.59765625" defaultRowHeight="14.25"/>
  <cols>
    <col min="1" max="1" width="2.5" style="23" customWidth="1"/>
    <col min="2" max="3" width="5.19921875" style="47" customWidth="1"/>
    <col min="4" max="4" width="13.8984375" style="23" customWidth="1"/>
    <col min="5" max="5" width="1.8984375" style="23" customWidth="1"/>
    <col min="6" max="6" width="1.8984375" style="24" customWidth="1"/>
    <col min="7" max="7" width="4.5" style="23" customWidth="1"/>
    <col min="8" max="8" width="1.8984375" style="24" customWidth="1"/>
    <col min="9" max="9" width="4.5" style="23" customWidth="1"/>
    <col min="10" max="10" width="1.8984375" style="24" customWidth="1"/>
    <col min="11" max="11" width="4.5" style="23" customWidth="1"/>
    <col min="12" max="12" width="1.8984375" style="24" customWidth="1"/>
    <col min="13" max="13" width="4.5" style="23" customWidth="1"/>
    <col min="14" max="14" width="1.8984375" style="23" customWidth="1"/>
    <col min="15" max="15" width="4.5" style="24" customWidth="1"/>
    <col min="16" max="16" width="1.8984375" style="23" customWidth="1"/>
    <col min="17" max="17" width="4.5" style="23" customWidth="1"/>
    <col min="18" max="18" width="1.8984375" style="23" customWidth="1"/>
    <col min="19" max="19" width="4.5" style="24" customWidth="1"/>
    <col min="20" max="20" width="1.8984375" style="23" customWidth="1"/>
    <col min="21" max="21" width="4.5" style="24" customWidth="1"/>
    <col min="22" max="22" width="1.59765625" style="23" customWidth="1"/>
    <col min="23" max="24" width="5.19921875" style="269" customWidth="1"/>
    <col min="25" max="25" width="13.8984375" style="269" customWidth="1"/>
    <col min="26" max="26" width="2.5" style="23" customWidth="1"/>
    <col min="27" max="16384" width="2.59765625" style="25" customWidth="1"/>
  </cols>
  <sheetData>
    <row r="1" spans="1:26" s="93" customFormat="1" ht="26.25" customHeight="1">
      <c r="A1" s="360" t="s">
        <v>997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</row>
    <row r="2" spans="1:26" ht="28.5" customHeight="1">
      <c r="A2" s="361" t="s">
        <v>500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ht="13.5">
      <c r="Z3" s="253" t="s">
        <v>998</v>
      </c>
    </row>
    <row r="4" ht="13.5">
      <c r="Z4" s="253" t="s">
        <v>870</v>
      </c>
    </row>
    <row r="5" ht="6.75" customHeight="1"/>
    <row r="6" spans="1:26" ht="13.5">
      <c r="A6" s="25"/>
      <c r="D6" s="25"/>
      <c r="E6" s="25" t="s">
        <v>594</v>
      </c>
      <c r="F6" s="90"/>
      <c r="G6" s="253" t="s">
        <v>349</v>
      </c>
      <c r="H6" s="90"/>
      <c r="I6" s="253" t="s">
        <v>595</v>
      </c>
      <c r="J6" s="90"/>
      <c r="K6" s="253" t="s">
        <v>596</v>
      </c>
      <c r="L6" s="90"/>
      <c r="M6" s="25"/>
      <c r="N6" s="25" t="s">
        <v>696</v>
      </c>
      <c r="O6" s="90"/>
      <c r="P6" s="25" t="s">
        <v>596</v>
      </c>
      <c r="Q6" s="25"/>
      <c r="R6" s="25" t="s">
        <v>595</v>
      </c>
      <c r="S6" s="90"/>
      <c r="T6" s="25" t="s">
        <v>597</v>
      </c>
      <c r="U6" s="90"/>
      <c r="V6" s="25" t="s">
        <v>594</v>
      </c>
      <c r="Z6" s="25"/>
    </row>
    <row r="7" spans="1:26" ht="15" customHeight="1">
      <c r="A7" s="355">
        <v>1</v>
      </c>
      <c r="B7" s="354" t="str">
        <f>IF(A7="","",VLOOKUP('14BS'!A7,'ﾃﾞｰﾀ14&amp;12'!$A$3:$D$66,2,FALSE))</f>
        <v>中川</v>
      </c>
      <c r="C7" s="354" t="str">
        <f>IF(A7="","",VLOOKUP('14BS'!A7,'ﾃﾞｰﾀ14&amp;12'!$A$3:$D$66,3,FALSE))</f>
        <v>直樹</v>
      </c>
      <c r="D7" s="354" t="str">
        <f>IF(A7="","",VLOOKUP('14BS'!A7,'ﾃﾞｰﾀ14&amp;12'!$A$3:$D$66,4,FALSE))</f>
        <v>(福・ﾄﾞﾘｰﾑTS）</v>
      </c>
      <c r="E7" s="4"/>
      <c r="F7" s="10"/>
      <c r="G7" s="35"/>
      <c r="H7" s="35"/>
      <c r="I7" s="3"/>
      <c r="J7" s="35"/>
      <c r="K7" s="3"/>
      <c r="L7" s="35"/>
      <c r="M7" s="3"/>
      <c r="N7" s="3"/>
      <c r="O7" s="35"/>
      <c r="P7" s="3"/>
      <c r="Q7" s="3"/>
      <c r="R7" s="3"/>
      <c r="S7" s="35"/>
      <c r="T7" s="3"/>
      <c r="U7" s="35"/>
      <c r="V7" s="4"/>
      <c r="W7" s="354" t="str">
        <f>IF(Z7="","",VLOOKUP('14BS'!Z7,'ﾃﾞｰﾀ14&amp;12'!$A$3:$D$66,2,FALSE))</f>
        <v>永田</v>
      </c>
      <c r="X7" s="354" t="str">
        <f>IF(Z7="","",VLOOKUP('14BS'!Z7,'ﾃﾞｰﾀ14&amp;12'!$A$3:$D$66,3,FALSE))</f>
        <v>悠希</v>
      </c>
      <c r="Y7" s="354" t="str">
        <f>IF(Z7="","",VLOOKUP('14BS'!Z7,'ﾃﾞｰﾀ14&amp;12'!$A$3:$D$66,4,FALSE))</f>
        <v>(福･九州国際TC)</v>
      </c>
      <c r="Z7" s="358">
        <v>17</v>
      </c>
    </row>
    <row r="8" spans="1:26" ht="15" customHeight="1">
      <c r="A8" s="355"/>
      <c r="B8" s="354"/>
      <c r="C8" s="354"/>
      <c r="D8" s="354"/>
      <c r="E8" s="6"/>
      <c r="F8" s="9">
        <v>1</v>
      </c>
      <c r="G8" s="37" t="str">
        <f>IF(F8="","",VLOOKUP('14BS'!F8,'ﾃﾞｰﾀ14&amp;12'!$A$3:$D$66,2,FALSE))</f>
        <v>中川</v>
      </c>
      <c r="H8" s="35"/>
      <c r="I8" s="3"/>
      <c r="J8" s="35"/>
      <c r="K8" s="3"/>
      <c r="L8" s="35"/>
      <c r="M8" s="3"/>
      <c r="N8" s="3"/>
      <c r="O8" s="35"/>
      <c r="P8" s="3"/>
      <c r="Q8" s="3"/>
      <c r="R8" s="3"/>
      <c r="S8" s="35"/>
      <c r="T8" s="37">
        <v>17</v>
      </c>
      <c r="U8" s="37" t="str">
        <f>IF(T8="","",VLOOKUP('14BS'!T8,'ﾃﾞｰﾀ14&amp;12'!$A$3:$D$66,2,FALSE))</f>
        <v>永田</v>
      </c>
      <c r="V8" s="7"/>
      <c r="W8" s="354"/>
      <c r="X8" s="354"/>
      <c r="Y8" s="354"/>
      <c r="Z8" s="358"/>
    </row>
    <row r="9" spans="1:26" ht="15" customHeight="1">
      <c r="A9" s="355">
        <v>2</v>
      </c>
      <c r="B9" s="354" t="str">
        <f>IF(A9="","",VLOOKUP('14BS'!A9,'ﾃﾞｰﾀ14&amp;12'!$A$3:$D$66,2,FALSE))</f>
        <v>栗原</v>
      </c>
      <c r="C9" s="354" t="str">
        <f>IF(A9="","",VLOOKUP('14BS'!A9,'ﾃﾞｰﾀ14&amp;12'!$A$3:$D$66,3,FALSE))</f>
        <v>侑也</v>
      </c>
      <c r="D9" s="354" t="str">
        <f>IF(A9="","",VLOOKUP('14BS'!A9,'ﾃﾞｰﾀ14&amp;12'!$A$3:$D$66,4,FALSE))</f>
        <v>(大･ﾌｧｰｽﾄTC)</v>
      </c>
      <c r="E9" s="8"/>
      <c r="F9" s="353">
        <v>80</v>
      </c>
      <c r="G9" s="352"/>
      <c r="H9" s="35"/>
      <c r="I9" s="3"/>
      <c r="J9" s="35"/>
      <c r="K9" s="3"/>
      <c r="L9" s="35"/>
      <c r="M9" s="266">
        <v>1</v>
      </c>
      <c r="N9" s="359" t="str">
        <f>IF(M9="","",VLOOKUP('14BS'!M9,'ﾃﾞｰﾀ14&amp;12'!$A$3:$D$66,2,FALSE))</f>
        <v>中川</v>
      </c>
      <c r="O9" s="359"/>
      <c r="P9" s="3"/>
      <c r="Q9" s="3"/>
      <c r="R9" s="3"/>
      <c r="S9" s="35"/>
      <c r="T9" s="353">
        <v>82</v>
      </c>
      <c r="U9" s="352"/>
      <c r="V9" s="9"/>
      <c r="W9" s="354" t="str">
        <f>IF(Z9="","",VLOOKUP('14BS'!Z9,'ﾃﾞｰﾀ14&amp;12'!$A$3:$D$66,2,FALSE))</f>
        <v>福田</v>
      </c>
      <c r="X9" s="354" t="str">
        <f>IF(Z9="","",VLOOKUP('14BS'!Z9,'ﾃﾞｰﾀ14&amp;12'!$A$3:$D$66,3,FALSE))</f>
        <v>泰樹</v>
      </c>
      <c r="Y9" s="354" t="str">
        <f>IF(Z9="","",VLOOKUP('14BS'!Z9,'ﾃﾞｰﾀ14&amp;12'!$A$3:$D$66,4,FALSE))</f>
        <v>(大･ﾍﾞﾙﾃｯｸｽ)</v>
      </c>
      <c r="Z9" s="358">
        <v>18</v>
      </c>
    </row>
    <row r="10" spans="1:26" ht="15" customHeight="1">
      <c r="A10" s="355"/>
      <c r="B10" s="354"/>
      <c r="C10" s="354"/>
      <c r="D10" s="354"/>
      <c r="E10" s="10"/>
      <c r="F10" s="10"/>
      <c r="G10" s="39"/>
      <c r="H10" s="41">
        <v>1</v>
      </c>
      <c r="I10" s="37" t="str">
        <f>IF(H10="","",VLOOKUP('14BS'!H10,'ﾃﾞｰﾀ14&amp;12'!$A$3:$D$66,2,FALSE))</f>
        <v>中川</v>
      </c>
      <c r="J10" s="35"/>
      <c r="K10" s="3"/>
      <c r="L10" s="35"/>
      <c r="M10" s="3"/>
      <c r="N10" s="354">
        <v>97</v>
      </c>
      <c r="O10" s="354"/>
      <c r="P10" s="3"/>
      <c r="Q10" s="3"/>
      <c r="R10" s="37">
        <v>17</v>
      </c>
      <c r="S10" s="37" t="str">
        <f>IF(R10="","",VLOOKUP('14BS'!R10,'ﾃﾞｰﾀ14&amp;12'!$A$3:$D$66,2,FALSE))</f>
        <v>永田</v>
      </c>
      <c r="T10" s="40"/>
      <c r="U10" s="35"/>
      <c r="V10" s="5"/>
      <c r="W10" s="354"/>
      <c r="X10" s="354"/>
      <c r="Y10" s="354"/>
      <c r="Z10" s="358"/>
    </row>
    <row r="11" spans="1:26" ht="15" customHeight="1">
      <c r="A11" s="355">
        <v>3</v>
      </c>
      <c r="B11" s="354" t="str">
        <f>IF(A11="","",VLOOKUP('14BS'!A11,'ﾃﾞｰﾀ14&amp;12'!$A$3:$D$66,2,FALSE))</f>
        <v>近藤</v>
      </c>
      <c r="C11" s="354" t="str">
        <f>IF(A11="","",VLOOKUP('14BS'!A11,'ﾃﾞｰﾀ14&amp;12'!$A$3:$D$66,3,FALSE))</f>
        <v>雄亮</v>
      </c>
      <c r="D11" s="354" t="str">
        <f>IF(A11="","",VLOOKUP('14BS'!A11,'ﾃﾞｰﾀ14&amp;12'!$A$3:$D$66,4,FALSE))</f>
        <v>(宮･ﾗｲｼﾞﾝｸﾞｻﾝ)</v>
      </c>
      <c r="E11" s="4"/>
      <c r="F11" s="10"/>
      <c r="G11" s="39"/>
      <c r="H11" s="353">
        <v>83</v>
      </c>
      <c r="I11" s="352"/>
      <c r="J11" s="35"/>
      <c r="K11" s="3"/>
      <c r="L11" s="35"/>
      <c r="M11" s="3"/>
      <c r="N11" s="40"/>
      <c r="O11" s="35"/>
      <c r="P11" s="3"/>
      <c r="Q11" s="3"/>
      <c r="R11" s="353">
        <v>84</v>
      </c>
      <c r="S11" s="352"/>
      <c r="T11" s="40"/>
      <c r="U11" s="35"/>
      <c r="V11" s="4"/>
      <c r="W11" s="354" t="str">
        <f>IF(Z11="","",VLOOKUP('14BS'!Z11,'ﾃﾞｰﾀ14&amp;12'!$A$3:$D$66,2,FALSE))</f>
        <v>國定</v>
      </c>
      <c r="X11" s="354" t="str">
        <f>IF(Z11="","",VLOOKUP('14BS'!Z11,'ﾃﾞｰﾀ14&amp;12'!$A$3:$D$66,3,FALSE))</f>
        <v>慶太郎</v>
      </c>
      <c r="Y11" s="354" t="str">
        <f>IF(Z11="","",VLOOKUP('14BS'!Z11,'ﾃﾞｰﾀ14&amp;12'!$A$3:$D$66,4,FALSE))</f>
        <v>(福･筑陽学園中)</v>
      </c>
      <c r="Z11" s="358">
        <v>19</v>
      </c>
    </row>
    <row r="12" spans="1:26" ht="15" customHeight="1">
      <c r="A12" s="355"/>
      <c r="B12" s="354"/>
      <c r="C12" s="354"/>
      <c r="D12" s="354"/>
      <c r="E12" s="6"/>
      <c r="F12" s="9">
        <v>4</v>
      </c>
      <c r="G12" s="38" t="str">
        <f>IF(F12="","",VLOOKUP('14BS'!F12,'ﾃﾞｰﾀ14&amp;12'!$A$3:$D$66,2,FALSE))</f>
        <v>北村</v>
      </c>
      <c r="H12" s="35"/>
      <c r="I12" s="39"/>
      <c r="J12" s="35"/>
      <c r="K12" s="3"/>
      <c r="L12" s="35"/>
      <c r="M12" s="3"/>
      <c r="N12" s="40"/>
      <c r="O12" s="35"/>
      <c r="P12" s="3"/>
      <c r="Q12" s="3"/>
      <c r="R12" s="40"/>
      <c r="S12" s="35"/>
      <c r="T12" s="41">
        <v>19</v>
      </c>
      <c r="U12" s="37" t="str">
        <f>IF(T12="","",VLOOKUP('14BS'!T12,'ﾃﾞｰﾀ14&amp;12'!$A$3:$D$66,2,FALSE))</f>
        <v>國定</v>
      </c>
      <c r="V12" s="7"/>
      <c r="W12" s="354"/>
      <c r="X12" s="354"/>
      <c r="Y12" s="354"/>
      <c r="Z12" s="358"/>
    </row>
    <row r="13" spans="1:26" ht="15" customHeight="1">
      <c r="A13" s="355">
        <v>4</v>
      </c>
      <c r="B13" s="354" t="str">
        <f>IF(A13="","",VLOOKUP('14BS'!A13,'ﾃﾞｰﾀ14&amp;12'!$A$3:$D$66,2,FALSE))</f>
        <v>北村</v>
      </c>
      <c r="C13" s="354" t="str">
        <f>IF(A13="","",VLOOKUP('14BS'!A13,'ﾃﾞｰﾀ14&amp;12'!$A$3:$D$66,3,FALSE))</f>
        <v>翔平</v>
      </c>
      <c r="D13" s="354" t="str">
        <f>IF(A13="","",VLOOKUP('14BS'!A13,'ﾃﾞｰﾀ14&amp;12'!$A$3:$D$66,4,FALSE))</f>
        <v>(佐･武雄青陵中)</v>
      </c>
      <c r="E13" s="8"/>
      <c r="F13" s="353">
        <v>84</v>
      </c>
      <c r="G13" s="351"/>
      <c r="H13" s="35"/>
      <c r="I13" s="39"/>
      <c r="J13" s="35"/>
      <c r="K13" s="3"/>
      <c r="L13" s="35"/>
      <c r="M13" s="3"/>
      <c r="N13" s="252"/>
      <c r="O13" s="35"/>
      <c r="P13" s="3"/>
      <c r="Q13" s="3"/>
      <c r="R13" s="40"/>
      <c r="S13" s="35"/>
      <c r="T13" s="351">
        <v>86</v>
      </c>
      <c r="U13" s="352"/>
      <c r="V13" s="9"/>
      <c r="W13" s="354" t="str">
        <f>IF(Z13="","",VLOOKUP('14BS'!Z13,'ﾃﾞｰﾀ14&amp;12'!$A$3:$D$66,2,FALSE))</f>
        <v>中井</v>
      </c>
      <c r="X13" s="354" t="str">
        <f>IF(Z13="","",VLOOKUP('14BS'!Z13,'ﾃﾞｰﾀ14&amp;12'!$A$3:$D$66,3,FALSE))</f>
        <v>雄也</v>
      </c>
      <c r="Y13" s="354" t="str">
        <f>IF(Z13="","",VLOOKUP('14BS'!Z13,'ﾃﾞｰﾀ14&amp;12'!$A$3:$D$66,4,FALSE))</f>
        <v>(大･宇佐ｸﾗﾌﾞ)</v>
      </c>
      <c r="Z13" s="358">
        <v>20</v>
      </c>
    </row>
    <row r="14" spans="1:26" ht="15" customHeight="1">
      <c r="A14" s="355"/>
      <c r="B14" s="354"/>
      <c r="C14" s="354"/>
      <c r="D14" s="354"/>
      <c r="E14" s="5"/>
      <c r="F14" s="10"/>
      <c r="G14" s="3"/>
      <c r="H14" s="35"/>
      <c r="I14" s="39"/>
      <c r="J14" s="41">
        <v>1</v>
      </c>
      <c r="K14" s="37" t="str">
        <f>IF(J14="","",VLOOKUP('14BS'!J14,'ﾃﾞｰﾀ14&amp;12'!$A$3:$D$66,2,FALSE))</f>
        <v>中川</v>
      </c>
      <c r="L14" s="35"/>
      <c r="M14" s="35"/>
      <c r="N14" s="40"/>
      <c r="O14" s="35"/>
      <c r="P14" s="37">
        <v>23</v>
      </c>
      <c r="Q14" s="37" t="str">
        <f>IF(P14="","",VLOOKUP('14BS'!P14,'ﾃﾞｰﾀ14&amp;12'!$A$3:$D$66,2,FALSE))</f>
        <v>田中</v>
      </c>
      <c r="R14" s="40"/>
      <c r="S14" s="35"/>
      <c r="T14" s="3"/>
      <c r="U14" s="35"/>
      <c r="V14" s="5"/>
      <c r="W14" s="354"/>
      <c r="X14" s="354"/>
      <c r="Y14" s="354"/>
      <c r="Z14" s="358"/>
    </row>
    <row r="15" spans="1:26" ht="15" customHeight="1">
      <c r="A15" s="355">
        <v>5</v>
      </c>
      <c r="B15" s="354" t="str">
        <f>IF(A15="","",VLOOKUP('14BS'!A15,'ﾃﾞｰﾀ14&amp;12'!$A$3:$D$66,2,FALSE))</f>
        <v>九島</v>
      </c>
      <c r="C15" s="354" t="str">
        <f>IF(A15="","",VLOOKUP('14BS'!A15,'ﾃﾞｰﾀ14&amp;12'!$A$3:$D$66,3,FALSE))</f>
        <v>光佑</v>
      </c>
      <c r="D15" s="354" t="str">
        <f>IF(A15="","",VLOOKUP('14BS'!A15,'ﾃﾞｰﾀ14&amp;12'!$A$3:$D$66,4,FALSE))</f>
        <v>(大･BEKITT)</v>
      </c>
      <c r="E15" s="4"/>
      <c r="F15" s="10"/>
      <c r="G15" s="3"/>
      <c r="H15" s="35"/>
      <c r="I15" s="39"/>
      <c r="J15" s="353">
        <v>80</v>
      </c>
      <c r="K15" s="352"/>
      <c r="L15" s="35"/>
      <c r="M15" s="35"/>
      <c r="N15" s="40"/>
      <c r="O15" s="35"/>
      <c r="P15" s="353">
        <v>84</v>
      </c>
      <c r="Q15" s="352"/>
      <c r="R15" s="40"/>
      <c r="S15" s="35"/>
      <c r="T15" s="3"/>
      <c r="U15" s="35"/>
      <c r="V15" s="4"/>
      <c r="W15" s="354" t="str">
        <f>IF(Z15="","",VLOOKUP('14BS'!Z15,'ﾃﾞｰﾀ14&amp;12'!$A$3:$D$66,2,FALSE))</f>
        <v>萬福</v>
      </c>
      <c r="X15" s="354" t="str">
        <f>IF(Z15="","",VLOOKUP('14BS'!Z15,'ﾃﾞｰﾀ14&amp;12'!$A$3:$D$66,3,FALSE))</f>
        <v>健太郎</v>
      </c>
      <c r="Y15" s="354" t="str">
        <f>IF(Z15="","",VLOOKUP('14BS'!Z15,'ﾃﾞｰﾀ14&amp;12'!$A$3:$D$66,4,FALSE))</f>
        <v>(宮･ﾗｲｼﾞﾝｸﾞｻﾝ)</v>
      </c>
      <c r="Z15" s="358">
        <v>21</v>
      </c>
    </row>
    <row r="16" spans="1:26" ht="15" customHeight="1">
      <c r="A16" s="355"/>
      <c r="B16" s="354"/>
      <c r="C16" s="354"/>
      <c r="D16" s="354"/>
      <c r="E16" s="6"/>
      <c r="F16" s="9">
        <v>5</v>
      </c>
      <c r="G16" s="37" t="str">
        <f>IF(F16="","",VLOOKUP('14BS'!F16,'ﾃﾞｰﾀ14&amp;12'!$A$3:$D$66,2,FALSE))</f>
        <v>九島</v>
      </c>
      <c r="H16" s="35"/>
      <c r="I16" s="39"/>
      <c r="J16" s="35"/>
      <c r="K16" s="39"/>
      <c r="L16" s="35"/>
      <c r="M16" s="35"/>
      <c r="N16" s="40"/>
      <c r="O16" s="35"/>
      <c r="P16" s="40"/>
      <c r="Q16" s="35"/>
      <c r="R16" s="40"/>
      <c r="S16" s="35"/>
      <c r="T16" s="37">
        <v>21</v>
      </c>
      <c r="U16" s="37" t="str">
        <f>IF(T16="","",VLOOKUP('14BS'!T16,'ﾃﾞｰﾀ14&amp;12'!$A$3:$D$66,2,FALSE))</f>
        <v>萬福</v>
      </c>
      <c r="V16" s="7"/>
      <c r="W16" s="354"/>
      <c r="X16" s="354"/>
      <c r="Y16" s="354"/>
      <c r="Z16" s="358"/>
    </row>
    <row r="17" spans="1:26" ht="15" customHeight="1">
      <c r="A17" s="355">
        <v>6</v>
      </c>
      <c r="B17" s="354" t="str">
        <f>IF(A17="","",VLOOKUP('14BS'!A17,'ﾃﾞｰﾀ14&amp;12'!$A$3:$D$66,2,FALSE))</f>
        <v>ｾﾊﾞｳﾝ </v>
      </c>
      <c r="C17" s="354" t="str">
        <f>IF(A17="","",VLOOKUP('14BS'!A17,'ﾃﾞｰﾀ14&amp;12'!$A$3:$D$66,3,FALSE))</f>
        <v>ｼﾞｭﾘｱﾝ</v>
      </c>
      <c r="D17" s="354" t="str">
        <f>IF(A17="","",VLOOKUP('14BS'!A17,'ﾃﾞｰﾀ14&amp;12'!$A$3:$D$66,4,FALSE))</f>
        <v>(福・海の中道M&amp;T）</v>
      </c>
      <c r="E17" s="8"/>
      <c r="F17" s="353">
        <v>85</v>
      </c>
      <c r="G17" s="352"/>
      <c r="H17" s="35"/>
      <c r="I17" s="39"/>
      <c r="J17" s="35"/>
      <c r="K17" s="39"/>
      <c r="L17" s="35"/>
      <c r="M17" s="35"/>
      <c r="N17" s="40"/>
      <c r="O17" s="35"/>
      <c r="P17" s="40"/>
      <c r="Q17" s="35"/>
      <c r="R17" s="40"/>
      <c r="S17" s="35"/>
      <c r="T17" s="353">
        <v>80</v>
      </c>
      <c r="U17" s="352"/>
      <c r="V17" s="9"/>
      <c r="W17" s="354" t="str">
        <f>IF(Z17="","",VLOOKUP('14BS'!Z17,'ﾃﾞｰﾀ14&amp;12'!$A$3:$D$66,2,FALSE))</f>
        <v>首藤</v>
      </c>
      <c r="X17" s="354" t="str">
        <f>IF(Z17="","",VLOOKUP('14BS'!Z17,'ﾃﾞｰﾀ14&amp;12'!$A$3:$D$66,3,FALSE))</f>
        <v>慎ノ介</v>
      </c>
      <c r="Y17" s="354" t="str">
        <f>IF(Z17="","",VLOOKUP('14BS'!Z17,'ﾃﾞｰﾀ14&amp;12'!$A$3:$D$66,4,FALSE))</f>
        <v>(大・大分Jr）</v>
      </c>
      <c r="Z17" s="358">
        <v>22</v>
      </c>
    </row>
    <row r="18" spans="1:26" ht="15" customHeight="1">
      <c r="A18" s="355"/>
      <c r="B18" s="354"/>
      <c r="C18" s="354"/>
      <c r="D18" s="354"/>
      <c r="E18" s="5"/>
      <c r="F18" s="10"/>
      <c r="G18" s="39"/>
      <c r="H18" s="41">
        <v>5</v>
      </c>
      <c r="I18" s="38" t="str">
        <f>IF(H18="","",VLOOKUP('14BS'!H18,'ﾃﾞｰﾀ14&amp;12'!$A$3:$D$66,2,FALSE))</f>
        <v>九島</v>
      </c>
      <c r="J18" s="35"/>
      <c r="K18" s="39"/>
      <c r="L18" s="35"/>
      <c r="M18" s="35"/>
      <c r="N18" s="40"/>
      <c r="O18" s="35"/>
      <c r="P18" s="40"/>
      <c r="Q18" s="35"/>
      <c r="R18" s="41">
        <v>23</v>
      </c>
      <c r="S18" s="37" t="str">
        <f>IF(R18="","",VLOOKUP('14BS'!R18,'ﾃﾞｰﾀ14&amp;12'!$A$3:$D$66,2,FALSE))</f>
        <v>田中</v>
      </c>
      <c r="T18" s="40"/>
      <c r="U18" s="35"/>
      <c r="V18" s="5"/>
      <c r="W18" s="354"/>
      <c r="X18" s="354"/>
      <c r="Y18" s="354"/>
      <c r="Z18" s="358"/>
    </row>
    <row r="19" spans="1:26" ht="15" customHeight="1">
      <c r="A19" s="355">
        <v>7</v>
      </c>
      <c r="B19" s="354" t="str">
        <f>IF(A19="","",VLOOKUP('14BS'!A19,'ﾃﾞｰﾀ14&amp;12'!$A$3:$D$66,2,FALSE))</f>
        <v>宮城</v>
      </c>
      <c r="C19" s="354" t="str">
        <f>IF(A19="","",VLOOKUP('14BS'!A19,'ﾃﾞｰﾀ14&amp;12'!$A$3:$D$66,3,FALSE))</f>
        <v>陵太</v>
      </c>
      <c r="D19" s="354" t="str">
        <f>IF(A19="","",VLOOKUP('14BS'!A19,'ﾃﾞｰﾀ14&amp;12'!$A$3:$D$66,4,FALSE))</f>
        <v>(沖･ﾁｰﾑSTEP)</v>
      </c>
      <c r="E19" s="4"/>
      <c r="F19" s="10"/>
      <c r="G19" s="39"/>
      <c r="H19" s="353">
        <v>97</v>
      </c>
      <c r="I19" s="351"/>
      <c r="J19" s="35"/>
      <c r="K19" s="39"/>
      <c r="L19" s="35"/>
      <c r="M19" s="35"/>
      <c r="N19" s="40"/>
      <c r="O19" s="35"/>
      <c r="P19" s="40"/>
      <c r="Q19" s="35"/>
      <c r="R19" s="351">
        <v>83</v>
      </c>
      <c r="S19" s="352"/>
      <c r="T19" s="40"/>
      <c r="U19" s="35"/>
      <c r="V19" s="4"/>
      <c r="W19" s="354" t="str">
        <f>IF(Z19="","",VLOOKUP('14BS'!Z19,'ﾃﾞｰﾀ14&amp;12'!$A$3:$D$66,2,FALSE))</f>
        <v>田中</v>
      </c>
      <c r="X19" s="354" t="str">
        <f>IF(Z19="","",VLOOKUP('14BS'!Z19,'ﾃﾞｰﾀ14&amp;12'!$A$3:$D$66,3,FALSE))</f>
        <v>亮大</v>
      </c>
      <c r="Y19" s="354" t="str">
        <f>IF(Z19="","",VLOOKUP('14BS'!Z19,'ﾃﾞｰﾀ14&amp;12'!$A$3:$D$66,4,FALSE))</f>
        <v>(鹿・WATC)</v>
      </c>
      <c r="Z19" s="358">
        <v>23</v>
      </c>
    </row>
    <row r="20" spans="1:26" ht="15" customHeight="1">
      <c r="A20" s="355"/>
      <c r="B20" s="354"/>
      <c r="C20" s="354"/>
      <c r="D20" s="354"/>
      <c r="E20" s="6"/>
      <c r="F20" s="9">
        <v>7</v>
      </c>
      <c r="G20" s="38" t="str">
        <f>IF(F20="","",VLOOKUP('14BS'!F20,'ﾃﾞｰﾀ14&amp;12'!$A$3:$D$66,2,FALSE))</f>
        <v>宮城</v>
      </c>
      <c r="H20" s="35"/>
      <c r="I20" s="3"/>
      <c r="J20" s="35"/>
      <c r="K20" s="39"/>
      <c r="L20" s="35"/>
      <c r="M20" s="35"/>
      <c r="N20" s="40"/>
      <c r="O20" s="35"/>
      <c r="P20" s="40"/>
      <c r="Q20" s="35"/>
      <c r="R20" s="3"/>
      <c r="S20" s="35"/>
      <c r="T20" s="41">
        <v>23</v>
      </c>
      <c r="U20" s="37" t="str">
        <f>IF(T20="","",VLOOKUP('14BS'!T20,'ﾃﾞｰﾀ14&amp;12'!$A$3:$D$66,2,FALSE))</f>
        <v>田中</v>
      </c>
      <c r="V20" s="7"/>
      <c r="W20" s="354"/>
      <c r="X20" s="354"/>
      <c r="Y20" s="354"/>
      <c r="Z20" s="358"/>
    </row>
    <row r="21" spans="1:26" ht="15" customHeight="1">
      <c r="A21" s="355">
        <v>8</v>
      </c>
      <c r="B21" s="354" t="str">
        <f>IF(A21="","",VLOOKUP('14BS'!A21,'ﾃﾞｰﾀ14&amp;12'!$A$3:$D$66,2,FALSE))</f>
        <v>林田</v>
      </c>
      <c r="C21" s="354" t="str">
        <f>IF(A21="","",VLOOKUP('14BS'!A21,'ﾃﾞｰﾀ14&amp;12'!$A$3:$D$66,3,FALSE))</f>
        <v>誠</v>
      </c>
      <c r="D21" s="354" t="str">
        <f>IF(A21="","",VLOOKUP('14BS'!A21,'ﾃﾞｰﾀ14&amp;12'!$A$3:$D$66,4,FALSE))</f>
        <v>(鹿･ｱﾘﾑﾗ TA)</v>
      </c>
      <c r="E21" s="8"/>
      <c r="F21" s="353">
        <v>86</v>
      </c>
      <c r="G21" s="351"/>
      <c r="H21" s="35"/>
      <c r="I21" s="3"/>
      <c r="J21" s="35"/>
      <c r="K21" s="39"/>
      <c r="L21" s="35"/>
      <c r="M21" s="35"/>
      <c r="N21" s="40"/>
      <c r="O21" s="35"/>
      <c r="P21" s="40"/>
      <c r="Q21" s="35"/>
      <c r="R21" s="3"/>
      <c r="S21" s="35"/>
      <c r="T21" s="351">
        <v>97</v>
      </c>
      <c r="U21" s="352"/>
      <c r="V21" s="9"/>
      <c r="W21" s="354" t="str">
        <f>IF(Z21="","",VLOOKUP('14BS'!Z21,'ﾃﾞｰﾀ14&amp;12'!$A$3:$D$66,2,FALSE))</f>
        <v>白水</v>
      </c>
      <c r="X21" s="354" t="str">
        <f>IF(Z21="","",VLOOKUP('14BS'!Z21,'ﾃﾞｰﾀ14&amp;12'!$A$3:$D$66,3,FALSE))</f>
        <v>真澄</v>
      </c>
      <c r="Y21" s="354" t="str">
        <f>IF(Z21="","",VLOOKUP('14BS'!Z21,'ﾃﾞｰﾀ14&amp;12'!$A$3:$D$66,4,FALSE))</f>
        <v>(大・油山ＴＣ）</v>
      </c>
      <c r="Z21" s="358">
        <v>24</v>
      </c>
    </row>
    <row r="22" spans="1:26" ht="15" customHeight="1">
      <c r="A22" s="355"/>
      <c r="B22" s="354"/>
      <c r="C22" s="354"/>
      <c r="D22" s="354"/>
      <c r="E22" s="5"/>
      <c r="F22" s="10"/>
      <c r="G22" s="3"/>
      <c r="H22" s="35"/>
      <c r="I22" s="3"/>
      <c r="J22" s="35"/>
      <c r="K22" s="39"/>
      <c r="L22" s="41">
        <v>1</v>
      </c>
      <c r="M22" s="37" t="str">
        <f>IF(L22="","",VLOOKUP('14BS'!L22,'ﾃﾞｰﾀ14&amp;12'!$A$3:$D$66,2,FALSE))</f>
        <v>中川</v>
      </c>
      <c r="N22" s="41">
        <v>32</v>
      </c>
      <c r="O22" s="37" t="str">
        <f>IF(N22="","",VLOOKUP('14BS'!N22,'ﾃﾞｰﾀ14&amp;12'!$A$3:$D$66,2,FALSE))</f>
        <v>村上</v>
      </c>
      <c r="P22" s="40"/>
      <c r="Q22" s="35"/>
      <c r="R22" s="3"/>
      <c r="S22" s="35"/>
      <c r="T22" s="3"/>
      <c r="U22" s="35"/>
      <c r="V22" s="5"/>
      <c r="W22" s="354"/>
      <c r="X22" s="354"/>
      <c r="Y22" s="354"/>
      <c r="Z22" s="358"/>
    </row>
    <row r="23" spans="1:26" ht="15" customHeight="1">
      <c r="A23" s="355">
        <v>9</v>
      </c>
      <c r="B23" s="354" t="str">
        <f>IF(A23="","",VLOOKUP('14BS'!A23,'ﾃﾞｰﾀ14&amp;12'!$A$3:$D$66,2,FALSE))</f>
        <v>西上</v>
      </c>
      <c r="C23" s="354" t="str">
        <f>IF(A23="","",VLOOKUP('14BS'!A23,'ﾃﾞｰﾀ14&amp;12'!$A$3:$D$66,3,FALSE))</f>
        <v>尚志</v>
      </c>
      <c r="D23" s="354" t="str">
        <f>IF(A23="","",VLOOKUP('14BS'!A23,'ﾃﾞｰﾀ14&amp;12'!$A$3:$D$66,4,FALSE))</f>
        <v>(長・対馬市ＬＴＣ）</v>
      </c>
      <c r="E23" s="4"/>
      <c r="F23" s="10"/>
      <c r="G23" s="3"/>
      <c r="H23" s="35"/>
      <c r="I23" s="3"/>
      <c r="J23" s="35"/>
      <c r="K23" s="39"/>
      <c r="L23" s="353">
        <v>84</v>
      </c>
      <c r="M23" s="351"/>
      <c r="N23" s="351" t="s">
        <v>1257</v>
      </c>
      <c r="O23" s="352"/>
      <c r="P23" s="40"/>
      <c r="Q23" s="35"/>
      <c r="R23" s="3"/>
      <c r="S23" s="35"/>
      <c r="T23" s="3"/>
      <c r="U23" s="35"/>
      <c r="V23" s="4"/>
      <c r="W23" s="354" t="str">
        <f>IF(Z23="","",VLOOKUP('14BS'!Z23,'ﾃﾞｰﾀ14&amp;12'!$A$3:$D$66,2,FALSE))</f>
        <v>賀川</v>
      </c>
      <c r="X23" s="354" t="str">
        <f>IF(Z23="","",VLOOKUP('14BS'!Z23,'ﾃﾞｰﾀ14&amp;12'!$A$3:$D$66,3,FALSE))</f>
        <v>拓也</v>
      </c>
      <c r="Y23" s="354" t="str">
        <f>IF(Z23="","",VLOOKUP('14BS'!Z23,'ﾃﾞｰﾀ14&amp;12'!$A$3:$D$66,4,FALSE))</f>
        <v>(福･吉田TS)</v>
      </c>
      <c r="Z23" s="358">
        <v>25</v>
      </c>
    </row>
    <row r="24" spans="1:26" ht="15" customHeight="1">
      <c r="A24" s="355"/>
      <c r="B24" s="354"/>
      <c r="C24" s="354"/>
      <c r="D24" s="354"/>
      <c r="E24" s="6"/>
      <c r="F24" s="9">
        <v>9</v>
      </c>
      <c r="G24" s="37" t="str">
        <f>IF(F24="","",VLOOKUP('14BS'!F24,'ﾃﾞｰﾀ14&amp;12'!$A$3:$D$66,2,FALSE))</f>
        <v>西上</v>
      </c>
      <c r="H24" s="35"/>
      <c r="I24" s="3"/>
      <c r="J24" s="35"/>
      <c r="K24" s="39"/>
      <c r="L24" s="35"/>
      <c r="M24" s="35"/>
      <c r="N24" s="35"/>
      <c r="O24" s="35"/>
      <c r="P24" s="40"/>
      <c r="Q24" s="35"/>
      <c r="R24" s="3"/>
      <c r="S24" s="35"/>
      <c r="T24" s="37">
        <v>25</v>
      </c>
      <c r="U24" s="37" t="str">
        <f>IF(T24="","",VLOOKUP('14BS'!T24,'ﾃﾞｰﾀ14&amp;12'!$A$3:$D$66,2,FALSE))</f>
        <v>賀川</v>
      </c>
      <c r="V24" s="7"/>
      <c r="W24" s="354"/>
      <c r="X24" s="354"/>
      <c r="Y24" s="354"/>
      <c r="Z24" s="358"/>
    </row>
    <row r="25" spans="1:26" ht="15" customHeight="1">
      <c r="A25" s="355">
        <v>10</v>
      </c>
      <c r="B25" s="354" t="str">
        <f>IF(A25="","",VLOOKUP('14BS'!A25,'ﾃﾞｰﾀ14&amp;12'!$A$3:$D$66,2,FALSE))</f>
        <v>矢野</v>
      </c>
      <c r="C25" s="354" t="str">
        <f>IF(A25="","",VLOOKUP('14BS'!A25,'ﾃﾞｰﾀ14&amp;12'!$A$3:$D$66,3,FALSE))</f>
        <v>雅己</v>
      </c>
      <c r="D25" s="354" t="str">
        <f>IF(A25="","",VLOOKUP('14BS'!A25,'ﾃﾞｰﾀ14&amp;12'!$A$3:$D$66,4,FALSE))</f>
        <v>(宮・ｼｰｶﾞｲｱＪｒ)</v>
      </c>
      <c r="E25" s="8"/>
      <c r="F25" s="353" t="s">
        <v>1248</v>
      </c>
      <c r="G25" s="352"/>
      <c r="H25" s="35"/>
      <c r="I25" s="3"/>
      <c r="J25" s="35"/>
      <c r="K25" s="39"/>
      <c r="L25" s="35"/>
      <c r="M25" s="35"/>
      <c r="N25" s="35"/>
      <c r="O25" s="35"/>
      <c r="P25" s="40"/>
      <c r="Q25" s="35"/>
      <c r="R25" s="3"/>
      <c r="S25" s="35"/>
      <c r="T25" s="353">
        <v>86</v>
      </c>
      <c r="U25" s="352"/>
      <c r="V25" s="9"/>
      <c r="W25" s="354" t="str">
        <f>IF(Z25="","",VLOOKUP('14BS'!Z25,'ﾃﾞｰﾀ14&amp;12'!$A$3:$D$66,2,FALSE))</f>
        <v>西野</v>
      </c>
      <c r="X25" s="354" t="str">
        <f>IF(Z25="","",VLOOKUP('14BS'!Z25,'ﾃﾞｰﾀ14&amp;12'!$A$3:$D$66,3,FALSE))</f>
        <v>拓郎</v>
      </c>
      <c r="Y25" s="354" t="str">
        <f>IF(Z25="","",VLOOKUP('14BS'!Z25,'ﾃﾞｰﾀ14&amp;12'!$A$3:$D$66,4,FALSE))</f>
        <v>(長・SNTC)</v>
      </c>
      <c r="Z25" s="358">
        <v>26</v>
      </c>
    </row>
    <row r="26" spans="1:26" ht="15" customHeight="1">
      <c r="A26" s="355"/>
      <c r="B26" s="354"/>
      <c r="C26" s="354"/>
      <c r="D26" s="354"/>
      <c r="E26" s="5"/>
      <c r="F26" s="10"/>
      <c r="G26" s="39"/>
      <c r="H26" s="41">
        <v>9</v>
      </c>
      <c r="I26" s="37" t="str">
        <f>IF(H26="","",VLOOKUP('14BS'!H26,'ﾃﾞｰﾀ14&amp;12'!$A$3:$D$66,2,FALSE))</f>
        <v>西上</v>
      </c>
      <c r="J26" s="35"/>
      <c r="K26" s="39"/>
      <c r="L26" s="35"/>
      <c r="M26" s="35"/>
      <c r="N26" s="35"/>
      <c r="O26" s="35"/>
      <c r="P26" s="40"/>
      <c r="Q26" s="35"/>
      <c r="R26" s="37">
        <v>28</v>
      </c>
      <c r="S26" s="37" t="str">
        <f>IF(R26="","",VLOOKUP('14BS'!R26,'ﾃﾞｰﾀ14&amp;12'!$A$3:$D$66,2,FALSE))</f>
        <v>花田</v>
      </c>
      <c r="T26" s="40"/>
      <c r="U26" s="35"/>
      <c r="V26" s="5"/>
      <c r="W26" s="354"/>
      <c r="X26" s="354"/>
      <c r="Y26" s="354"/>
      <c r="Z26" s="358"/>
    </row>
    <row r="27" spans="1:26" ht="15" customHeight="1">
      <c r="A27" s="355">
        <v>11</v>
      </c>
      <c r="B27" s="354" t="str">
        <f>IF(A27="","",VLOOKUP('14BS'!A27,'ﾃﾞｰﾀ14&amp;12'!$A$3:$D$66,2,FALSE))</f>
        <v>森脇</v>
      </c>
      <c r="C27" s="354" t="str">
        <f>IF(A27="","",VLOOKUP('14BS'!A27,'ﾃﾞｰﾀ14&amp;12'!$A$3:$D$66,3,FALSE))</f>
        <v>亮太</v>
      </c>
      <c r="D27" s="354" t="str">
        <f>IF(A27="","",VLOOKUP('14BS'!A27,'ﾃﾞｰﾀ14&amp;12'!$A$3:$D$66,4,FALSE))</f>
        <v>(鹿･Rinda.Jr)</v>
      </c>
      <c r="E27" s="4"/>
      <c r="F27" s="10"/>
      <c r="G27" s="39"/>
      <c r="H27" s="353">
        <v>83</v>
      </c>
      <c r="I27" s="352"/>
      <c r="J27" s="35"/>
      <c r="K27" s="39"/>
      <c r="L27" s="35"/>
      <c r="M27" s="35"/>
      <c r="N27" s="35"/>
      <c r="O27" s="35"/>
      <c r="P27" s="40"/>
      <c r="Q27" s="35"/>
      <c r="R27" s="353">
        <v>86</v>
      </c>
      <c r="S27" s="352"/>
      <c r="T27" s="40"/>
      <c r="U27" s="35"/>
      <c r="V27" s="4"/>
      <c r="W27" s="354" t="str">
        <f>IF(Z27="","",VLOOKUP('14BS'!Z27,'ﾃﾞｰﾀ14&amp;12'!$A$3:$D$66,2,FALSE))</f>
        <v>鎌田</v>
      </c>
      <c r="X27" s="354" t="str">
        <f>IF(Z27="","",VLOOKUP('14BS'!Z27,'ﾃﾞｰﾀ14&amp;12'!$A$3:$D$66,3,FALSE))</f>
        <v>健史</v>
      </c>
      <c r="Y27" s="354" t="str">
        <f>IF(Z27="","",VLOOKUP('14BS'!Z27,'ﾃﾞｰﾀ14&amp;12'!$A$3:$D$66,4,FALSE))</f>
        <v>（熊・長嶺TC)</v>
      </c>
      <c r="Z27" s="358">
        <v>27</v>
      </c>
    </row>
    <row r="28" spans="1:26" ht="15" customHeight="1">
      <c r="A28" s="355"/>
      <c r="B28" s="354"/>
      <c r="C28" s="354"/>
      <c r="D28" s="354"/>
      <c r="E28" s="6"/>
      <c r="F28" s="9">
        <v>11</v>
      </c>
      <c r="G28" s="38" t="str">
        <f>IF(F28="","",VLOOKUP('14BS'!F28,'ﾃﾞｰﾀ14&amp;12'!$A$3:$D$66,2,FALSE))</f>
        <v>森脇</v>
      </c>
      <c r="H28" s="35"/>
      <c r="I28" s="39"/>
      <c r="J28" s="35"/>
      <c r="K28" s="39"/>
      <c r="L28" s="35"/>
      <c r="M28" s="35"/>
      <c r="N28" s="35"/>
      <c r="O28" s="35"/>
      <c r="P28" s="40"/>
      <c r="Q28" s="35"/>
      <c r="R28" s="40"/>
      <c r="S28" s="35"/>
      <c r="T28" s="41">
        <v>28</v>
      </c>
      <c r="U28" s="37" t="str">
        <f>IF(T28="","",VLOOKUP('14BS'!T28,'ﾃﾞｰﾀ14&amp;12'!$A$3:$D$66,2,FALSE))</f>
        <v>花田</v>
      </c>
      <c r="V28" s="7"/>
      <c r="W28" s="354"/>
      <c r="X28" s="354"/>
      <c r="Y28" s="354"/>
      <c r="Z28" s="358"/>
    </row>
    <row r="29" spans="1:26" ht="15" customHeight="1">
      <c r="A29" s="355">
        <v>12</v>
      </c>
      <c r="B29" s="354" t="str">
        <f>IF(A29="","",VLOOKUP('14BS'!A29,'ﾃﾞｰﾀ14&amp;12'!$A$3:$D$66,2,FALSE))</f>
        <v>中村</v>
      </c>
      <c r="C29" s="354" t="str">
        <f>IF(A29="","",VLOOKUP('14BS'!A29,'ﾃﾞｰﾀ14&amp;12'!$A$3:$D$66,3,FALSE))</f>
        <v>祐次郎</v>
      </c>
      <c r="D29" s="354" t="str">
        <f>IF(A29="","",VLOOKUP('14BS'!A29,'ﾃﾞｰﾀ14&amp;12'!$A$3:$D$66,4,FALSE))</f>
        <v>(長・SNTC)</v>
      </c>
      <c r="E29" s="8"/>
      <c r="F29" s="353">
        <v>81</v>
      </c>
      <c r="G29" s="351"/>
      <c r="H29" s="35"/>
      <c r="I29" s="39"/>
      <c r="J29" s="35"/>
      <c r="K29" s="39"/>
      <c r="L29" s="35"/>
      <c r="M29" s="35"/>
      <c r="N29" s="35"/>
      <c r="O29" s="35"/>
      <c r="P29" s="40"/>
      <c r="Q29" s="35"/>
      <c r="R29" s="40"/>
      <c r="S29" s="35"/>
      <c r="T29" s="351">
        <v>86</v>
      </c>
      <c r="U29" s="352"/>
      <c r="V29" s="9"/>
      <c r="W29" s="354" t="str">
        <f>IF(Z29="","",VLOOKUP('14BS'!Z29,'ﾃﾞｰﾀ14&amp;12'!$A$3:$D$66,2,FALSE))</f>
        <v>花田</v>
      </c>
      <c r="X29" s="354" t="str">
        <f>IF(Z29="","",VLOOKUP('14BS'!Z29,'ﾃﾞｰﾀ14&amp;12'!$A$3:$D$66,3,FALSE))</f>
        <v>暁</v>
      </c>
      <c r="Y29" s="354" t="str">
        <f>IF(Z29="","",VLOOKUP('14BS'!Z29,'ﾃﾞｰﾀ14&amp;12'!$A$3:$D$66,4,FALSE))</f>
        <v>(福･ｸﾞﾗﾝﾃﾞｨｰﾙTC)</v>
      </c>
      <c r="Z29" s="358">
        <v>28</v>
      </c>
    </row>
    <row r="30" spans="1:26" ht="15" customHeight="1">
      <c r="A30" s="355"/>
      <c r="B30" s="354"/>
      <c r="C30" s="354"/>
      <c r="D30" s="354"/>
      <c r="E30" s="5"/>
      <c r="F30" s="10"/>
      <c r="G30" s="3"/>
      <c r="H30" s="35"/>
      <c r="I30" s="39"/>
      <c r="J30" s="41">
        <v>16</v>
      </c>
      <c r="K30" s="38" t="str">
        <f>IF(J30="","",VLOOKUP('14BS'!J30,'ﾃﾞｰﾀ14&amp;12'!$A$3:$D$66,2,FALSE))</f>
        <v>坂本</v>
      </c>
      <c r="L30" s="35"/>
      <c r="M30" s="35"/>
      <c r="N30" s="35"/>
      <c r="O30" s="35"/>
      <c r="P30" s="41">
        <v>32</v>
      </c>
      <c r="Q30" s="37" t="str">
        <f>IF(P30="","",VLOOKUP('14BS'!P30,'ﾃﾞｰﾀ14&amp;12'!$A$3:$D$66,2,FALSE))</f>
        <v>村上</v>
      </c>
      <c r="R30" s="40"/>
      <c r="S30" s="35"/>
      <c r="T30" s="3"/>
      <c r="U30" s="35"/>
      <c r="V30" s="5"/>
      <c r="W30" s="354"/>
      <c r="X30" s="354"/>
      <c r="Y30" s="354"/>
      <c r="Z30" s="358"/>
    </row>
    <row r="31" spans="1:26" ht="15" customHeight="1">
      <c r="A31" s="355">
        <v>13</v>
      </c>
      <c r="B31" s="354" t="str">
        <f>IF(A31="","",VLOOKUP('14BS'!A31,'ﾃﾞｰﾀ14&amp;12'!$A$3:$D$66,2,FALSE))</f>
        <v>佐藤</v>
      </c>
      <c r="C31" s="354" t="str">
        <f>IF(A31="","",VLOOKUP('14BS'!A31,'ﾃﾞｰﾀ14&amp;12'!$A$3:$D$66,3,FALSE))</f>
        <v>一輝</v>
      </c>
      <c r="D31" s="354" t="str">
        <f>IF(A31="","",VLOOKUP('14BS'!A31,'ﾃﾞｰﾀ14&amp;12'!$A$3:$D$66,4,FALSE))</f>
        <v>(福・福岡ﾊﾟｼﾌｨｯｸ）</v>
      </c>
      <c r="E31" s="4"/>
      <c r="F31" s="10"/>
      <c r="G31" s="3"/>
      <c r="H31" s="35"/>
      <c r="I31" s="39"/>
      <c r="J31" s="353">
        <v>83</v>
      </c>
      <c r="K31" s="351"/>
      <c r="L31" s="35"/>
      <c r="M31" s="35"/>
      <c r="N31" s="35"/>
      <c r="O31" s="35"/>
      <c r="P31" s="351">
        <v>86</v>
      </c>
      <c r="Q31" s="352"/>
      <c r="R31" s="40"/>
      <c r="S31" s="35"/>
      <c r="T31" s="3"/>
      <c r="U31" s="35"/>
      <c r="V31" s="4"/>
      <c r="W31" s="354" t="str">
        <f>IF(Z31="","",VLOOKUP('14BS'!Z31,'ﾃﾞｰﾀ14&amp;12'!$A$3:$D$66,2,FALSE))</f>
        <v>山田</v>
      </c>
      <c r="X31" s="354" t="str">
        <f>IF(Z31="","",VLOOKUP('14BS'!Z31,'ﾃﾞｰﾀ14&amp;12'!$A$3:$D$66,3,FALSE))</f>
        <v>尚征</v>
      </c>
      <c r="Y31" s="354" t="str">
        <f>IF(Z31="","",VLOOKUP('14BS'!Z31,'ﾃﾞｰﾀ14&amp;12'!$A$3:$D$66,4,FALSE))</f>
        <v>(福・福岡ﾊﾟｼﾌｨｯｸ）</v>
      </c>
      <c r="Z31" s="358">
        <v>29</v>
      </c>
    </row>
    <row r="32" spans="1:26" ht="15" customHeight="1">
      <c r="A32" s="355"/>
      <c r="B32" s="354"/>
      <c r="C32" s="354"/>
      <c r="D32" s="354"/>
      <c r="E32" s="6"/>
      <c r="F32" s="9">
        <v>14</v>
      </c>
      <c r="G32" s="37" t="str">
        <f>IF(F32="","",VLOOKUP('14BS'!F32,'ﾃﾞｰﾀ14&amp;12'!$A$3:$D$66,2,FALSE))</f>
        <v>西川</v>
      </c>
      <c r="H32" s="35"/>
      <c r="I32" s="39"/>
      <c r="J32" s="35"/>
      <c r="K32" s="3"/>
      <c r="L32" s="35"/>
      <c r="M32" s="35"/>
      <c r="N32" s="35"/>
      <c r="O32" s="35"/>
      <c r="P32" s="3"/>
      <c r="Q32" s="3"/>
      <c r="R32" s="40"/>
      <c r="S32" s="35"/>
      <c r="T32" s="37">
        <v>30</v>
      </c>
      <c r="U32" s="37" t="str">
        <f>IF(T32="","",VLOOKUP('14BS'!T32,'ﾃﾞｰﾀ14&amp;12'!$A$3:$D$66,2,FALSE))</f>
        <v>荒巻</v>
      </c>
      <c r="V32" s="7"/>
      <c r="W32" s="354"/>
      <c r="X32" s="354"/>
      <c r="Y32" s="354"/>
      <c r="Z32" s="358"/>
    </row>
    <row r="33" spans="1:26" ht="15" customHeight="1">
      <c r="A33" s="355">
        <v>14</v>
      </c>
      <c r="B33" s="354" t="str">
        <f>IF(A33="","",VLOOKUP('14BS'!A33,'ﾃﾞｰﾀ14&amp;12'!$A$3:$D$66,2,FALSE))</f>
        <v>西川</v>
      </c>
      <c r="C33" s="354" t="str">
        <f>IF(A33="","",VLOOKUP('14BS'!A33,'ﾃﾞｰﾀ14&amp;12'!$A$3:$D$66,3,FALSE))</f>
        <v>康</v>
      </c>
      <c r="D33" s="354" t="str">
        <f>IF(A33="","",VLOOKUP('14BS'!A33,'ﾃﾞｰﾀ14&amp;12'!$A$3:$D$66,4,FALSE))</f>
        <v>(佐・佐賀GTC)</v>
      </c>
      <c r="E33" s="8"/>
      <c r="F33" s="353">
        <v>82</v>
      </c>
      <c r="G33" s="352"/>
      <c r="H33" s="35"/>
      <c r="I33" s="39"/>
      <c r="J33" s="35"/>
      <c r="K33" s="3"/>
      <c r="L33" s="35"/>
      <c r="M33" s="35"/>
      <c r="N33" s="35"/>
      <c r="O33" s="35"/>
      <c r="P33" s="3"/>
      <c r="Q33" s="3"/>
      <c r="R33" s="40"/>
      <c r="S33" s="35"/>
      <c r="T33" s="353">
        <v>84</v>
      </c>
      <c r="U33" s="352"/>
      <c r="V33" s="9"/>
      <c r="W33" s="354" t="str">
        <f>IF(Z33="","",VLOOKUP('14BS'!Z33,'ﾃﾞｰﾀ14&amp;12'!$A$3:$D$66,2,FALSE))</f>
        <v>荒巻</v>
      </c>
      <c r="X33" s="354" t="str">
        <f>IF(Z33="","",VLOOKUP('14BS'!Z33,'ﾃﾞｰﾀ14&amp;12'!$A$3:$D$66,3,FALSE))</f>
        <v>央</v>
      </c>
      <c r="Y33" s="354" t="str">
        <f>IF(Z33="","",VLOOKUP('14BS'!Z33,'ﾃﾞｰﾀ14&amp;12'!$A$3:$D$66,4,FALSE))</f>
        <v>(熊･RKKﾙｰﾃﾞﾝｽTC)</v>
      </c>
      <c r="Z33" s="358">
        <v>30</v>
      </c>
    </row>
    <row r="34" spans="1:26" ht="15" customHeight="1">
      <c r="A34" s="355"/>
      <c r="B34" s="354"/>
      <c r="C34" s="354"/>
      <c r="D34" s="354"/>
      <c r="E34" s="5"/>
      <c r="F34" s="10"/>
      <c r="G34" s="39"/>
      <c r="H34" s="41">
        <v>16</v>
      </c>
      <c r="I34" s="38" t="str">
        <f>IF(H34="","",VLOOKUP('14BS'!H34,'ﾃﾞｰﾀ14&amp;12'!$A$3:$D$66,2,FALSE))</f>
        <v>坂本</v>
      </c>
      <c r="J34" s="35"/>
      <c r="K34" s="3"/>
      <c r="L34" s="35"/>
      <c r="M34" s="35"/>
      <c r="N34" s="35"/>
      <c r="O34" s="35"/>
      <c r="P34" s="3"/>
      <c r="Q34" s="3"/>
      <c r="R34" s="41">
        <v>32</v>
      </c>
      <c r="S34" s="37" t="str">
        <f>IF(R34="","",VLOOKUP('14BS'!R34,'ﾃﾞｰﾀ14&amp;12'!$A$3:$D$66,2,FALSE))</f>
        <v>村上</v>
      </c>
      <c r="T34" s="40"/>
      <c r="U34" s="35"/>
      <c r="V34" s="5"/>
      <c r="W34" s="354"/>
      <c r="X34" s="354"/>
      <c r="Y34" s="354"/>
      <c r="Z34" s="358"/>
    </row>
    <row r="35" spans="1:26" ht="15" customHeight="1">
      <c r="A35" s="355">
        <v>15</v>
      </c>
      <c r="B35" s="354" t="str">
        <f>IF(A35="","",VLOOKUP('14BS'!A35,'ﾃﾞｰﾀ14&amp;12'!$A$3:$D$66,2,FALSE))</f>
        <v>東</v>
      </c>
      <c r="C35" s="354" t="str">
        <f>IF(A35="","",VLOOKUP('14BS'!A35,'ﾃﾞｰﾀ14&amp;12'!$A$3:$D$66,3,FALSE))</f>
        <v>侑磨</v>
      </c>
      <c r="D35" s="354" t="str">
        <f>IF(A35="","",VLOOKUP('14BS'!A35,'ﾃﾞｰﾀ14&amp;12'!$A$3:$D$66,4,FALSE))</f>
        <v>(鹿・STA)</v>
      </c>
      <c r="E35" s="4"/>
      <c r="F35" s="10"/>
      <c r="G35" s="39"/>
      <c r="H35" s="353">
        <v>82</v>
      </c>
      <c r="I35" s="351"/>
      <c r="J35" s="35"/>
      <c r="K35" s="3"/>
      <c r="L35" s="35"/>
      <c r="M35" s="35"/>
      <c r="N35" s="35"/>
      <c r="O35" s="35"/>
      <c r="P35" s="3"/>
      <c r="Q35" s="3"/>
      <c r="R35" s="351">
        <v>86</v>
      </c>
      <c r="S35" s="352"/>
      <c r="T35" s="40"/>
      <c r="U35" s="35"/>
      <c r="V35" s="4"/>
      <c r="W35" s="354" t="str">
        <f>IF(Z35="","",VLOOKUP('14BS'!Z35,'ﾃﾞｰﾀ14&amp;12'!$A$3:$D$66,2,FALSE))</f>
        <v>玉城</v>
      </c>
      <c r="X35" s="354" t="str">
        <f>IF(Z35="","",VLOOKUP('14BS'!Z35,'ﾃﾞｰﾀ14&amp;12'!$A$3:$D$66,3,FALSE))</f>
        <v>翔平</v>
      </c>
      <c r="Y35" s="354" t="str">
        <f>IF(Z35="","",VLOOKUP('14BS'!Z35,'ﾃﾞｰﾀ14&amp;12'!$A$3:$D$66,4,FALSE))</f>
        <v>(沖･ＪＩＮ　Ｊｒ)</v>
      </c>
      <c r="Z35" s="358">
        <v>31</v>
      </c>
    </row>
    <row r="36" spans="1:26" ht="15" customHeight="1">
      <c r="A36" s="355"/>
      <c r="B36" s="354"/>
      <c r="C36" s="354"/>
      <c r="D36" s="354"/>
      <c r="E36" s="6"/>
      <c r="F36" s="9">
        <v>16</v>
      </c>
      <c r="G36" s="38" t="str">
        <f>IF(F36="","",VLOOKUP('14BS'!F36,'ﾃﾞｰﾀ14&amp;12'!$A$3:$D$66,2,FALSE))</f>
        <v>坂本</v>
      </c>
      <c r="H36" s="35"/>
      <c r="I36" s="3"/>
      <c r="J36" s="35"/>
      <c r="K36" s="3"/>
      <c r="L36" s="35"/>
      <c r="M36" s="35"/>
      <c r="N36" s="35"/>
      <c r="O36" s="35"/>
      <c r="P36" s="3"/>
      <c r="Q36" s="3"/>
      <c r="R36" s="3"/>
      <c r="S36" s="35"/>
      <c r="T36" s="41">
        <v>32</v>
      </c>
      <c r="U36" s="37" t="str">
        <f>IF(T36="","",VLOOKUP('14BS'!T36,'ﾃﾞｰﾀ14&amp;12'!$A$3:$D$66,2,FALSE))</f>
        <v>村上</v>
      </c>
      <c r="V36" s="7"/>
      <c r="W36" s="354"/>
      <c r="X36" s="354"/>
      <c r="Y36" s="354"/>
      <c r="Z36" s="358"/>
    </row>
    <row r="37" spans="1:26" ht="15" customHeight="1">
      <c r="A37" s="355">
        <v>16</v>
      </c>
      <c r="B37" s="354" t="str">
        <f>IF(A37="","",VLOOKUP('14BS'!A37,'ﾃﾞｰﾀ14&amp;12'!$A$3:$D$66,2,FALSE))</f>
        <v>坂本</v>
      </c>
      <c r="C37" s="354" t="str">
        <f>IF(A37="","",VLOOKUP('14BS'!A37,'ﾃﾞｰﾀ14&amp;12'!$A$3:$D$66,3,FALSE))</f>
        <v>遥一郎</v>
      </c>
      <c r="D37" s="354" t="str">
        <f>IF(A37="","",VLOOKUP('14BS'!A37,'ﾃﾞｰﾀ14&amp;12'!$A$3:$D$66,4,FALSE))</f>
        <v>(福･油山TC)</v>
      </c>
      <c r="E37" s="8"/>
      <c r="F37" s="353">
        <v>84</v>
      </c>
      <c r="G37" s="351"/>
      <c r="H37" s="35"/>
      <c r="I37" s="3"/>
      <c r="J37" s="35"/>
      <c r="K37" s="3"/>
      <c r="L37" s="35"/>
      <c r="M37" s="35"/>
      <c r="N37" s="35"/>
      <c r="O37" s="35"/>
      <c r="P37" s="3"/>
      <c r="Q37" s="3"/>
      <c r="R37" s="3"/>
      <c r="S37" s="35"/>
      <c r="T37" s="351">
        <v>86</v>
      </c>
      <c r="U37" s="352"/>
      <c r="V37" s="9"/>
      <c r="W37" s="354" t="str">
        <f>IF(Z37="","",VLOOKUP('14BS'!Z37,'ﾃﾞｰﾀ14&amp;12'!$A$3:$D$66,2,FALSE))</f>
        <v>村上</v>
      </c>
      <c r="X37" s="354" t="str">
        <f>IF(Z37="","",VLOOKUP('14BS'!Z37,'ﾃﾞｰﾀ14&amp;12'!$A$3:$D$66,3,FALSE))</f>
        <v>誠</v>
      </c>
      <c r="Y37" s="354" t="str">
        <f>IF(Z37="","",VLOOKUP('14BS'!Z37,'ﾃﾞｰﾀ14&amp;12'!$A$3:$D$66,4,FALSE))</f>
        <v>(福・ITS九州）</v>
      </c>
      <c r="Z37" s="358">
        <v>32</v>
      </c>
    </row>
    <row r="38" spans="1:26" ht="15" customHeight="1">
      <c r="A38" s="355"/>
      <c r="B38" s="354"/>
      <c r="C38" s="354"/>
      <c r="D38" s="354"/>
      <c r="E38" s="5"/>
      <c r="F38" s="10"/>
      <c r="G38" s="3"/>
      <c r="H38" s="35"/>
      <c r="I38" s="3"/>
      <c r="J38" s="35"/>
      <c r="K38" s="3"/>
      <c r="L38" s="35"/>
      <c r="M38" s="35"/>
      <c r="N38" s="35"/>
      <c r="O38" s="35"/>
      <c r="P38" s="3"/>
      <c r="Q38" s="3"/>
      <c r="R38" s="3"/>
      <c r="S38" s="35"/>
      <c r="T38" s="3"/>
      <c r="U38" s="35"/>
      <c r="V38" s="5"/>
      <c r="W38" s="354"/>
      <c r="X38" s="354"/>
      <c r="Y38" s="354"/>
      <c r="Z38" s="358"/>
    </row>
    <row r="39" spans="1:26" ht="1.5" customHeight="1">
      <c r="A39" s="2"/>
      <c r="B39" s="21"/>
      <c r="C39" s="21"/>
      <c r="D39" s="21"/>
      <c r="E39" s="5"/>
      <c r="F39" s="10"/>
      <c r="G39" s="3"/>
      <c r="H39" s="35"/>
      <c r="I39" s="3"/>
      <c r="J39" s="35"/>
      <c r="K39" s="3"/>
      <c r="L39" s="35"/>
      <c r="M39" s="35"/>
      <c r="N39" s="35"/>
      <c r="O39" s="35"/>
      <c r="P39" s="3"/>
      <c r="Q39" s="3"/>
      <c r="R39" s="3"/>
      <c r="S39" s="35"/>
      <c r="T39" s="3"/>
      <c r="U39" s="35"/>
      <c r="V39" s="5"/>
      <c r="W39" s="21"/>
      <c r="X39" s="21"/>
      <c r="Y39" s="21"/>
      <c r="Z39" s="1"/>
    </row>
    <row r="40" spans="1:26" ht="1.5" customHeight="1">
      <c r="A40" s="2"/>
      <c r="B40" s="21"/>
      <c r="C40" s="21"/>
      <c r="D40" s="21"/>
      <c r="E40" s="5"/>
      <c r="F40" s="10"/>
      <c r="G40" s="3"/>
      <c r="H40" s="35"/>
      <c r="I40" s="3"/>
      <c r="J40" s="35"/>
      <c r="K40" s="3"/>
      <c r="L40" s="35"/>
      <c r="M40" s="35"/>
      <c r="N40" s="35"/>
      <c r="O40" s="35"/>
      <c r="P40" s="3"/>
      <c r="Q40" s="3"/>
      <c r="R40" s="3"/>
      <c r="S40" s="35"/>
      <c r="T40" s="3"/>
      <c r="U40" s="35"/>
      <c r="V40" s="5"/>
      <c r="W40" s="21"/>
      <c r="X40" s="21"/>
      <c r="Y40" s="21"/>
      <c r="Z40" s="1"/>
    </row>
    <row r="41" spans="1:26" ht="1.5" customHeight="1">
      <c r="A41" s="2"/>
      <c r="B41" s="21"/>
      <c r="C41" s="21"/>
      <c r="D41" s="21"/>
      <c r="E41" s="5"/>
      <c r="F41" s="10"/>
      <c r="G41" s="3"/>
      <c r="H41" s="35"/>
      <c r="I41" s="3"/>
      <c r="J41" s="35"/>
      <c r="K41" s="3"/>
      <c r="L41" s="35"/>
      <c r="M41" s="35"/>
      <c r="N41" s="35"/>
      <c r="O41" s="35"/>
      <c r="P41" s="3"/>
      <c r="Q41" s="3"/>
      <c r="R41" s="3"/>
      <c r="S41" s="35"/>
      <c r="T41" s="3"/>
      <c r="U41" s="35"/>
      <c r="V41" s="5"/>
      <c r="W41" s="21"/>
      <c r="X41" s="21"/>
      <c r="Y41" s="21"/>
      <c r="Z41" s="1"/>
    </row>
    <row r="42" spans="2:27" s="2" customFormat="1" ht="14.25">
      <c r="B42" s="3"/>
      <c r="C42" s="3"/>
      <c r="D42" s="3"/>
      <c r="E42" s="5"/>
      <c r="F42" s="10"/>
      <c r="G42" s="5"/>
      <c r="H42" s="5"/>
      <c r="K42" s="45" t="s">
        <v>350</v>
      </c>
      <c r="L42" s="5"/>
      <c r="N42" s="5"/>
      <c r="O42" s="5"/>
      <c r="R42" s="45" t="s">
        <v>499</v>
      </c>
      <c r="S42" s="5"/>
      <c r="T42" s="10"/>
      <c r="U42" s="5"/>
      <c r="V42" s="10"/>
      <c r="W42" s="21"/>
      <c r="X42" s="21"/>
      <c r="Y42" s="21"/>
      <c r="Z42" s="3"/>
      <c r="AA42" s="3"/>
    </row>
    <row r="43" spans="1:27" s="254" customFormat="1" ht="15.75" customHeight="1">
      <c r="A43" s="32"/>
      <c r="B43" s="31"/>
      <c r="C43" s="31"/>
      <c r="D43" s="32"/>
      <c r="E43" s="23"/>
      <c r="F43" s="24"/>
      <c r="G43" s="25"/>
      <c r="H43" s="91">
        <v>1</v>
      </c>
      <c r="I43" s="92" t="s">
        <v>1009</v>
      </c>
      <c r="J43" s="60"/>
      <c r="K43" s="60"/>
      <c r="L43" s="91">
        <v>5</v>
      </c>
      <c r="M43" s="92" t="s">
        <v>1004</v>
      </c>
      <c r="N43" s="293"/>
      <c r="O43" s="25"/>
      <c r="P43" s="23"/>
      <c r="Q43" s="91">
        <v>1</v>
      </c>
      <c r="R43" s="268" t="str">
        <f>IF(Q43="","",VLOOKUP(Q43,'ﾃﾞｰﾀ14&amp;12'!$A$110:$D$119,2,FALSE))&amp;" "&amp;IF(Q43="","",VLOOKUP(Q43,'ﾃﾞｰﾀ14&amp;12'!$A$110:$D$119,3,FALSE))</f>
        <v>上甲 耀大</v>
      </c>
      <c r="S43" s="25"/>
      <c r="T43" s="25"/>
      <c r="U43" s="23"/>
      <c r="V43" s="256"/>
      <c r="W43" s="270"/>
      <c r="X43" s="270"/>
      <c r="Y43" s="270"/>
      <c r="AA43" s="255"/>
    </row>
    <row r="44" spans="1:27" ht="15.75" customHeight="1">
      <c r="A44" s="257"/>
      <c r="B44" s="258"/>
      <c r="C44" s="258"/>
      <c r="D44" s="257"/>
      <c r="E44" s="255"/>
      <c r="F44" s="256"/>
      <c r="G44" s="254"/>
      <c r="H44" s="91">
        <v>2</v>
      </c>
      <c r="I44" s="92" t="s">
        <v>1001</v>
      </c>
      <c r="J44" s="12"/>
      <c r="K44" s="12"/>
      <c r="L44" s="91">
        <v>6</v>
      </c>
      <c r="M44" s="86" t="s">
        <v>1005</v>
      </c>
      <c r="N44" s="293"/>
      <c r="O44" s="25"/>
      <c r="Q44" s="91">
        <v>2</v>
      </c>
      <c r="R44" s="268" t="str">
        <f>IF(Q44="","",VLOOKUP(Q44,'ﾃﾞｰﾀ14&amp;12'!$A$110:$D$119,2,FALSE))&amp;" "&amp;IF(Q44="","",VLOOKUP(Q44,'ﾃﾞｰﾀ14&amp;12'!$A$110:$D$119,3,FALSE))</f>
        <v>千綿 蒔</v>
      </c>
      <c r="S44" s="91"/>
      <c r="T44" s="24"/>
      <c r="U44" s="23"/>
      <c r="V44" s="24"/>
      <c r="Z44" s="25"/>
      <c r="AA44" s="23"/>
    </row>
    <row r="45" spans="1:27" ht="15.75" customHeight="1">
      <c r="A45" s="32"/>
      <c r="B45" s="31"/>
      <c r="C45" s="31"/>
      <c r="D45" s="32"/>
      <c r="G45" s="25"/>
      <c r="H45" s="91">
        <v>3</v>
      </c>
      <c r="I45" s="92" t="s">
        <v>1002</v>
      </c>
      <c r="J45" s="12"/>
      <c r="K45" s="12"/>
      <c r="L45" s="91">
        <v>7</v>
      </c>
      <c r="M45" s="86" t="s">
        <v>1006</v>
      </c>
      <c r="N45" s="293"/>
      <c r="O45" s="25"/>
      <c r="Q45" s="91">
        <v>3</v>
      </c>
      <c r="R45" s="268" t="str">
        <f>IF(Q45="","",VLOOKUP(Q45,'ﾃﾞｰﾀ14&amp;12'!$A$110:$D$119,2,FALSE))&amp;" "&amp;IF(Q45="","",VLOOKUP(Q45,'ﾃﾞｰﾀ14&amp;12'!$A$110:$D$119,3,FALSE))</f>
        <v>廣岡 亮輝</v>
      </c>
      <c r="S45" s="91"/>
      <c r="T45" s="24"/>
      <c r="U45" s="23"/>
      <c r="V45" s="24"/>
      <c r="Z45" s="25"/>
      <c r="AA45" s="23"/>
    </row>
    <row r="46" spans="1:27" ht="15.75" customHeight="1">
      <c r="A46" s="32"/>
      <c r="B46" s="31"/>
      <c r="C46" s="31"/>
      <c r="D46" s="32"/>
      <c r="G46" s="25"/>
      <c r="H46" s="91">
        <v>4</v>
      </c>
      <c r="I46" s="92" t="s">
        <v>1003</v>
      </c>
      <c r="J46" s="60"/>
      <c r="K46" s="60"/>
      <c r="L46" s="91">
        <v>8</v>
      </c>
      <c r="M46" s="86" t="s">
        <v>1007</v>
      </c>
      <c r="O46" s="25"/>
      <c r="Q46" s="91">
        <v>4</v>
      </c>
      <c r="R46" s="268" t="str">
        <f>IF(Q46="","",VLOOKUP(Q46,'ﾃﾞｰﾀ14&amp;12'!$A$110:$D$119,2,FALSE))&amp;" "&amp;IF(Q46="","",VLOOKUP(Q46,'ﾃﾞｰﾀ14&amp;12'!$A$110:$D$119,3,FALSE))</f>
        <v>栗田 健太</v>
      </c>
      <c r="S46" s="91"/>
      <c r="T46" s="24"/>
      <c r="U46" s="23"/>
      <c r="V46" s="24"/>
      <c r="Z46" s="25"/>
      <c r="AA46" s="23"/>
    </row>
    <row r="47" spans="1:10" ht="15.75" customHeight="1">
      <c r="A47" s="32"/>
      <c r="B47" s="31"/>
      <c r="C47" s="31"/>
      <c r="D47" s="32"/>
      <c r="G47" s="25"/>
      <c r="H47" s="91"/>
      <c r="I47" s="291"/>
      <c r="J47" s="294"/>
    </row>
    <row r="48" spans="1:25" s="28" customFormat="1" ht="13.5" customHeight="1">
      <c r="A48" s="32"/>
      <c r="B48" s="280" t="s">
        <v>351</v>
      </c>
      <c r="C48" s="33"/>
      <c r="D48" s="34"/>
      <c r="E48" s="27"/>
      <c r="F48" s="29"/>
      <c r="G48" s="27"/>
      <c r="H48" s="29"/>
      <c r="I48" s="27"/>
      <c r="J48" s="29"/>
      <c r="K48" s="27"/>
      <c r="L48" s="27"/>
      <c r="M48" s="27"/>
      <c r="N48" s="27"/>
      <c r="O48" s="22"/>
      <c r="P48" s="2"/>
      <c r="Q48" s="279" t="s">
        <v>685</v>
      </c>
      <c r="R48" s="26"/>
      <c r="S48" s="26"/>
      <c r="T48" s="26"/>
      <c r="U48" s="26"/>
      <c r="V48" s="26"/>
      <c r="W48" s="271"/>
      <c r="X48" s="271"/>
      <c r="Y48" s="271"/>
    </row>
    <row r="49" spans="1:26" ht="12" customHeight="1">
      <c r="A49" s="355">
        <f>IF(L22="","",IF(L22=J14,J30,IF(L22=J30,J14)))</f>
        <v>16</v>
      </c>
      <c r="B49" s="354" t="str">
        <f>IF(A49="","",VLOOKUP('14BS'!A49,'ﾃﾞｰﾀ14&amp;12'!$A$3:$D$66,2,FALSE))</f>
        <v>坂本</v>
      </c>
      <c r="C49" s="354" t="str">
        <f>IF(A49="","",VLOOKUP('14BS'!A49,'ﾃﾞｰﾀ14&amp;12'!$A$3:$D$66,3,FALSE))</f>
        <v>遥一郎</v>
      </c>
      <c r="D49" s="354" t="str">
        <f>IF(A49="","",VLOOKUP('14BS'!A49,'ﾃﾞｰﾀ14&amp;12'!$A$3:$D$66,4,FALSE))</f>
        <v>(福･油山TC)</v>
      </c>
      <c r="E49" s="22"/>
      <c r="F49" s="22"/>
      <c r="G49" s="46"/>
      <c r="I49" s="24"/>
      <c r="K49" s="24"/>
      <c r="M49" s="24"/>
      <c r="N49" s="24"/>
      <c r="O49" s="87"/>
      <c r="P49" s="87"/>
      <c r="Q49" s="87"/>
      <c r="R49" s="87"/>
      <c r="S49" s="87"/>
      <c r="T49" s="87"/>
      <c r="U49" s="35"/>
      <c r="V49" s="35"/>
      <c r="W49" s="354" t="str">
        <f>IF(Z49="","",VLOOKUP('14BS'!Z49,'ﾃﾞｰﾀ14&amp;12'!$A$3:$D$66,2,FALSE))</f>
        <v>西上</v>
      </c>
      <c r="X49" s="354" t="str">
        <f>IF(Z49="","",VLOOKUP('14BS'!Z49,'ﾃﾞｰﾀ14&amp;12'!$A$3:$D$66,3,FALSE))</f>
        <v>尚志</v>
      </c>
      <c r="Y49" s="354" t="str">
        <f>IF(Z49="","",VLOOKUP('14BS'!Z49,'ﾃﾞｰﾀ14&amp;12'!$A$3:$D$66,4,FALSE))</f>
        <v>(長・対馬市ＬＴＣ）</v>
      </c>
      <c r="Z49" s="358">
        <v>9</v>
      </c>
    </row>
    <row r="50" spans="1:26" ht="12" customHeight="1">
      <c r="A50" s="355"/>
      <c r="B50" s="354"/>
      <c r="C50" s="354"/>
      <c r="D50" s="354"/>
      <c r="E50" s="239"/>
      <c r="F50" s="181"/>
      <c r="G50" s="36"/>
      <c r="H50" s="41">
        <v>16</v>
      </c>
      <c r="I50" s="42" t="str">
        <f>IF(H50="","",VLOOKUP('14BS'!H50,'ﾃﾞｰﾀ14&amp;12'!$A$3:$D$66,2,FALSE))</f>
        <v>坂本</v>
      </c>
      <c r="J50" s="22"/>
      <c r="K50" s="22"/>
      <c r="L50" s="22"/>
      <c r="M50" s="22"/>
      <c r="N50" s="60"/>
      <c r="O50" s="87"/>
      <c r="P50" s="87"/>
      <c r="Q50" s="87"/>
      <c r="R50" s="87">
        <v>9</v>
      </c>
      <c r="S50" s="87" t="str">
        <f>IF(R50="","",VLOOKUP('14BS'!R50,'ﾃﾞｰﾀ14&amp;12'!$A$3:$D$66,2,FALSE))</f>
        <v>西上</v>
      </c>
      <c r="T50" s="232"/>
      <c r="U50" s="236"/>
      <c r="V50" s="236"/>
      <c r="W50" s="354"/>
      <c r="X50" s="354"/>
      <c r="Y50" s="354"/>
      <c r="Z50" s="358"/>
    </row>
    <row r="51" spans="1:26" ht="12" customHeight="1">
      <c r="A51" s="355">
        <f>IF(N22="","",IF(N22=P14,P30,IF(N22=P30,P14)))</f>
        <v>23</v>
      </c>
      <c r="B51" s="354" t="str">
        <f>IF(A51="","",VLOOKUP('14BS'!A51,'ﾃﾞｰﾀ14&amp;12'!$A$3:$D$66,2,FALSE))</f>
        <v>田中</v>
      </c>
      <c r="C51" s="354" t="str">
        <f>IF(A51="","",VLOOKUP('14BS'!A51,'ﾃﾞｰﾀ14&amp;12'!$A$3:$D$66,3,FALSE))</f>
        <v>亮大</v>
      </c>
      <c r="D51" s="354" t="str">
        <f>IF(A51="","",VLOOKUP('14BS'!A51,'ﾃﾞｰﾀ14&amp;12'!$A$3:$D$66,4,FALSE))</f>
        <v>(鹿・WATC)</v>
      </c>
      <c r="E51" s="42"/>
      <c r="F51" s="43"/>
      <c r="G51" s="188"/>
      <c r="H51" s="356">
        <v>82</v>
      </c>
      <c r="I51" s="357"/>
      <c r="J51" s="22"/>
      <c r="K51" s="22"/>
      <c r="L51" s="22"/>
      <c r="M51" s="22"/>
      <c r="N51" s="22"/>
      <c r="O51" s="87"/>
      <c r="P51" s="87"/>
      <c r="Q51" s="87"/>
      <c r="R51" s="353">
        <v>84</v>
      </c>
      <c r="S51" s="351"/>
      <c r="T51" s="237"/>
      <c r="U51" s="37"/>
      <c r="V51" s="37"/>
      <c r="W51" s="354" t="str">
        <f>IF(Z51="","",VLOOKUP('14BS'!Z51,'ﾃﾞｰﾀ14&amp;12'!$A$3:$D$66,2,FALSE))</f>
        <v>九島</v>
      </c>
      <c r="X51" s="354" t="str">
        <f>IF(Z51="","",VLOOKUP('14BS'!Z51,'ﾃﾞｰﾀ14&amp;12'!$A$3:$D$66,3,FALSE))</f>
        <v>光佑</v>
      </c>
      <c r="Y51" s="354" t="str">
        <f>IF(Z51="","",VLOOKUP('14BS'!Z51,'ﾃﾞｰﾀ14&amp;12'!$A$3:$D$66,4,FALSE))</f>
        <v>(大･BEKITT)</v>
      </c>
      <c r="Z51" s="358">
        <v>5</v>
      </c>
    </row>
    <row r="52" spans="1:26" ht="12" customHeight="1">
      <c r="A52" s="355"/>
      <c r="B52" s="354"/>
      <c r="C52" s="354"/>
      <c r="D52" s="354"/>
      <c r="E52" s="22"/>
      <c r="F52" s="22"/>
      <c r="G52" s="22"/>
      <c r="H52" s="22"/>
      <c r="I52" s="22"/>
      <c r="J52" s="35"/>
      <c r="K52" s="12"/>
      <c r="L52" s="12"/>
      <c r="M52" s="12"/>
      <c r="N52" s="22"/>
      <c r="O52" s="87"/>
      <c r="P52" s="88">
        <v>9</v>
      </c>
      <c r="Q52" s="184" t="str">
        <f>IF(P52="","",VLOOKUP('14BS'!P52,'ﾃﾞｰﾀ14&amp;12'!$A$3:$D$66,2,FALSE))</f>
        <v>西上</v>
      </c>
      <c r="R52" s="243"/>
      <c r="S52" s="87"/>
      <c r="T52" s="87"/>
      <c r="U52" s="35"/>
      <c r="V52" s="35"/>
      <c r="W52" s="354"/>
      <c r="X52" s="354"/>
      <c r="Y52" s="354"/>
      <c r="Z52" s="358"/>
    </row>
    <row r="53" spans="1:26" ht="15" customHeight="1">
      <c r="A53" s="89"/>
      <c r="B53" s="240"/>
      <c r="C53" s="240"/>
      <c r="D53" s="89"/>
      <c r="E53" s="24"/>
      <c r="F53" s="22"/>
      <c r="G53" s="22"/>
      <c r="H53" s="22"/>
      <c r="I53" s="22"/>
      <c r="J53" s="22"/>
      <c r="K53" s="12"/>
      <c r="L53" s="12"/>
      <c r="M53" s="12"/>
      <c r="N53" s="22"/>
      <c r="O53" s="87"/>
      <c r="P53" s="351">
        <v>81</v>
      </c>
      <c r="Q53" s="352"/>
      <c r="R53" s="243"/>
      <c r="S53" s="87"/>
      <c r="T53" s="87"/>
      <c r="U53" s="35"/>
      <c r="V53" s="35"/>
      <c r="W53" s="354" t="str">
        <f>IF(Z53="","",VLOOKUP('14BS'!Z53,'ﾃﾞｰﾀ14&amp;12'!$A$3:$D$66,2,FALSE))</f>
        <v>花田</v>
      </c>
      <c r="X53" s="354" t="str">
        <f>IF(Z53="","",VLOOKUP('14BS'!Z53,'ﾃﾞｰﾀ14&amp;12'!$A$3:$D$66,3,FALSE))</f>
        <v>暁</v>
      </c>
      <c r="Y53" s="354" t="str">
        <f>IF(Z53="","",VLOOKUP('14BS'!Z53,'ﾃﾞｰﾀ14&amp;12'!$A$3:$D$66,4,FALSE))</f>
        <v>(福･ｸﾞﾗﾝﾃﾞｨｰﾙTC)</v>
      </c>
      <c r="Z53" s="358">
        <v>28</v>
      </c>
    </row>
    <row r="54" spans="1:26" ht="13.5" customHeight="1">
      <c r="A54" s="32"/>
      <c r="B54" s="33" t="s">
        <v>686</v>
      </c>
      <c r="C54" s="33"/>
      <c r="D54" s="34"/>
      <c r="E54" s="27"/>
      <c r="F54" s="29"/>
      <c r="G54" s="27"/>
      <c r="H54" s="29"/>
      <c r="I54" s="27"/>
      <c r="N54" s="60"/>
      <c r="O54" s="87"/>
      <c r="P54" s="87"/>
      <c r="Q54" s="87"/>
      <c r="R54" s="237">
        <v>28</v>
      </c>
      <c r="S54" s="88" t="str">
        <f>IF(R54="","",VLOOKUP('14BS'!R54,'ﾃﾞｰﾀ14&amp;12'!$A$3:$D$66,2,FALSE))</f>
        <v>花田</v>
      </c>
      <c r="T54" s="232"/>
      <c r="U54" s="236"/>
      <c r="V54" s="183"/>
      <c r="W54" s="354"/>
      <c r="X54" s="354"/>
      <c r="Y54" s="354"/>
      <c r="Z54" s="358"/>
    </row>
    <row r="55" spans="1:26" ht="12" customHeight="1">
      <c r="A55" s="355">
        <f>IF(R50="","",IF(R50=Z49,Z51,IF(R50=Z51,Z49)))</f>
        <v>5</v>
      </c>
      <c r="B55" s="354" t="str">
        <f>IF(A55="","",VLOOKUP('14BS'!A55,'ﾃﾞｰﾀ14&amp;12'!$A$3:$D$66,2,FALSE))</f>
        <v>九島</v>
      </c>
      <c r="C55" s="354" t="str">
        <f>IF(A55="","",VLOOKUP('14BS'!A55,'ﾃﾞｰﾀ14&amp;12'!$A$3:$D$66,3,FALSE))</f>
        <v>光佑</v>
      </c>
      <c r="D55" s="354" t="str">
        <f>IF(A55="","",VLOOKUP('14BS'!A55,'ﾃﾞｰﾀ14&amp;12'!$A$3:$D$66,4,FALSE))</f>
        <v>(大･BEKITT)</v>
      </c>
      <c r="E55" s="22"/>
      <c r="F55" s="22"/>
      <c r="G55" s="46"/>
      <c r="I55" s="24"/>
      <c r="N55" s="22"/>
      <c r="O55" s="87"/>
      <c r="P55" s="87"/>
      <c r="Q55" s="87"/>
      <c r="R55" s="351">
        <v>97</v>
      </c>
      <c r="S55" s="351"/>
      <c r="T55" s="237"/>
      <c r="U55" s="37"/>
      <c r="V55" s="37"/>
      <c r="W55" s="354" t="str">
        <f>IF(Z55="","",VLOOKUP('14BS'!Z55,'ﾃﾞｰﾀ14&amp;12'!$A$3:$D$66,2,FALSE))</f>
        <v>永田</v>
      </c>
      <c r="X55" s="354" t="str">
        <f>IF(Z55="","",VLOOKUP('14BS'!Z55,'ﾃﾞｰﾀ14&amp;12'!$A$3:$D$66,3,FALSE))</f>
        <v>悠希</v>
      </c>
      <c r="Y55" s="354" t="str">
        <f>IF(Z55="","",VLOOKUP('14BS'!Z55,'ﾃﾞｰﾀ14&amp;12'!$A$3:$D$66,4,FALSE))</f>
        <v>(福･九州国際TC)</v>
      </c>
      <c r="Z55" s="358">
        <v>17</v>
      </c>
    </row>
    <row r="56" spans="1:26" ht="12" customHeight="1">
      <c r="A56" s="355"/>
      <c r="B56" s="354"/>
      <c r="C56" s="354"/>
      <c r="D56" s="354"/>
      <c r="E56" s="239"/>
      <c r="F56" s="181"/>
      <c r="G56" s="36"/>
      <c r="H56" s="41">
        <v>5</v>
      </c>
      <c r="I56" s="42" t="str">
        <f>IF(H56="","",VLOOKUP('14BS'!H56,'ﾃﾞｰﾀ14&amp;12'!$A$3:$D$66,2,FALSE))</f>
        <v>九島</v>
      </c>
      <c r="N56" s="24"/>
      <c r="O56" s="87"/>
      <c r="P56" s="87"/>
      <c r="Q56" s="87"/>
      <c r="R56" s="87"/>
      <c r="S56" s="87"/>
      <c r="T56" s="87"/>
      <c r="U56" s="35"/>
      <c r="V56" s="35"/>
      <c r="W56" s="354"/>
      <c r="X56" s="354"/>
      <c r="Y56" s="354"/>
      <c r="Z56" s="358"/>
    </row>
    <row r="57" spans="1:29" ht="12" customHeight="1">
      <c r="A57" s="355">
        <f>IF(R54="","",IF(R54=Z53,Z55,IF(R54=Z55,Z53)))</f>
        <v>17</v>
      </c>
      <c r="B57" s="354" t="str">
        <f>IF(A57="","",VLOOKUP('14BS'!A57,'ﾃﾞｰﾀ14&amp;12'!$A$3:$D$66,2,FALSE))</f>
        <v>永田</v>
      </c>
      <c r="C57" s="354" t="str">
        <f>IF(A57="","",VLOOKUP('14BS'!A57,'ﾃﾞｰﾀ14&amp;12'!$A$3:$D$66,3,FALSE))</f>
        <v>悠希</v>
      </c>
      <c r="D57" s="354" t="str">
        <f>IF(A57="","",VLOOKUP('14BS'!A57,'ﾃﾞｰﾀ14&amp;12'!$A$3:$D$66,4,FALSE))</f>
        <v>(福･九州国際TC)</v>
      </c>
      <c r="E57" s="42"/>
      <c r="F57" s="43"/>
      <c r="G57" s="188"/>
      <c r="H57" s="356">
        <v>84</v>
      </c>
      <c r="I57" s="357"/>
      <c r="O57" s="276"/>
      <c r="P57" s="277"/>
      <c r="Q57" s="277"/>
      <c r="R57" s="277"/>
      <c r="S57" s="276"/>
      <c r="T57" s="277"/>
      <c r="W57" s="60"/>
      <c r="X57" s="86"/>
      <c r="Y57" s="21"/>
      <c r="Z57" s="35"/>
      <c r="AA57" s="3"/>
      <c r="AB57" s="2"/>
      <c r="AC57" s="2"/>
    </row>
    <row r="58" spans="1:29" ht="12" customHeight="1">
      <c r="A58" s="355"/>
      <c r="B58" s="354"/>
      <c r="C58" s="354"/>
      <c r="D58" s="354"/>
      <c r="E58" s="22"/>
      <c r="F58" s="22"/>
      <c r="G58" s="22"/>
      <c r="H58" s="22"/>
      <c r="I58" s="22"/>
      <c r="O58" s="278"/>
      <c r="P58" s="278"/>
      <c r="Q58" s="278"/>
      <c r="R58" s="35"/>
      <c r="S58" s="35"/>
      <c r="T58" s="10"/>
      <c r="Z58" s="35"/>
      <c r="AA58" s="3"/>
      <c r="AB58" s="2"/>
      <c r="AC58" s="2"/>
    </row>
    <row r="59" spans="14:28" ht="12" customHeight="1">
      <c r="N59" s="24"/>
      <c r="O59" s="276"/>
      <c r="P59" s="276"/>
      <c r="Q59" s="276"/>
      <c r="R59" s="10"/>
      <c r="S59" s="10"/>
      <c r="T59" s="10"/>
      <c r="Z59" s="46"/>
      <c r="AA59" s="46"/>
      <c r="AB59" s="12"/>
    </row>
    <row r="60" spans="14:28" ht="12" customHeight="1">
      <c r="N60" s="95"/>
      <c r="O60" s="276"/>
      <c r="P60" s="30"/>
      <c r="Q60" s="30"/>
      <c r="R60" s="35"/>
      <c r="S60" s="35"/>
      <c r="T60" s="10"/>
      <c r="Z60" s="362">
        <f>IF(R50="","",IF(R50=Z49,Z51,Z49))</f>
        <v>5</v>
      </c>
      <c r="AA60" s="46"/>
      <c r="AB60" s="12"/>
    </row>
    <row r="61" ht="12" customHeight="1">
      <c r="Z61" s="362"/>
    </row>
    <row r="62" ht="12" customHeight="1">
      <c r="Z62" s="362">
        <f>IF(R54="","",IF(R54=Z53,Z55,Z53))</f>
        <v>17</v>
      </c>
    </row>
    <row r="63" ht="12" customHeight="1">
      <c r="Z63" s="362"/>
    </row>
    <row r="64" ht="12" customHeight="1"/>
    <row r="65" ht="12" customHeight="1"/>
    <row r="66" ht="12" customHeight="1"/>
  </sheetData>
  <sheetProtection/>
  <mergeCells count="201">
    <mergeCell ref="A55:A56"/>
    <mergeCell ref="B55:B56"/>
    <mergeCell ref="C55:C56"/>
    <mergeCell ref="D55:D56"/>
    <mergeCell ref="Z60:Z61"/>
    <mergeCell ref="Z62:Z63"/>
    <mergeCell ref="H57:I57"/>
    <mergeCell ref="A57:A58"/>
    <mergeCell ref="B57:B58"/>
    <mergeCell ref="C57:C58"/>
    <mergeCell ref="D57:D58"/>
    <mergeCell ref="W53:W54"/>
    <mergeCell ref="X53:X54"/>
    <mergeCell ref="Y53:Y54"/>
    <mergeCell ref="Z53:Z54"/>
    <mergeCell ref="W55:W56"/>
    <mergeCell ref="X55:X56"/>
    <mergeCell ref="Y55:Y56"/>
    <mergeCell ref="Z55:Z56"/>
    <mergeCell ref="W49:W50"/>
    <mergeCell ref="X49:X50"/>
    <mergeCell ref="Y49:Y50"/>
    <mergeCell ref="Z49:Z50"/>
    <mergeCell ref="W51:W52"/>
    <mergeCell ref="X51:X52"/>
    <mergeCell ref="Y51:Y52"/>
    <mergeCell ref="Z51:Z52"/>
    <mergeCell ref="A1:Z1"/>
    <mergeCell ref="A2:Z2"/>
    <mergeCell ref="A7:A8"/>
    <mergeCell ref="B7:B8"/>
    <mergeCell ref="C7:C8"/>
    <mergeCell ref="D7:D8"/>
    <mergeCell ref="W7:W8"/>
    <mergeCell ref="X7:X8"/>
    <mergeCell ref="Y7:Y8"/>
    <mergeCell ref="Z7:Z8"/>
    <mergeCell ref="Z9:Z10"/>
    <mergeCell ref="A9:A10"/>
    <mergeCell ref="B9:B10"/>
    <mergeCell ref="C9:C10"/>
    <mergeCell ref="D9:D10"/>
    <mergeCell ref="T9:U9"/>
    <mergeCell ref="F9:G9"/>
    <mergeCell ref="N9:O9"/>
    <mergeCell ref="N10:O10"/>
    <mergeCell ref="W11:W12"/>
    <mergeCell ref="X11:X12"/>
    <mergeCell ref="Y11:Y12"/>
    <mergeCell ref="W9:W10"/>
    <mergeCell ref="X9:X10"/>
    <mergeCell ref="Y9:Y10"/>
    <mergeCell ref="Z11:Z12"/>
    <mergeCell ref="A13:A14"/>
    <mergeCell ref="B13:B14"/>
    <mergeCell ref="C13:C14"/>
    <mergeCell ref="D13:D14"/>
    <mergeCell ref="A11:A12"/>
    <mergeCell ref="B11:B12"/>
    <mergeCell ref="C11:C12"/>
    <mergeCell ref="D11:D12"/>
    <mergeCell ref="W13:W14"/>
    <mergeCell ref="X17:X18"/>
    <mergeCell ref="Y17:Y18"/>
    <mergeCell ref="A15:A16"/>
    <mergeCell ref="B15:B16"/>
    <mergeCell ref="C15:C16"/>
    <mergeCell ref="D15:D16"/>
    <mergeCell ref="A17:A18"/>
    <mergeCell ref="B17:B18"/>
    <mergeCell ref="C17:C18"/>
    <mergeCell ref="D17:D18"/>
    <mergeCell ref="Z17:Z18"/>
    <mergeCell ref="J15:K15"/>
    <mergeCell ref="X13:X14"/>
    <mergeCell ref="Y13:Y14"/>
    <mergeCell ref="Z13:Z14"/>
    <mergeCell ref="Y15:Y16"/>
    <mergeCell ref="Z15:Z16"/>
    <mergeCell ref="W17:W18"/>
    <mergeCell ref="W15:W16"/>
    <mergeCell ref="X15:X16"/>
    <mergeCell ref="A19:A20"/>
    <mergeCell ref="B19:B20"/>
    <mergeCell ref="C19:C20"/>
    <mergeCell ref="D19:D20"/>
    <mergeCell ref="Y21:Y22"/>
    <mergeCell ref="Z21:Z22"/>
    <mergeCell ref="W19:W20"/>
    <mergeCell ref="X19:X20"/>
    <mergeCell ref="Y19:Y20"/>
    <mergeCell ref="Z19:Z20"/>
    <mergeCell ref="W21:W22"/>
    <mergeCell ref="X21:X22"/>
    <mergeCell ref="A21:A22"/>
    <mergeCell ref="B21:B22"/>
    <mergeCell ref="C21:C22"/>
    <mergeCell ref="D21:D22"/>
    <mergeCell ref="W23:W24"/>
    <mergeCell ref="X23:X24"/>
    <mergeCell ref="Y23:Y24"/>
    <mergeCell ref="Z23:Z24"/>
    <mergeCell ref="A23:A24"/>
    <mergeCell ref="B23:B24"/>
    <mergeCell ref="C23:C24"/>
    <mergeCell ref="D23:D24"/>
    <mergeCell ref="W25:W26"/>
    <mergeCell ref="X25:X26"/>
    <mergeCell ref="Y25:Y26"/>
    <mergeCell ref="Z25:Z26"/>
    <mergeCell ref="A25:A26"/>
    <mergeCell ref="B25:B26"/>
    <mergeCell ref="C25:C26"/>
    <mergeCell ref="D25:D26"/>
    <mergeCell ref="W27:W28"/>
    <mergeCell ref="X27:X28"/>
    <mergeCell ref="Y27:Y28"/>
    <mergeCell ref="Z27:Z28"/>
    <mergeCell ref="A27:A28"/>
    <mergeCell ref="B27:B28"/>
    <mergeCell ref="C27:C28"/>
    <mergeCell ref="D27:D28"/>
    <mergeCell ref="Z29:Z30"/>
    <mergeCell ref="A29:A30"/>
    <mergeCell ref="B29:B30"/>
    <mergeCell ref="C29:C30"/>
    <mergeCell ref="D29:D30"/>
    <mergeCell ref="W29:W30"/>
    <mergeCell ref="X29:X30"/>
    <mergeCell ref="Y29:Y30"/>
    <mergeCell ref="T29:U29"/>
    <mergeCell ref="F29:G29"/>
    <mergeCell ref="X33:X34"/>
    <mergeCell ref="Y33:Y34"/>
    <mergeCell ref="Z33:Z34"/>
    <mergeCell ref="Y35:Y36"/>
    <mergeCell ref="Z35:Z36"/>
    <mergeCell ref="W31:W32"/>
    <mergeCell ref="X31:X32"/>
    <mergeCell ref="Y31:Y32"/>
    <mergeCell ref="Z31:Z32"/>
    <mergeCell ref="W35:W36"/>
    <mergeCell ref="A33:A34"/>
    <mergeCell ref="B33:B34"/>
    <mergeCell ref="C33:C34"/>
    <mergeCell ref="D33:D34"/>
    <mergeCell ref="T33:U33"/>
    <mergeCell ref="R35:S35"/>
    <mergeCell ref="H35:I35"/>
    <mergeCell ref="F33:G33"/>
    <mergeCell ref="Z37:Z38"/>
    <mergeCell ref="A37:A38"/>
    <mergeCell ref="B37:B38"/>
    <mergeCell ref="C37:C38"/>
    <mergeCell ref="D37:D38"/>
    <mergeCell ref="X37:X38"/>
    <mergeCell ref="W37:W38"/>
    <mergeCell ref="T37:U37"/>
    <mergeCell ref="F37:G37"/>
    <mergeCell ref="A31:A32"/>
    <mergeCell ref="B31:B32"/>
    <mergeCell ref="C31:C32"/>
    <mergeCell ref="Y37:Y38"/>
    <mergeCell ref="A35:A36"/>
    <mergeCell ref="B35:B36"/>
    <mergeCell ref="C35:C36"/>
    <mergeCell ref="D35:D36"/>
    <mergeCell ref="W33:W34"/>
    <mergeCell ref="X35:X36"/>
    <mergeCell ref="D51:D52"/>
    <mergeCell ref="D49:D50"/>
    <mergeCell ref="H51:I51"/>
    <mergeCell ref="D31:D32"/>
    <mergeCell ref="B49:B50"/>
    <mergeCell ref="A51:A52"/>
    <mergeCell ref="A49:A50"/>
    <mergeCell ref="C49:C50"/>
    <mergeCell ref="B51:B52"/>
    <mergeCell ref="C51:C52"/>
    <mergeCell ref="H19:I19"/>
    <mergeCell ref="H27:I27"/>
    <mergeCell ref="F13:G13"/>
    <mergeCell ref="F17:G17"/>
    <mergeCell ref="H11:I11"/>
    <mergeCell ref="T13:U13"/>
    <mergeCell ref="P15:Q15"/>
    <mergeCell ref="T17:U17"/>
    <mergeCell ref="R55:S55"/>
    <mergeCell ref="R51:S51"/>
    <mergeCell ref="T25:U25"/>
    <mergeCell ref="F21:G21"/>
    <mergeCell ref="F25:G25"/>
    <mergeCell ref="P31:Q31"/>
    <mergeCell ref="J31:K31"/>
    <mergeCell ref="N23:O23"/>
    <mergeCell ref="L23:M23"/>
    <mergeCell ref="T21:U21"/>
    <mergeCell ref="P53:Q53"/>
    <mergeCell ref="R27:S27"/>
    <mergeCell ref="R19:S19"/>
    <mergeCell ref="R11:S1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6"/>
  <sheetViews>
    <sheetView showZeros="0" zoomScalePageLayoutView="0" workbookViewId="0" topLeftCell="A31">
      <selection activeCell="D39" sqref="D39"/>
    </sheetView>
  </sheetViews>
  <sheetFormatPr defaultColWidth="2.59765625" defaultRowHeight="14.25"/>
  <cols>
    <col min="1" max="1" width="2.5" style="23" customWidth="1"/>
    <col min="2" max="3" width="5.5" style="47" customWidth="1"/>
    <col min="4" max="4" width="14.19921875" style="23" customWidth="1"/>
    <col min="5" max="5" width="1.8984375" style="23" customWidth="1"/>
    <col min="6" max="6" width="1.8984375" style="24" customWidth="1"/>
    <col min="7" max="7" width="4.5" style="23" customWidth="1"/>
    <col min="8" max="8" width="1.8984375" style="24" customWidth="1"/>
    <col min="9" max="9" width="4.5" style="23" customWidth="1"/>
    <col min="10" max="10" width="1.8984375" style="24" customWidth="1"/>
    <col min="11" max="11" width="4.5" style="23" customWidth="1"/>
    <col min="12" max="12" width="1.8984375" style="24" customWidth="1"/>
    <col min="13" max="13" width="4.5" style="23" customWidth="1"/>
    <col min="14" max="14" width="1.8984375" style="23" customWidth="1"/>
    <col min="15" max="15" width="4.5" style="24" customWidth="1"/>
    <col min="16" max="16" width="1.8984375" style="23" customWidth="1"/>
    <col min="17" max="17" width="4.5" style="23" customWidth="1"/>
    <col min="18" max="18" width="1.8984375" style="23" customWidth="1"/>
    <col min="19" max="19" width="4.5" style="24" customWidth="1"/>
    <col min="20" max="20" width="1.8984375" style="23" customWidth="1"/>
    <col min="21" max="21" width="4.5" style="24" customWidth="1"/>
    <col min="22" max="22" width="1.8984375" style="23" customWidth="1"/>
    <col min="23" max="24" width="5.5" style="23" customWidth="1"/>
    <col min="25" max="25" width="14.19921875" style="23" customWidth="1"/>
    <col min="26" max="26" width="2.5" style="23" customWidth="1"/>
    <col min="27" max="16384" width="2.59765625" style="25" customWidth="1"/>
  </cols>
  <sheetData>
    <row r="1" spans="1:26" s="93" customFormat="1" ht="26.25" customHeight="1">
      <c r="A1" s="360" t="s">
        <v>997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</row>
    <row r="2" spans="1:26" ht="28.5" customHeight="1">
      <c r="A2" s="361" t="s">
        <v>688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ht="13.5">
      <c r="Z3" s="273" t="s">
        <v>1000</v>
      </c>
    </row>
    <row r="4" ht="13.5">
      <c r="Z4" s="253" t="s">
        <v>870</v>
      </c>
    </row>
    <row r="5" ht="18.75" customHeight="1"/>
    <row r="6" spans="1:26" ht="13.5">
      <c r="A6" s="25"/>
      <c r="D6" s="25"/>
      <c r="E6" s="25" t="s">
        <v>690</v>
      </c>
      <c r="F6" s="90"/>
      <c r="G6" s="253" t="s">
        <v>349</v>
      </c>
      <c r="H6" s="90"/>
      <c r="I6" s="253" t="s">
        <v>691</v>
      </c>
      <c r="J6" s="90"/>
      <c r="K6" s="253" t="s">
        <v>692</v>
      </c>
      <c r="L6" s="90"/>
      <c r="M6" s="25"/>
      <c r="N6" s="25" t="s">
        <v>696</v>
      </c>
      <c r="O6" s="25"/>
      <c r="P6" s="25" t="s">
        <v>692</v>
      </c>
      <c r="Q6" s="25"/>
      <c r="R6" s="25" t="s">
        <v>691</v>
      </c>
      <c r="S6" s="90"/>
      <c r="T6" s="25" t="s">
        <v>693</v>
      </c>
      <c r="U6" s="90"/>
      <c r="V6" s="25" t="s">
        <v>690</v>
      </c>
      <c r="W6" s="25"/>
      <c r="X6" s="25"/>
      <c r="Y6" s="25"/>
      <c r="Z6" s="25"/>
    </row>
    <row r="7" spans="1:26" ht="17.25" customHeight="1">
      <c r="A7" s="355">
        <v>1</v>
      </c>
      <c r="B7" s="21" t="str">
        <f>IF($A7="","",VLOOKUP($A7,'ﾃﾞｰﾀ14&amp;12'!$U$3:$X$26,2,FALSE))</f>
        <v>林田</v>
      </c>
      <c r="C7" s="21" t="str">
        <f>IF($A7="","",VLOOKUP($A7,'ﾃﾞｰﾀ14&amp;12'!$U$3:$X$26,3,FALSE))</f>
        <v>誠</v>
      </c>
      <c r="D7" s="21" t="str">
        <f>IF($A7="","",VLOOKUP($A7,'ﾃﾞｰﾀ14&amp;12'!$U$3:$X$26,4,FALSE))</f>
        <v>(鹿･ｱﾘﾑﾗ TA)</v>
      </c>
      <c r="E7" s="233"/>
      <c r="F7" s="233"/>
      <c r="G7" s="234"/>
      <c r="H7" s="362">
        <v>1</v>
      </c>
      <c r="I7" s="21" t="str">
        <f>IF(H7="","",VLOOKUP(H7,'ﾃﾞｰﾀ14&amp;12'!$U$3:$X$26,2,FALSE))</f>
        <v>林田</v>
      </c>
      <c r="J7" s="35"/>
      <c r="K7" s="3"/>
      <c r="L7" s="35"/>
      <c r="M7" s="3"/>
      <c r="N7" s="3"/>
      <c r="O7" s="35"/>
      <c r="P7" s="3"/>
      <c r="Q7" s="3"/>
      <c r="R7" s="363">
        <v>14</v>
      </c>
      <c r="S7" s="87" t="str">
        <f>IF(R7="","",VLOOKUP(R7,'ﾃﾞｰﾀ14&amp;12'!$U$3:$X$26,2,FALSE))</f>
        <v>九島</v>
      </c>
      <c r="T7" s="37"/>
      <c r="U7" s="37"/>
      <c r="V7" s="4"/>
      <c r="W7" s="21" t="str">
        <f>IF($Z7="","",VLOOKUP($Z7,'ﾃﾞｰﾀ14&amp;12'!$U$3:$X$26,2,FALSE))</f>
        <v>二子石</v>
      </c>
      <c r="X7" s="21" t="str">
        <f>IF($Z7="","",VLOOKUP($Z7,'ﾃﾞｰﾀ14&amp;12'!$U$3:$X$26,3,FALSE))</f>
        <v>哲也</v>
      </c>
      <c r="Y7" s="21" t="str">
        <f>IF($Z7="","",VLOOKUP($Z7,'ﾃﾞｰﾀ14&amp;12'!$U$3:$X$26,4,FALSE))</f>
        <v>(熊･RKKﾙｰﾃﾞﾝｽTC)</v>
      </c>
      <c r="Z7" s="358">
        <v>13</v>
      </c>
    </row>
    <row r="8" spans="1:26" ht="17.25" customHeight="1">
      <c r="A8" s="355"/>
      <c r="B8" s="21" t="str">
        <f>IF($A7="","",VLOOKUP($A7,'ﾃﾞｰﾀ14&amp;12'!$Y$3:$AB$26,2,FALSE))</f>
        <v>岡本</v>
      </c>
      <c r="C8" s="21" t="str">
        <f>IF($A7="","",VLOOKUP($A7,'ﾃﾞｰﾀ14&amp;12'!$Y$3:$AB$26,3,FALSE))</f>
        <v>遼介</v>
      </c>
      <c r="D8" s="21" t="str">
        <f>IF($A7="","",VLOOKUP($A7,'ﾃﾞｰﾀ14&amp;12'!$Y$3:$AB$26,4,FALSE))</f>
        <v>(鹿・ﾌｼﾞｼﾞｭﾆｱ)</v>
      </c>
      <c r="E8" s="10"/>
      <c r="F8" s="10"/>
      <c r="G8" s="36"/>
      <c r="H8" s="366"/>
      <c r="I8" s="88" t="str">
        <f>IF(H7="","",VLOOKUP(H7,'ﾃﾞｰﾀ14&amp;12'!$Y$3:$AB$26,2,FALSE))</f>
        <v>岡本</v>
      </c>
      <c r="J8" s="35"/>
      <c r="K8" s="3"/>
      <c r="L8" s="35"/>
      <c r="M8" s="3"/>
      <c r="N8" s="3"/>
      <c r="O8" s="35"/>
      <c r="P8" s="3"/>
      <c r="Q8" s="3"/>
      <c r="R8" s="371"/>
      <c r="S8" s="88" t="str">
        <f>IF(R7="","",VLOOKUP(R7,'ﾃﾞｰﾀ14&amp;12'!$Y$3:$AB$26,2,FALSE))</f>
        <v>笛木</v>
      </c>
      <c r="T8" s="180"/>
      <c r="U8" s="35"/>
      <c r="V8" s="10"/>
      <c r="W8" s="21" t="str">
        <f>IF($Z7="","",VLOOKUP($Z7,'ﾃﾞｰﾀ14&amp;12'!$Y$3:$AB$26,2,FALSE))</f>
        <v>鎌田</v>
      </c>
      <c r="X8" s="21" t="str">
        <f>IF($Z7="","",VLOOKUP($Z7,'ﾃﾞｰﾀ14&amp;12'!$Y$3:$AB$26,3,FALSE))</f>
        <v>健史</v>
      </c>
      <c r="Y8" s="21" t="str">
        <f>IF($Z7="","",VLOOKUP($Z7,'ﾃﾞｰﾀ14&amp;12'!$Y$3:$AB$26,4,FALSE))</f>
        <v>（熊・長嶺TC)</v>
      </c>
      <c r="Z8" s="358"/>
    </row>
    <row r="9" spans="1:26" ht="17.25" customHeight="1">
      <c r="A9" s="355">
        <v>2</v>
      </c>
      <c r="B9" s="21" t="str">
        <f>IF($A9="","",VLOOKUP($A9,'ﾃﾞｰﾀ14&amp;12'!$U$3:$X$26,2,FALSE))</f>
        <v>永友</v>
      </c>
      <c r="C9" s="21" t="str">
        <f>IF($A9="","",VLOOKUP($A9,'ﾃﾞｰﾀ14&amp;12'!$U$3:$X$26,3,FALSE))</f>
        <v>淳</v>
      </c>
      <c r="D9" s="21" t="str">
        <f>IF($A9="","",VLOOKUP($A9,'ﾃﾞｰﾀ14&amp;12'!$U$3:$X$26,4,FALSE))</f>
        <v>(宮･ﾗｲｼﾞﾝｸﾞｻﾝ)</v>
      </c>
      <c r="E9" s="4"/>
      <c r="F9" s="362">
        <v>3</v>
      </c>
      <c r="G9" s="185" t="str">
        <f>IF(F9="","",VLOOKUP(F9,'ﾃﾞｰﾀ14&amp;12'!$U$3:$X$26,2,FALSE))</f>
        <v>中島</v>
      </c>
      <c r="H9" s="353">
        <v>84</v>
      </c>
      <c r="I9" s="352"/>
      <c r="J9" s="35"/>
      <c r="K9" s="3"/>
      <c r="L9" s="35"/>
      <c r="M9" s="373">
        <v>12</v>
      </c>
      <c r="N9" s="359" t="str">
        <f>IF(M9="","",VLOOKUP(M9,'ﾃﾞｰﾀ14&amp;12'!$U$3:$X$26,2,FALSE))</f>
        <v>賀川</v>
      </c>
      <c r="O9" s="359"/>
      <c r="P9" s="3"/>
      <c r="Q9" s="3"/>
      <c r="R9" s="353">
        <v>84</v>
      </c>
      <c r="S9" s="352"/>
      <c r="T9" s="368">
        <v>14</v>
      </c>
      <c r="U9" s="87" t="str">
        <f>IF(T9="","",VLOOKUP(T9,'ﾃﾞｰﾀ14&amp;12'!$U$3:$X$26,2,FALSE))</f>
        <v>九島</v>
      </c>
      <c r="V9" s="4"/>
      <c r="W9" s="21" t="str">
        <f>IF($Z9="","",VLOOKUP($Z9,'ﾃﾞｰﾀ14&amp;12'!$U$3:$X$26,2,FALSE))</f>
        <v>九島</v>
      </c>
      <c r="X9" s="21" t="str">
        <f>IF($Z9="","",VLOOKUP($Z9,'ﾃﾞｰﾀ14&amp;12'!$U$3:$X$26,3,FALSE))</f>
        <v>光佑</v>
      </c>
      <c r="Y9" s="21" t="str">
        <f>IF($Z9="","",VLOOKUP($Z9,'ﾃﾞｰﾀ14&amp;12'!$U$3:$X$26,4,FALSE))</f>
        <v>(大･BEKITT)</v>
      </c>
      <c r="Z9" s="358">
        <v>14</v>
      </c>
    </row>
    <row r="10" spans="1:26" ht="17.25" customHeight="1">
      <c r="A10" s="355"/>
      <c r="B10" s="21" t="str">
        <f>IF($A9="","",VLOOKUP($A9,'ﾃﾞｰﾀ14&amp;12'!$Y$3:$AB$26,2,FALSE))</f>
        <v>千綿</v>
      </c>
      <c r="C10" s="21" t="str">
        <f>IF($A9="","",VLOOKUP($A9,'ﾃﾞｰﾀ14&amp;12'!$Y$3:$AB$26,3,FALSE))</f>
        <v>蒔</v>
      </c>
      <c r="D10" s="21" t="str">
        <f>IF($A9="","",VLOOKUP($A9,'ﾃﾞｰﾀ14&amp;12'!$Y$3:$AB$26,4,FALSE))</f>
        <v>(宮・ｻﾝﾀﾊｳｽ）</v>
      </c>
      <c r="E10" s="6"/>
      <c r="F10" s="366"/>
      <c r="G10" s="184" t="str">
        <f>IF(F9="","",VLOOKUP(F9,'ﾃﾞｰﾀ14&amp;12'!$Y$3:$AB$26,2,FALSE))</f>
        <v>杉谷</v>
      </c>
      <c r="H10" s="35"/>
      <c r="I10" s="39"/>
      <c r="J10" s="35"/>
      <c r="K10" s="3"/>
      <c r="L10" s="35"/>
      <c r="M10" s="373"/>
      <c r="N10" s="359" t="str">
        <f>IF(M9="","",VLOOKUP(M9,'ﾃﾞｰﾀ14&amp;12'!$Y$3:$AB$26,2,FALSE))</f>
        <v>坂本</v>
      </c>
      <c r="O10" s="359"/>
      <c r="P10" s="3"/>
      <c r="Q10" s="3"/>
      <c r="R10" s="40"/>
      <c r="S10" s="35"/>
      <c r="T10" s="370"/>
      <c r="U10" s="88" t="str">
        <f>IF(T9="","",VLOOKUP(T9,'ﾃﾞｰﾀ14&amp;12'!$Y$3:$AB$26,2,FALSE))</f>
        <v>笛木</v>
      </c>
      <c r="V10" s="7"/>
      <c r="W10" s="21" t="str">
        <f>IF($Z9="","",VLOOKUP($Z9,'ﾃﾞｰﾀ14&amp;12'!$Y$3:$AB$26,2,FALSE))</f>
        <v>笛木</v>
      </c>
      <c r="X10" s="21" t="str">
        <f>IF($Z9="","",VLOOKUP($Z9,'ﾃﾞｰﾀ14&amp;12'!$Y$3:$AB$26,3,FALSE))</f>
        <v>理津也</v>
      </c>
      <c r="Y10" s="21" t="str">
        <f>IF($Z9="","",VLOOKUP($Z9,'ﾃﾞｰﾀ14&amp;12'!$Y$3:$AB$26,4,FALSE))</f>
        <v>(大･BEKITT)</v>
      </c>
      <c r="Z10" s="358"/>
    </row>
    <row r="11" spans="1:26" ht="17.25" customHeight="1">
      <c r="A11" s="355">
        <v>3</v>
      </c>
      <c r="B11" s="21" t="str">
        <f>IF($A11="","",VLOOKUP($A11,'ﾃﾞｰﾀ14&amp;12'!$U$3:$X$26,2,FALSE))</f>
        <v>中島</v>
      </c>
      <c r="C11" s="21" t="str">
        <f>IF($A11="","",VLOOKUP($A11,'ﾃﾞｰﾀ14&amp;12'!$U$3:$X$26,3,FALSE))</f>
        <v>弘陽</v>
      </c>
      <c r="D11" s="21" t="str">
        <f>IF($A11="","",VLOOKUP($A11,'ﾃﾞｰﾀ14&amp;12'!$U$3:$X$26,4,FALSE))</f>
        <v>(熊・熊本庭球塾）</v>
      </c>
      <c r="E11" s="8"/>
      <c r="F11" s="353">
        <v>85</v>
      </c>
      <c r="G11" s="351"/>
      <c r="H11" s="35"/>
      <c r="I11" s="39"/>
      <c r="J11" s="368">
        <v>5</v>
      </c>
      <c r="K11" s="21" t="str">
        <f>IF(J11="","",VLOOKUP(J11,'ﾃﾞｰﾀ14&amp;12'!$U$3:$X$26,2,FALSE))</f>
        <v>荒巻</v>
      </c>
      <c r="L11" s="35"/>
      <c r="M11" s="3"/>
      <c r="N11" s="374">
        <v>85</v>
      </c>
      <c r="O11" s="374"/>
      <c r="P11" s="363">
        <v>14</v>
      </c>
      <c r="Q11" s="185" t="str">
        <f>IF(P11="","",VLOOKUP(P11,'ﾃﾞｰﾀ14&amp;12'!$U$3:$X$26,2,FALSE))</f>
        <v>九島</v>
      </c>
      <c r="R11" s="40"/>
      <c r="S11" s="35"/>
      <c r="T11" s="351" t="s">
        <v>1251</v>
      </c>
      <c r="U11" s="352"/>
      <c r="V11" s="9"/>
      <c r="W11" s="21" t="str">
        <f>IF($Z11="","",VLOOKUP($Z11,'ﾃﾞｰﾀ14&amp;12'!$U$3:$X$26,2,FALSE))</f>
        <v>矢野</v>
      </c>
      <c r="X11" s="21" t="str">
        <f>IF($Z11="","",VLOOKUP($Z11,'ﾃﾞｰﾀ14&amp;12'!$U$3:$X$26,3,FALSE))</f>
        <v>雅己</v>
      </c>
      <c r="Y11" s="21" t="str">
        <f>IF($Z11="","",VLOOKUP($Z11,'ﾃﾞｰﾀ14&amp;12'!$U$3:$X$26,4,FALSE))</f>
        <v>(宮・ｼｰｶﾞｲｱＪｒ)</v>
      </c>
      <c r="Z11" s="358">
        <v>15</v>
      </c>
    </row>
    <row r="12" spans="1:26" ht="17.25" customHeight="1">
      <c r="A12" s="355"/>
      <c r="B12" s="21" t="str">
        <f>IF($A11="","",VLOOKUP($A11,'ﾃﾞｰﾀ14&amp;12'!$Y$3:$AB$26,2,FALSE))</f>
        <v>杉谷</v>
      </c>
      <c r="C12" s="21" t="str">
        <f>IF($A11="","",VLOOKUP($A11,'ﾃﾞｰﾀ14&amp;12'!$Y$3:$AB$26,3,FALSE))</f>
        <v>和馬</v>
      </c>
      <c r="D12" s="21" t="str">
        <f>IF($A11="","",VLOOKUP($A11,'ﾃﾞｰﾀ14&amp;12'!$Y$3:$AB$26,4,FALSE))</f>
        <v>(熊・KSPA）</v>
      </c>
      <c r="E12" s="10"/>
      <c r="F12" s="10"/>
      <c r="G12" s="35"/>
      <c r="H12" s="35"/>
      <c r="I12" s="39"/>
      <c r="J12" s="370"/>
      <c r="K12" s="88" t="str">
        <f>IF(J11="","",VLOOKUP(J11,'ﾃﾞｰﾀ14&amp;12'!$Y$3:$AB$26,2,FALSE))</f>
        <v>上甲</v>
      </c>
      <c r="L12" s="35"/>
      <c r="M12" s="3"/>
      <c r="N12" s="238"/>
      <c r="O12" s="35"/>
      <c r="P12" s="371"/>
      <c r="Q12" s="184" t="str">
        <f>IF(P11="","",VLOOKUP(P11,'ﾃﾞｰﾀ14&amp;12'!$Y$3:$AB$26,2,FALSE))</f>
        <v>笛木</v>
      </c>
      <c r="R12" s="40"/>
      <c r="S12" s="35"/>
      <c r="T12" s="35"/>
      <c r="U12" s="35"/>
      <c r="V12" s="10"/>
      <c r="W12" s="21" t="str">
        <f>IF($Z11="","",VLOOKUP($Z11,'ﾃﾞｰﾀ14&amp;12'!$Y$3:$AB$26,2,FALSE))</f>
        <v>近藤</v>
      </c>
      <c r="X12" s="21" t="str">
        <f>IF($Z11="","",VLOOKUP($Z11,'ﾃﾞｰﾀ14&amp;12'!$Y$3:$AB$26,3,FALSE))</f>
        <v>雄亮</v>
      </c>
      <c r="Y12" s="21" t="str">
        <f>IF($Z11="","",VLOOKUP($Z11,'ﾃﾞｰﾀ14&amp;12'!$Y$3:$AB$26,4,FALSE))</f>
        <v>(宮･ﾗｲｼﾞﾝｸﾞｻﾝ)</v>
      </c>
      <c r="Z12" s="358"/>
    </row>
    <row r="13" spans="1:26" ht="17.25" customHeight="1">
      <c r="A13" s="355">
        <v>4</v>
      </c>
      <c r="B13" s="21" t="str">
        <f>IF($A13="","",VLOOKUP($A13,'ﾃﾞｰﾀ14&amp;12'!$U$3:$X$26,2,FALSE))</f>
        <v>小林</v>
      </c>
      <c r="C13" s="21" t="str">
        <f>IF($A13="","",VLOOKUP($A13,'ﾃﾞｰﾀ14&amp;12'!$U$3:$X$26,3,FALSE))</f>
        <v>龍之輔</v>
      </c>
      <c r="D13" s="21" t="str">
        <f>IF($A13="","",VLOOKUP($A13,'ﾃﾞｰﾀ14&amp;12'!$U$3:$X$26,4,FALSE))</f>
        <v>(宮･ﾗｲｼﾞﾝｸﾞｻﾝ）</v>
      </c>
      <c r="E13" s="4"/>
      <c r="F13" s="375">
        <v>5</v>
      </c>
      <c r="G13" s="21" t="str">
        <f>IF(F13="","",VLOOKUP(F13,'ﾃﾞｰﾀ14&amp;12'!$U$3:$X$26,2,FALSE))</f>
        <v>荒巻</v>
      </c>
      <c r="H13" s="35"/>
      <c r="I13" s="39"/>
      <c r="J13" s="353">
        <v>82</v>
      </c>
      <c r="K13" s="352"/>
      <c r="L13" s="35"/>
      <c r="M13" s="35"/>
      <c r="N13" s="40"/>
      <c r="O13" s="35"/>
      <c r="P13" s="353">
        <v>85</v>
      </c>
      <c r="Q13" s="352"/>
      <c r="R13" s="40"/>
      <c r="S13" s="35"/>
      <c r="T13" s="363">
        <v>17</v>
      </c>
      <c r="U13" s="87" t="str">
        <f>IF(T13="","",VLOOKUP(T13,'ﾃﾞｰﾀ14&amp;12'!$U$3:$X$26,2,FALSE))</f>
        <v>田中</v>
      </c>
      <c r="V13" s="4"/>
      <c r="W13" s="21" t="str">
        <f>IF($Z13="","",VLOOKUP($Z13,'ﾃﾞｰﾀ14&amp;12'!$U$3:$X$26,2,FALSE))</f>
        <v>吉田</v>
      </c>
      <c r="X13" s="21" t="str">
        <f>IF($Z13="","",VLOOKUP($Z13,'ﾃﾞｰﾀ14&amp;12'!$U$3:$X$26,3,FALSE))</f>
        <v>拓斗</v>
      </c>
      <c r="Y13" s="21" t="str">
        <f>IF($Z13="","",VLOOKUP($Z13,'ﾃﾞｰﾀ14&amp;12'!$U$3:$X$26,4,FALSE))</f>
        <v>(佐・佐賀ＧＴＣ)</v>
      </c>
      <c r="Z13" s="358">
        <v>16</v>
      </c>
    </row>
    <row r="14" spans="1:26" ht="17.25" customHeight="1">
      <c r="A14" s="355"/>
      <c r="B14" s="21" t="str">
        <f>IF($A13="","",VLOOKUP($A13,'ﾃﾞｰﾀ14&amp;12'!$Y$3:$AB$26,2,FALSE))</f>
        <v>萬福</v>
      </c>
      <c r="C14" s="21" t="str">
        <f>IF($A13="","",VLOOKUP($A13,'ﾃﾞｰﾀ14&amp;12'!$Y$3:$AB$26,3,FALSE))</f>
        <v>健太郎</v>
      </c>
      <c r="D14" s="21" t="str">
        <f>IF($A13="","",VLOOKUP($A13,'ﾃﾞｰﾀ14&amp;12'!$Y$3:$AB$26,4,FALSE))</f>
        <v>(宮･ﾗｲｼﾞﾝｸﾞｻﾝ)</v>
      </c>
      <c r="E14" s="6"/>
      <c r="F14" s="371"/>
      <c r="G14" s="88" t="str">
        <f>IF(F13="","",VLOOKUP(F13,'ﾃﾞｰﾀ14&amp;12'!$Y$3:$AB$26,2,FALSE))</f>
        <v>上甲</v>
      </c>
      <c r="H14" s="35"/>
      <c r="I14" s="39"/>
      <c r="J14" s="35"/>
      <c r="K14" s="39"/>
      <c r="L14" s="35"/>
      <c r="M14" s="35"/>
      <c r="N14" s="40"/>
      <c r="O14" s="35"/>
      <c r="P14" s="40"/>
      <c r="Q14" s="35"/>
      <c r="R14" s="40"/>
      <c r="S14" s="35"/>
      <c r="T14" s="371"/>
      <c r="U14" s="88" t="str">
        <f>IF(T13="","",VLOOKUP(T13,'ﾃﾞｰﾀ14&amp;12'!$Y$3:$AB$26,2,FALSE))</f>
        <v>東</v>
      </c>
      <c r="V14" s="7"/>
      <c r="W14" s="21" t="str">
        <f>IF($Z13="","",VLOOKUP($Z13,'ﾃﾞｰﾀ14&amp;12'!$Y$3:$AB$26,2,FALSE))</f>
        <v>西川</v>
      </c>
      <c r="X14" s="21" t="str">
        <f>IF($Z13="","",VLOOKUP($Z13,'ﾃﾞｰﾀ14&amp;12'!$Y$3:$AB$26,3,FALSE))</f>
        <v>康</v>
      </c>
      <c r="Y14" s="21" t="str">
        <f>IF($Z13="","",VLOOKUP($Z13,'ﾃﾞｰﾀ14&amp;12'!$Y$3:$AB$26,4,FALSE))</f>
        <v>(佐・佐賀GTC)</v>
      </c>
      <c r="Z14" s="358"/>
    </row>
    <row r="15" spans="1:26" ht="17.25" customHeight="1">
      <c r="A15" s="355">
        <v>5</v>
      </c>
      <c r="B15" s="21" t="str">
        <f>IF($A15="","",VLOOKUP($A15,'ﾃﾞｰﾀ14&amp;12'!$U$3:$X$26,2,FALSE))</f>
        <v>荒巻</v>
      </c>
      <c r="C15" s="21" t="str">
        <f>IF($A15="","",VLOOKUP($A15,'ﾃﾞｰﾀ14&amp;12'!$U$3:$X$26,3,FALSE))</f>
        <v>央</v>
      </c>
      <c r="D15" s="21" t="str">
        <f>IF($A15="","",VLOOKUP($A15,'ﾃﾞｰﾀ14&amp;12'!$U$3:$X$26,4,FALSE))</f>
        <v>(熊・RKKﾙｰﾃﾞﾝｽTC）</v>
      </c>
      <c r="E15" s="8"/>
      <c r="F15" s="353">
        <v>83</v>
      </c>
      <c r="G15" s="352"/>
      <c r="H15" s="368">
        <v>5</v>
      </c>
      <c r="I15" s="185" t="str">
        <f>IF(H15="","",VLOOKUP(H15,'ﾃﾞｰﾀ14&amp;12'!$U$3:$X$26,2,FALSE))</f>
        <v>荒巻</v>
      </c>
      <c r="J15" s="35"/>
      <c r="K15" s="39"/>
      <c r="L15" s="35"/>
      <c r="M15" s="35"/>
      <c r="N15" s="40"/>
      <c r="O15" s="35"/>
      <c r="P15" s="40"/>
      <c r="Q15" s="35"/>
      <c r="R15" s="368">
        <v>18</v>
      </c>
      <c r="S15" s="185" t="str">
        <f>IF(R15="","",VLOOKUP(R15,'ﾃﾞｰﾀ14&amp;12'!$U$3:$X$26,2,FALSE))</f>
        <v>ｾﾊﾞｳﾝ </v>
      </c>
      <c r="T15" s="353">
        <v>82</v>
      </c>
      <c r="U15" s="352"/>
      <c r="V15" s="9"/>
      <c r="W15" s="21" t="str">
        <f>IF($Z15="","",VLOOKUP($Z15,'ﾃﾞｰﾀ14&amp;12'!$U$3:$X$26,2,FALSE))</f>
        <v>田中</v>
      </c>
      <c r="X15" s="21" t="str">
        <f>IF($Z15="","",VLOOKUP($Z15,'ﾃﾞｰﾀ14&amp;12'!$U$3:$X$26,3,FALSE))</f>
        <v>亮大</v>
      </c>
      <c r="Y15" s="21" t="str">
        <f>IF($Z15="","",VLOOKUP($Z15,'ﾃﾞｰﾀ14&amp;12'!$U$3:$X$26,4,FALSE))</f>
        <v>(鹿・WATC)</v>
      </c>
      <c r="Z15" s="358">
        <v>17</v>
      </c>
    </row>
    <row r="16" spans="1:26" ht="17.25" customHeight="1">
      <c r="A16" s="355"/>
      <c r="B16" s="21" t="str">
        <f>IF($A15="","",VLOOKUP($A15,'ﾃﾞｰﾀ14&amp;12'!$Y$3:$AB$26,2,FALSE))</f>
        <v>上甲</v>
      </c>
      <c r="C16" s="21" t="str">
        <f>IF($A15="","",VLOOKUP($A15,'ﾃﾞｰﾀ14&amp;12'!$Y$3:$AB$26,3,FALSE))</f>
        <v>耀大</v>
      </c>
      <c r="D16" s="21" t="str">
        <f>IF($A15="","",VLOOKUP($A15,'ﾃﾞｰﾀ14&amp;12'!$Y$3:$AB$26,4,FALSE))</f>
        <v>(熊・RKKﾙｰﾃﾞﾝｽTC）</v>
      </c>
      <c r="E16" s="5"/>
      <c r="F16" s="10"/>
      <c r="G16" s="39"/>
      <c r="H16" s="370"/>
      <c r="I16" s="184" t="str">
        <f>IF(H15="","",VLOOKUP(H15,'ﾃﾞｰﾀ14&amp;12'!$Y$3:$AB$26,2,FALSE))</f>
        <v>上甲</v>
      </c>
      <c r="J16" s="35"/>
      <c r="K16" s="39"/>
      <c r="L16" s="35"/>
      <c r="M16" s="35"/>
      <c r="N16" s="40"/>
      <c r="O16" s="35"/>
      <c r="P16" s="40"/>
      <c r="Q16" s="35"/>
      <c r="R16" s="370"/>
      <c r="S16" s="184" t="str">
        <f>IF(R15="","",VLOOKUP(R15,'ﾃﾞｰﾀ14&amp;12'!$Y$3:$AB$26,2,FALSE))</f>
        <v>寺川</v>
      </c>
      <c r="T16" s="40"/>
      <c r="U16" s="35"/>
      <c r="V16" s="5"/>
      <c r="W16" s="21" t="str">
        <f>IF($Z15="","",VLOOKUP($Z15,'ﾃﾞｰﾀ14&amp;12'!$Y$3:$AB$26,2,FALSE))</f>
        <v>東</v>
      </c>
      <c r="X16" s="21" t="str">
        <f>IF($Z15="","",VLOOKUP($Z15,'ﾃﾞｰﾀ14&amp;12'!$Y$3:$AB$26,3,FALSE))</f>
        <v>侑磨</v>
      </c>
      <c r="Y16" s="21" t="str">
        <f>IF($Z15="","",VLOOKUP($Z15,'ﾃﾞｰﾀ14&amp;12'!$Y$3:$AB$26,4,FALSE))</f>
        <v>(鹿・STA)</v>
      </c>
      <c r="Z16" s="358"/>
    </row>
    <row r="17" spans="1:26" ht="17.25" customHeight="1">
      <c r="A17" s="355">
        <v>6</v>
      </c>
      <c r="B17" s="21" t="str">
        <f>IF($A17="","",VLOOKUP($A17,'ﾃﾞｰﾀ14&amp;12'!$U$3:$X$26,2,FALSE))</f>
        <v>國定</v>
      </c>
      <c r="C17" s="21" t="str">
        <f>IF($A17="","",VLOOKUP($A17,'ﾃﾞｰﾀ14&amp;12'!$U$3:$X$26,3,FALSE))</f>
        <v>慶太郎</v>
      </c>
      <c r="D17" s="21" t="str">
        <f>IF($A17="","",VLOOKUP($A17,'ﾃﾞｰﾀ14&amp;12'!$U$3:$X$26,4,FALSE))</f>
        <v>(福･筑陽学園中)</v>
      </c>
      <c r="E17" s="4"/>
      <c r="F17" s="4"/>
      <c r="G17" s="38"/>
      <c r="H17" s="353">
        <v>85</v>
      </c>
      <c r="I17" s="351"/>
      <c r="J17" s="35"/>
      <c r="K17" s="39"/>
      <c r="L17" s="368">
        <v>12</v>
      </c>
      <c r="M17" s="87" t="str">
        <f>IF(L17="","",VLOOKUP(L17,'ﾃﾞｰﾀ14&amp;12'!$U$3:$X$26,2,FALSE))</f>
        <v>賀川</v>
      </c>
      <c r="N17" s="368">
        <v>14</v>
      </c>
      <c r="O17" s="87" t="str">
        <f>IF(N17="","",VLOOKUP(N17,'ﾃﾞｰﾀ14&amp;12'!$U$3:$X$26,2,FALSE))</f>
        <v>九島</v>
      </c>
      <c r="P17" s="40"/>
      <c r="Q17" s="35"/>
      <c r="R17" s="351">
        <v>97</v>
      </c>
      <c r="S17" s="352"/>
      <c r="T17" s="41"/>
      <c r="U17" s="37"/>
      <c r="V17" s="4"/>
      <c r="W17" s="21" t="str">
        <f>IF($Z17="","",VLOOKUP($Z17,'ﾃﾞｰﾀ14&amp;12'!$U$3:$X$26,2,FALSE))</f>
        <v>ｾﾊﾞｳﾝ </v>
      </c>
      <c r="X17" s="21" t="str">
        <f>IF($Z17="","",VLOOKUP($Z17,'ﾃﾞｰﾀ14&amp;12'!$U$3:$X$26,3,FALSE))</f>
        <v>ｼﾞｭﾘｱﾝ</v>
      </c>
      <c r="Y17" s="21" t="str">
        <f>IF($Z17="","",VLOOKUP($Z17,'ﾃﾞｰﾀ14&amp;12'!$U$3:$X$26,4,FALSE))</f>
        <v>(福・海の中道M&amp;T）</v>
      </c>
      <c r="Z17" s="358">
        <v>18</v>
      </c>
    </row>
    <row r="18" spans="1:26" ht="17.25" customHeight="1">
      <c r="A18" s="355"/>
      <c r="B18" s="21" t="str">
        <f>IF($A17="","",VLOOKUP($A17,'ﾃﾞｰﾀ14&amp;12'!$Y$3:$AB$26,2,FALSE))</f>
        <v>宮本</v>
      </c>
      <c r="C18" s="21" t="str">
        <f>IF($A17="","",VLOOKUP($A17,'ﾃﾞｰﾀ14&amp;12'!$Y$3:$AB$26,3,FALSE))</f>
        <v>航輔</v>
      </c>
      <c r="D18" s="21" t="str">
        <f>IF($A17="","",VLOOKUP($A17,'ﾃﾞｰﾀ14&amp;12'!$Y$3:$AB$26,4,FALSE))</f>
        <v>(福･筑陽学園中)</v>
      </c>
      <c r="E18" s="10"/>
      <c r="F18" s="10"/>
      <c r="G18" s="35"/>
      <c r="H18" s="35"/>
      <c r="I18" s="3"/>
      <c r="J18" s="35"/>
      <c r="K18" s="39"/>
      <c r="L18" s="370"/>
      <c r="M18" s="88" t="str">
        <f>IF(L17="","",VLOOKUP(L17,'ﾃﾞｰﾀ14&amp;12'!$Y$3:$AB$26,2,FALSE))</f>
        <v>坂本</v>
      </c>
      <c r="N18" s="370"/>
      <c r="O18" s="88" t="str">
        <f>IF(N17="","",VLOOKUP(N17,'ﾃﾞｰﾀ14&amp;12'!$Y$3:$AB$26,2,FALSE))</f>
        <v>笛木</v>
      </c>
      <c r="P18" s="40"/>
      <c r="Q18" s="35"/>
      <c r="R18" s="3"/>
      <c r="S18" s="35"/>
      <c r="T18" s="35"/>
      <c r="U18" s="35"/>
      <c r="V18" s="10"/>
      <c r="W18" s="21" t="str">
        <f>IF($Z17="","",VLOOKUP($Z17,'ﾃﾞｰﾀ14&amp;12'!$Y$3:$AB$26,2,FALSE))</f>
        <v>寺川</v>
      </c>
      <c r="X18" s="21" t="str">
        <f>IF($Z17="","",VLOOKUP($Z17,'ﾃﾞｰﾀ14&amp;12'!$Y$3:$AB$26,3,FALSE))</f>
        <v>海里</v>
      </c>
      <c r="Y18" s="21" t="str">
        <f>IF($Z17="","",VLOOKUP($Z17,'ﾃﾞｰﾀ14&amp;12'!$Y$3:$AB$26,4,FALSE))</f>
        <v>(福･ｽﾌﾟﾗｰｼﾞ)</v>
      </c>
      <c r="Z18" s="358"/>
    </row>
    <row r="19" spans="1:26" ht="17.25" customHeight="1">
      <c r="A19" s="355">
        <v>7</v>
      </c>
      <c r="B19" s="21" t="str">
        <f>IF($A19="","",VLOOKUP($A19,'ﾃﾞｰﾀ14&amp;12'!$U$3:$X$26,2,FALSE))</f>
        <v>大久保</v>
      </c>
      <c r="C19" s="21" t="str">
        <f>IF($A19="","",VLOOKUP($A19,'ﾃﾞｰﾀ14&amp;12'!$U$3:$X$26,3,FALSE))</f>
        <v>輝</v>
      </c>
      <c r="D19" s="21" t="str">
        <f>IF($A19="","",VLOOKUP($A19,'ﾃﾞｰﾀ14&amp;12'!$U$3:$X$26,4,FALSE))</f>
        <v>(長・長崎大附中）</v>
      </c>
      <c r="E19" s="4"/>
      <c r="F19" s="4"/>
      <c r="G19" s="37"/>
      <c r="H19" s="362">
        <v>9</v>
      </c>
      <c r="I19" s="21" t="str">
        <f>IF(H19="","",VLOOKUP(H19,'ﾃﾞｰﾀ14&amp;12'!$U$3:$X$26,2,FALSE))</f>
        <v>玉城</v>
      </c>
      <c r="J19" s="35"/>
      <c r="K19" s="39"/>
      <c r="L19" s="353">
        <v>84</v>
      </c>
      <c r="M19" s="351"/>
      <c r="N19" s="351">
        <v>82</v>
      </c>
      <c r="O19" s="351"/>
      <c r="P19" s="40"/>
      <c r="Q19" s="35"/>
      <c r="R19" s="363">
        <v>19</v>
      </c>
      <c r="S19" s="87" t="str">
        <f>IF(R19="","",VLOOKUP(R19,'ﾃﾞｰﾀ14&amp;12'!$U$3:$X$26,2,FALSE))</f>
        <v>村上</v>
      </c>
      <c r="T19" s="37"/>
      <c r="U19" s="37"/>
      <c r="V19" s="4"/>
      <c r="W19" s="21" t="str">
        <f>IF($Z19="","",VLOOKUP($Z19,'ﾃﾞｰﾀ14&amp;12'!$U$3:$X$26,2,FALSE))</f>
        <v>村上</v>
      </c>
      <c r="X19" s="21" t="str">
        <f>IF($Z19="","",VLOOKUP($Z19,'ﾃﾞｰﾀ14&amp;12'!$U$3:$X$26,3,FALSE))</f>
        <v>誠</v>
      </c>
      <c r="Y19" s="21" t="str">
        <f>IF($Z19="","",VLOOKUP($Z19,'ﾃﾞｰﾀ14&amp;12'!$U$3:$X$26,4,FALSE))</f>
        <v>(福・ITS九州）</v>
      </c>
      <c r="Z19" s="358">
        <v>19</v>
      </c>
    </row>
    <row r="20" spans="1:26" ht="17.25" customHeight="1">
      <c r="A20" s="355"/>
      <c r="B20" s="21" t="str">
        <f>IF($A19="","",VLOOKUP($A19,'ﾃﾞｰﾀ14&amp;12'!$Y$3:$AB$26,2,FALSE))</f>
        <v>中野</v>
      </c>
      <c r="C20" s="21" t="str">
        <f>IF($A19="","",VLOOKUP($A19,'ﾃﾞｰﾀ14&amp;12'!$Y$3:$AB$26,3,FALSE))</f>
        <v>拓</v>
      </c>
      <c r="D20" s="21" t="str">
        <f>IF($A19="","",VLOOKUP($A19,'ﾃﾞｰﾀ14&amp;12'!$Y$3:$AB$26,4,FALSE))</f>
        <v>(長・長崎大附中）</v>
      </c>
      <c r="E20" s="5"/>
      <c r="F20" s="10"/>
      <c r="G20" s="39"/>
      <c r="H20" s="371"/>
      <c r="I20" s="88" t="str">
        <f>IF(H19="","",VLOOKUP(H19,'ﾃﾞｰﾀ14&amp;12'!$Y$3:$AB$26,2,FALSE))</f>
        <v>安里</v>
      </c>
      <c r="J20" s="35"/>
      <c r="K20" s="39"/>
      <c r="L20" s="35"/>
      <c r="M20" s="35"/>
      <c r="N20" s="35"/>
      <c r="O20" s="35"/>
      <c r="P20" s="40"/>
      <c r="Q20" s="35"/>
      <c r="R20" s="371"/>
      <c r="S20" s="88" t="str">
        <f>IF(R19="","",VLOOKUP(R19,'ﾃﾞｰﾀ14&amp;12'!$Y$3:$AB$26,2,FALSE))</f>
        <v>花田</v>
      </c>
      <c r="T20" s="180"/>
      <c r="U20" s="35"/>
      <c r="V20" s="10"/>
      <c r="W20" s="21" t="str">
        <f>IF($Z19="","",VLOOKUP($Z19,'ﾃﾞｰﾀ14&amp;12'!$Y$3:$AB$26,2,FALSE))</f>
        <v>花田</v>
      </c>
      <c r="X20" s="21" t="str">
        <f>IF($Z19="","",VLOOKUP($Z19,'ﾃﾞｰﾀ14&amp;12'!$Y$3:$AB$26,3,FALSE))</f>
        <v>暁</v>
      </c>
      <c r="Y20" s="21" t="str">
        <f>IF($Z19="","",VLOOKUP($Z19,'ﾃﾞｰﾀ14&amp;12'!$Y$3:$AB$26,4,FALSE))</f>
        <v>(福･ｸﾞﾗﾝﾃﾞｨｰﾙ)</v>
      </c>
      <c r="Z20" s="358"/>
    </row>
    <row r="21" spans="1:26" ht="17.25" customHeight="1">
      <c r="A21" s="355">
        <v>8</v>
      </c>
      <c r="B21" s="21" t="str">
        <f>IF($A21="","",VLOOKUP($A21,'ﾃﾞｰﾀ14&amp;12'!$U$3:$X$26,2,FALSE))</f>
        <v>北村</v>
      </c>
      <c r="C21" s="21" t="str">
        <f>IF($A21="","",VLOOKUP($A21,'ﾃﾞｰﾀ14&amp;12'!$U$3:$X$26,3,FALSE))</f>
        <v>翔平</v>
      </c>
      <c r="D21" s="21" t="str">
        <f>IF($A21="","",VLOOKUP($A21,'ﾃﾞｰﾀ14&amp;12'!$U$3:$X$26,4,FALSE))</f>
        <v>(佐･武雄青陵中)</v>
      </c>
      <c r="E21" s="4"/>
      <c r="F21" s="375">
        <v>9</v>
      </c>
      <c r="G21" s="185" t="str">
        <f>IF(F21="","",VLOOKUP(F21,'ﾃﾞｰﾀ14&amp;12'!$U$3:$X$26,2,FALSE))</f>
        <v>玉城</v>
      </c>
      <c r="H21" s="353">
        <v>80</v>
      </c>
      <c r="I21" s="352"/>
      <c r="J21" s="35"/>
      <c r="K21" s="39"/>
      <c r="L21" s="35"/>
      <c r="M21" s="35"/>
      <c r="N21" s="35"/>
      <c r="O21" s="35"/>
      <c r="P21" s="40"/>
      <c r="Q21" s="35"/>
      <c r="R21" s="353">
        <v>86</v>
      </c>
      <c r="S21" s="352"/>
      <c r="T21" s="368">
        <v>20</v>
      </c>
      <c r="U21" s="87" t="str">
        <f>IF(T21="","",VLOOKUP(T21,'ﾃﾞｰﾀ14&amp;12'!$U$3:$X$26,2,FALSE))</f>
        <v>中井</v>
      </c>
      <c r="V21" s="4"/>
      <c r="W21" s="21" t="str">
        <f>IF($Z21="","",VLOOKUP($Z21,'ﾃﾞｰﾀ14&amp;12'!$U$3:$X$26,2,FALSE))</f>
        <v>中井</v>
      </c>
      <c r="X21" s="21" t="str">
        <f>IF($Z21="","",VLOOKUP($Z21,'ﾃﾞｰﾀ14&amp;12'!$U$3:$X$26,3,FALSE))</f>
        <v>雄也</v>
      </c>
      <c r="Y21" s="21" t="str">
        <f>IF($Z21="","",VLOOKUP($Z21,'ﾃﾞｰﾀ14&amp;12'!$U$3:$X$26,4,FALSE))</f>
        <v>(大･宇佐ｸﾗﾌﾞ)</v>
      </c>
      <c r="Z21" s="358">
        <v>20</v>
      </c>
    </row>
    <row r="22" spans="1:26" ht="17.25" customHeight="1">
      <c r="A22" s="355"/>
      <c r="B22" s="21" t="str">
        <f>IF($A21="","",VLOOKUP($A21,'ﾃﾞｰﾀ14&amp;12'!$Y$3:$AB$26,2,FALSE))</f>
        <v>西川</v>
      </c>
      <c r="C22" s="21" t="str">
        <f>IF($A21="","",VLOOKUP($A21,'ﾃﾞｰﾀ14&amp;12'!$Y$3:$AB$26,3,FALSE))</f>
        <v>俊洋</v>
      </c>
      <c r="D22" s="21" t="str">
        <f>IF($A21="","",VLOOKUP($A21,'ﾃﾞｰﾀ14&amp;12'!$Y$3:$AB$26,4,FALSE))</f>
        <v>(佐･IDS)</v>
      </c>
      <c r="E22" s="6"/>
      <c r="F22" s="371"/>
      <c r="G22" s="184" t="str">
        <f>IF(F21="","",VLOOKUP(F21,'ﾃﾞｰﾀ14&amp;12'!$Y$3:$AB$26,2,FALSE))</f>
        <v>安里</v>
      </c>
      <c r="H22" s="35"/>
      <c r="I22" s="39"/>
      <c r="J22" s="35"/>
      <c r="K22" s="39"/>
      <c r="L22" s="35"/>
      <c r="M22" s="35"/>
      <c r="N22" s="35"/>
      <c r="O22" s="35"/>
      <c r="P22" s="40"/>
      <c r="Q22" s="35"/>
      <c r="R22" s="40"/>
      <c r="S22" s="35"/>
      <c r="T22" s="370"/>
      <c r="U22" s="88" t="str">
        <f>IF(T21="","",VLOOKUP(T21,'ﾃﾞｰﾀ14&amp;12'!$Y$3:$AB$26,2,FALSE))</f>
        <v>首藤</v>
      </c>
      <c r="V22" s="7"/>
      <c r="W22" s="21" t="str">
        <f>IF($Z21="","",VLOOKUP($Z21,'ﾃﾞｰﾀ14&amp;12'!$Y$3:$AB$26,2,FALSE))</f>
        <v>首藤</v>
      </c>
      <c r="X22" s="21" t="str">
        <f>IF($Z21="","",VLOOKUP($Z21,'ﾃﾞｰﾀ14&amp;12'!$Y$3:$AB$26,3,FALSE))</f>
        <v>慎ﾉ介</v>
      </c>
      <c r="Y22" s="21" t="str">
        <f>IF($Z21="","",VLOOKUP($Z21,'ﾃﾞｰﾀ14&amp;12'!$Y$3:$AB$26,4,FALSE))</f>
        <v>(大･大分Jr)</v>
      </c>
      <c r="Z22" s="358"/>
    </row>
    <row r="23" spans="1:26" ht="17.25" customHeight="1">
      <c r="A23" s="355">
        <v>9</v>
      </c>
      <c r="B23" s="21" t="str">
        <f>IF($A23="","",VLOOKUP($A23,'ﾃﾞｰﾀ14&amp;12'!$U$3:$X$26,2,FALSE))</f>
        <v>玉城</v>
      </c>
      <c r="C23" s="21" t="str">
        <f>IF($A23="","",VLOOKUP($A23,'ﾃﾞｰﾀ14&amp;12'!$U$3:$X$26,3,FALSE))</f>
        <v>翔平</v>
      </c>
      <c r="D23" s="21" t="str">
        <f>IF($A23="","",VLOOKUP($A23,'ﾃﾞｰﾀ14&amp;12'!$U$3:$X$26,4,FALSE))</f>
        <v>(沖･ＪＩＮ　Ｊｒ)</v>
      </c>
      <c r="E23" s="8"/>
      <c r="F23" s="353">
        <v>83</v>
      </c>
      <c r="G23" s="351"/>
      <c r="H23" s="35"/>
      <c r="I23" s="39"/>
      <c r="J23" s="368">
        <v>12</v>
      </c>
      <c r="K23" s="185" t="str">
        <f>IF(J23="","",VLOOKUP(J23,'ﾃﾞｰﾀ14&amp;12'!$U$3:$X$26,2,FALSE))</f>
        <v>賀川</v>
      </c>
      <c r="L23" s="35"/>
      <c r="M23" s="35"/>
      <c r="N23" s="35"/>
      <c r="O23" s="35"/>
      <c r="P23" s="368">
        <v>19</v>
      </c>
      <c r="Q23" s="185" t="str">
        <f>IF(P23="","",VLOOKUP(P23,'ﾃﾞｰﾀ14&amp;12'!$U$3:$X$26,2,FALSE))</f>
        <v>村上</v>
      </c>
      <c r="R23" s="40"/>
      <c r="S23" s="35"/>
      <c r="T23" s="351">
        <v>81</v>
      </c>
      <c r="U23" s="352"/>
      <c r="V23" s="9"/>
      <c r="W23" s="21" t="str">
        <f>IF($Z23="","",VLOOKUP($Z23,'ﾃﾞｰﾀ14&amp;12'!$U$3:$X$26,2,FALSE))</f>
        <v>藤井</v>
      </c>
      <c r="X23" s="21" t="str">
        <f>IF($Z23="","",VLOOKUP($Z23,'ﾃﾞｰﾀ14&amp;12'!$U$3:$X$26,3,FALSE))</f>
        <v>勇作</v>
      </c>
      <c r="Y23" s="21" t="str">
        <f>IF($Z23="","",VLOOKUP($Z23,'ﾃﾞｰﾀ14&amp;12'!$U$3:$X$26,4,FALSE))</f>
        <v>(長・長与第二中）</v>
      </c>
      <c r="Z23" s="358">
        <v>21</v>
      </c>
    </row>
    <row r="24" spans="1:26" ht="17.25" customHeight="1">
      <c r="A24" s="355"/>
      <c r="B24" s="21" t="str">
        <f>IF($A23="","",VLOOKUP($A23,'ﾃﾞｰﾀ14&amp;12'!$Y$3:$AB$26,2,FALSE))</f>
        <v>安里</v>
      </c>
      <c r="C24" s="21" t="str">
        <f>IF($A23="","",VLOOKUP($A23,'ﾃﾞｰﾀ14&amp;12'!$Y$3:$AB$26,3,FALSE))</f>
        <v>雅樹</v>
      </c>
      <c r="D24" s="21" t="str">
        <f>IF($A23="","",VLOOKUP($A23,'ﾃﾞｰﾀ14&amp;12'!$Y$3:$AB$26,4,FALSE))</f>
        <v>(沖･沖縄尚学高附属中)</v>
      </c>
      <c r="E24" s="5"/>
      <c r="F24" s="10"/>
      <c r="G24" s="3"/>
      <c r="H24" s="35"/>
      <c r="I24" s="39"/>
      <c r="J24" s="370"/>
      <c r="K24" s="184" t="str">
        <f>IF(J23="","",VLOOKUP(J23,'ﾃﾞｰﾀ14&amp;12'!$Y$3:$AB$26,2,FALSE))</f>
        <v>坂本</v>
      </c>
      <c r="L24" s="35"/>
      <c r="M24" s="35"/>
      <c r="N24" s="35"/>
      <c r="O24" s="35"/>
      <c r="P24" s="370"/>
      <c r="Q24" s="184" t="str">
        <f>IF(P23="","",VLOOKUP(P23,'ﾃﾞｰﾀ14&amp;12'!$Y$3:$AB$26,2,FALSE))</f>
        <v>花田</v>
      </c>
      <c r="R24" s="40"/>
      <c r="S24" s="35"/>
      <c r="T24" s="3"/>
      <c r="U24" s="35"/>
      <c r="V24" s="5"/>
      <c r="W24" s="21" t="str">
        <f>IF($Z23="","",VLOOKUP($Z23,'ﾃﾞｰﾀ14&amp;12'!$Y$3:$AB$26,2,FALSE))</f>
        <v>北川</v>
      </c>
      <c r="X24" s="21" t="str">
        <f>IF($Z23="","",VLOOKUP($Z23,'ﾃﾞｰﾀ14&amp;12'!$Y$3:$AB$26,3,FALSE))</f>
        <v>竜一</v>
      </c>
      <c r="Y24" s="21" t="str">
        <f>IF($Z23="","",VLOOKUP($Z23,'ﾃﾞｰﾀ14&amp;12'!$Y$3:$AB$26,4,FALSE))</f>
        <v>(長・長崎大附中）</v>
      </c>
      <c r="Z24" s="358"/>
    </row>
    <row r="25" spans="1:26" ht="17.25" customHeight="1">
      <c r="A25" s="355">
        <v>10</v>
      </c>
      <c r="B25" s="21" t="str">
        <f>IF($A25="","",VLOOKUP($A25,'ﾃﾞｰﾀ14&amp;12'!$U$3:$X$26,2,FALSE))</f>
        <v>上野</v>
      </c>
      <c r="C25" s="21" t="str">
        <f>IF($A25="","",VLOOKUP($A25,'ﾃﾞｰﾀ14&amp;12'!$U$3:$X$26,3,FALSE))</f>
        <v>健吾</v>
      </c>
      <c r="D25" s="21" t="str">
        <f>IF($A25="","",VLOOKUP($A25,'ﾃﾞｰﾀ14&amp;12'!$U$3:$X$26,4,FALSE))</f>
        <v>(沖･Rise TC)</v>
      </c>
      <c r="E25" s="4"/>
      <c r="F25" s="375">
        <v>10</v>
      </c>
      <c r="G25" s="21" t="str">
        <f>IF(F25="","",VLOOKUP(F25,'ﾃﾞｰﾀ14&amp;12'!$U$3:$X$26,2,FALSE))</f>
        <v>上野</v>
      </c>
      <c r="H25" s="35"/>
      <c r="I25" s="39"/>
      <c r="J25" s="353">
        <v>84</v>
      </c>
      <c r="K25" s="351"/>
      <c r="L25" s="35"/>
      <c r="M25" s="35"/>
      <c r="N25" s="35"/>
      <c r="O25" s="35"/>
      <c r="P25" s="351">
        <v>81</v>
      </c>
      <c r="Q25" s="352"/>
      <c r="R25" s="40"/>
      <c r="S25" s="35"/>
      <c r="T25" s="363">
        <v>22</v>
      </c>
      <c r="U25" s="87" t="str">
        <f>IF(T25="","",VLOOKUP(T25,'ﾃﾞｰﾀ14&amp;12'!$U$3:$X$26,2,FALSE))</f>
        <v>宮城</v>
      </c>
      <c r="V25" s="4"/>
      <c r="W25" s="21" t="str">
        <f>IF($Z25="","",VLOOKUP($Z25,'ﾃﾞｰﾀ14&amp;12'!$U$3:$X$26,2,FALSE))</f>
        <v>宮城</v>
      </c>
      <c r="X25" s="21" t="str">
        <f>IF($Z25="","",VLOOKUP($Z25,'ﾃﾞｰﾀ14&amp;12'!$U$3:$X$26,3,FALSE))</f>
        <v>陵太</v>
      </c>
      <c r="Y25" s="21" t="str">
        <f>IF($Z25="","",VLOOKUP($Z25,'ﾃﾞｰﾀ14&amp;12'!$U$3:$X$26,4,FALSE))</f>
        <v>(沖･ﾁｰﾑSTEP)</v>
      </c>
      <c r="Z25" s="358">
        <v>22</v>
      </c>
    </row>
    <row r="26" spans="1:26" ht="17.25" customHeight="1">
      <c r="A26" s="355"/>
      <c r="B26" s="21" t="str">
        <f>IF($A25="","",VLOOKUP($A25,'ﾃﾞｰﾀ14&amp;12'!$Y$3:$AB$26,2,FALSE))</f>
        <v>田村</v>
      </c>
      <c r="C26" s="21" t="str">
        <f>IF($A25="","",VLOOKUP($A25,'ﾃﾞｰﾀ14&amp;12'!$Y$3:$AB$26,3,FALSE))</f>
        <v>佳大</v>
      </c>
      <c r="D26" s="21" t="str">
        <f>IF($A25="","",VLOOKUP($A25,'ﾃﾞｰﾀ14&amp;12'!$Y$3:$AB$26,4,FALSE))</f>
        <v>(沖･Rise TC)</v>
      </c>
      <c r="E26" s="6"/>
      <c r="F26" s="371"/>
      <c r="G26" s="88" t="str">
        <f>IF(F25="","",VLOOKUP(F25,'ﾃﾞｰﾀ14&amp;12'!$Y$3:$AB$26,2,FALSE))</f>
        <v>田村</v>
      </c>
      <c r="H26" s="35"/>
      <c r="I26" s="39"/>
      <c r="J26" s="35"/>
      <c r="K26" s="3"/>
      <c r="L26" s="35"/>
      <c r="M26" s="35"/>
      <c r="N26" s="35"/>
      <c r="O26" s="35"/>
      <c r="P26" s="3"/>
      <c r="Q26" s="3"/>
      <c r="R26" s="40"/>
      <c r="S26" s="35"/>
      <c r="T26" s="371"/>
      <c r="U26" s="88" t="str">
        <f>IF(T25="","",VLOOKUP(T25,'ﾃﾞｰﾀ14&amp;12'!$Y$3:$AB$26,2,FALSE))</f>
        <v>呉屋</v>
      </c>
      <c r="V26" s="7"/>
      <c r="W26" s="21" t="str">
        <f>IF($Z25="","",VLOOKUP($Z25,'ﾃﾞｰﾀ14&amp;12'!$Y$3:$AB$26,2,FALSE))</f>
        <v>呉屋</v>
      </c>
      <c r="X26" s="21" t="str">
        <f>IF($Z25="","",VLOOKUP($Z25,'ﾃﾞｰﾀ14&amp;12'!$Y$3:$AB$26,3,FALSE))</f>
        <v>拓磨</v>
      </c>
      <c r="Y26" s="21" t="str">
        <f>IF($Z25="","",VLOOKUP($Z25,'ﾃﾞｰﾀ14&amp;12'!$Y$3:$AB$26,4,FALSE))</f>
        <v>(沖･TTS Jr)</v>
      </c>
      <c r="Z26" s="358"/>
    </row>
    <row r="27" spans="1:26" ht="17.25" customHeight="1">
      <c r="A27" s="355">
        <v>11</v>
      </c>
      <c r="B27" s="21" t="str">
        <f>IF($A27="","",VLOOKUP($A27,'ﾃﾞｰﾀ14&amp;12'!$U$3:$X$26,2,FALSE))</f>
        <v>真﨑</v>
      </c>
      <c r="C27" s="21" t="str">
        <f>IF($A27="","",VLOOKUP($A27,'ﾃﾞｰﾀ14&amp;12'!$U$3:$X$26,3,FALSE))</f>
        <v>一溪</v>
      </c>
      <c r="D27" s="21" t="str">
        <f>IF($A27="","",VLOOKUP($A27,'ﾃﾞｰﾀ14&amp;12'!$U$3:$X$26,4,FALSE))</f>
        <v>(佐・ｸﾞﾗｽｺｰﾄ佐賀TC)</v>
      </c>
      <c r="E27" s="8"/>
      <c r="F27" s="353">
        <v>82</v>
      </c>
      <c r="G27" s="352"/>
      <c r="H27" s="368">
        <v>12</v>
      </c>
      <c r="I27" s="185" t="str">
        <f>IF(H27="","",VLOOKUP(H27,'ﾃﾞｰﾀ14&amp;12'!$U$3:$X$26,2,FALSE))</f>
        <v>賀川</v>
      </c>
      <c r="J27" s="35"/>
      <c r="K27" s="3"/>
      <c r="L27" s="35"/>
      <c r="M27" s="35"/>
      <c r="N27" s="35"/>
      <c r="O27" s="35"/>
      <c r="P27" s="3"/>
      <c r="Q27" s="3"/>
      <c r="R27" s="368">
        <v>24</v>
      </c>
      <c r="S27" s="185" t="str">
        <f>IF(R27="","",VLOOKUP(R27,'ﾃﾞｰﾀ14&amp;12'!$U$3:$X$26,2,FALSE))</f>
        <v>西上</v>
      </c>
      <c r="T27" s="353">
        <v>86</v>
      </c>
      <c r="U27" s="352"/>
      <c r="V27" s="9"/>
      <c r="W27" s="21" t="str">
        <f>IF($Z27="","",VLOOKUP($Z27,'ﾃﾞｰﾀ14&amp;12'!$U$3:$X$26,2,FALSE))</f>
        <v>森脇</v>
      </c>
      <c r="X27" s="21" t="str">
        <f>IF($Z27="","",VLOOKUP($Z27,'ﾃﾞｰﾀ14&amp;12'!$U$3:$X$26,3,FALSE))</f>
        <v>亮太</v>
      </c>
      <c r="Y27" s="21" t="str">
        <f>IF($Z27="","",VLOOKUP($Z27,'ﾃﾞｰﾀ14&amp;12'!$U$3:$X$26,4,FALSE))</f>
        <v>(鹿･Rinda.Jr)</v>
      </c>
      <c r="Z27" s="358">
        <v>23</v>
      </c>
    </row>
    <row r="28" spans="1:26" ht="17.25" customHeight="1">
      <c r="A28" s="355"/>
      <c r="B28" s="21" t="str">
        <f>IF($A27="","",VLOOKUP($A27,'ﾃﾞｰﾀ14&amp;12'!$Y$3:$AB$26,2,FALSE))</f>
        <v>材木</v>
      </c>
      <c r="C28" s="21" t="str">
        <f>IF($A27="","",VLOOKUP($A27,'ﾃﾞｰﾀ14&amp;12'!$Y$3:$AB$26,3,FALSE))</f>
        <v>力</v>
      </c>
      <c r="D28" s="21" t="str">
        <f>IF($A27="","",VLOOKUP($A27,'ﾃﾞｰﾀ14&amp;12'!$Y$3:$AB$26,4,FALSE))</f>
        <v>(佐・ｸﾞﾗｽｺｰﾄ佐賀TC)</v>
      </c>
      <c r="E28" s="5"/>
      <c r="F28" s="10"/>
      <c r="G28" s="39"/>
      <c r="H28" s="370"/>
      <c r="I28" s="184" t="str">
        <f>IF(H27="","",VLOOKUP(H27,'ﾃﾞｰﾀ14&amp;12'!$Y$3:$AB$26,2,FALSE))</f>
        <v>坂本</v>
      </c>
      <c r="J28" s="35"/>
      <c r="K28" s="3"/>
      <c r="L28" s="35"/>
      <c r="M28" s="35"/>
      <c r="N28" s="35"/>
      <c r="O28" s="35"/>
      <c r="P28" s="3"/>
      <c r="Q28" s="3"/>
      <c r="R28" s="370"/>
      <c r="S28" s="184" t="str">
        <f>IF(R27="","",VLOOKUP(R27,'ﾃﾞｰﾀ14&amp;12'!$Y$3:$AB$26,2,FALSE))</f>
        <v>西野</v>
      </c>
      <c r="T28" s="40"/>
      <c r="U28" s="35"/>
      <c r="V28" s="5"/>
      <c r="W28" s="21" t="str">
        <f>IF($Z27="","",VLOOKUP($Z27,'ﾃﾞｰﾀ14&amp;12'!$Y$3:$AB$26,2,FALSE))</f>
        <v>山王</v>
      </c>
      <c r="X28" s="21" t="str">
        <f>IF($Z27="","",VLOOKUP($Z27,'ﾃﾞｰﾀ14&amp;12'!$Y$3:$AB$26,3,FALSE))</f>
        <v>太壱</v>
      </c>
      <c r="Y28" s="21" t="str">
        <f>IF($Z27="","",VLOOKUP($Z27,'ﾃﾞｰﾀ14&amp;12'!$Y$3:$AB$26,4,FALSE))</f>
        <v>(鹿･Rinda.Jr)</v>
      </c>
      <c r="Z28" s="358"/>
    </row>
    <row r="29" spans="1:26" ht="17.25" customHeight="1">
      <c r="A29" s="355">
        <v>12</v>
      </c>
      <c r="B29" s="21" t="str">
        <f>IF($A29="","",VLOOKUP($A29,'ﾃﾞｰﾀ14&amp;12'!$U$3:$X$26,2,FALSE))</f>
        <v>賀川</v>
      </c>
      <c r="C29" s="21" t="str">
        <f>IF($A29="","",VLOOKUP($A29,'ﾃﾞｰﾀ14&amp;12'!$U$3:$X$26,3,FALSE))</f>
        <v>拓也</v>
      </c>
      <c r="D29" s="21" t="str">
        <f>IF($A29="","",VLOOKUP($A29,'ﾃﾞｰﾀ14&amp;12'!$U$3:$X$26,4,FALSE))</f>
        <v>(福･吉田TS)</v>
      </c>
      <c r="E29" s="4"/>
      <c r="F29" s="4"/>
      <c r="G29" s="38"/>
      <c r="H29" s="353" t="s">
        <v>1252</v>
      </c>
      <c r="I29" s="351"/>
      <c r="J29" s="35"/>
      <c r="K29" s="3"/>
      <c r="L29" s="35"/>
      <c r="M29" s="35"/>
      <c r="N29" s="35"/>
      <c r="O29" s="35"/>
      <c r="P29" s="3"/>
      <c r="Q29" s="3"/>
      <c r="R29" s="351">
        <v>83</v>
      </c>
      <c r="S29" s="352"/>
      <c r="T29" s="9"/>
      <c r="U29" s="37"/>
      <c r="V29" s="4"/>
      <c r="W29" s="21" t="str">
        <f>IF($Z29="","",VLOOKUP($Z29,'ﾃﾞｰﾀ14&amp;12'!$U$3:$X$26,2,FALSE))</f>
        <v>西上</v>
      </c>
      <c r="X29" s="21" t="str">
        <f>IF($Z29="","",VLOOKUP($Z29,'ﾃﾞｰﾀ14&amp;12'!$U$3:$X$26,3,FALSE))</f>
        <v>尚志</v>
      </c>
      <c r="Y29" s="21" t="str">
        <f>IF($Z29="","",VLOOKUP($Z29,'ﾃﾞｰﾀ14&amp;12'!$U$3:$X$26,4,FALSE))</f>
        <v>(長・対馬市ＬＴＣ）</v>
      </c>
      <c r="Z29" s="358">
        <v>24</v>
      </c>
    </row>
    <row r="30" spans="1:26" ht="17.25" customHeight="1">
      <c r="A30" s="355"/>
      <c r="B30" s="21" t="str">
        <f>IF($A29="","",VLOOKUP($A29,'ﾃﾞｰﾀ14&amp;12'!$Y$3:$AB$26,2,FALSE))</f>
        <v>坂本</v>
      </c>
      <c r="C30" s="21" t="str">
        <f>IF($A29="","",VLOOKUP($A29,'ﾃﾞｰﾀ14&amp;12'!$Y$3:$AB$26,3,FALSE))</f>
        <v>遥一郎</v>
      </c>
      <c r="D30" s="21" t="str">
        <f>IF($A29="","",VLOOKUP($A29,'ﾃﾞｰﾀ14&amp;12'!$Y$3:$AB$26,4,FALSE))</f>
        <v>(福･油山TC)</v>
      </c>
      <c r="E30" s="10"/>
      <c r="F30" s="10"/>
      <c r="G30" s="35"/>
      <c r="H30" s="35"/>
      <c r="I30" s="3"/>
      <c r="J30" s="35"/>
      <c r="K30" s="3"/>
      <c r="L30" s="35"/>
      <c r="M30" s="35"/>
      <c r="N30" s="35"/>
      <c r="O30" s="35"/>
      <c r="P30" s="3"/>
      <c r="Q30" s="3"/>
      <c r="R30" s="3"/>
      <c r="S30" s="35"/>
      <c r="T30" s="35"/>
      <c r="U30" s="35"/>
      <c r="V30" s="10"/>
      <c r="W30" s="21" t="str">
        <f>IF($Z29="","",VLOOKUP($Z29,'ﾃﾞｰﾀ14&amp;12'!$Y$3:$AB$26,2,FALSE))</f>
        <v>西野</v>
      </c>
      <c r="X30" s="21" t="str">
        <f>IF($Z29="","",VLOOKUP($Z29,'ﾃﾞｰﾀ14&amp;12'!$Y$3:$AB$26,3,FALSE))</f>
        <v>拓郎</v>
      </c>
      <c r="Y30" s="21" t="str">
        <f>IF($Z29="","",VLOOKUP($Z29,'ﾃﾞｰﾀ14&amp;12'!$Y$3:$AB$26,4,FALSE))</f>
        <v>(長・SNTC)</v>
      </c>
      <c r="Z30" s="358"/>
    </row>
    <row r="31" spans="1:27" ht="12.75" customHeight="1">
      <c r="A31" s="355"/>
      <c r="B31" s="363"/>
      <c r="C31" s="363"/>
      <c r="D31" s="363"/>
      <c r="E31" s="10"/>
      <c r="F31" s="10"/>
      <c r="G31" s="35"/>
      <c r="H31" s="35"/>
      <c r="I31" s="3"/>
      <c r="J31" s="35"/>
      <c r="K31" s="3"/>
      <c r="L31" s="35"/>
      <c r="M31" s="35"/>
      <c r="N31" s="35"/>
      <c r="O31" s="35"/>
      <c r="P31" s="3"/>
      <c r="Q31" s="3"/>
      <c r="R31" s="3"/>
      <c r="S31" s="35"/>
      <c r="T31" s="3"/>
      <c r="U31" s="35"/>
      <c r="V31" s="10"/>
      <c r="W31" s="362"/>
      <c r="X31" s="362"/>
      <c r="Y31" s="362"/>
      <c r="Z31" s="376"/>
      <c r="AA31" s="90"/>
    </row>
    <row r="32" spans="1:27" ht="12.75" customHeight="1">
      <c r="A32" s="355"/>
      <c r="B32" s="363"/>
      <c r="C32" s="363"/>
      <c r="D32" s="363"/>
      <c r="E32" s="10"/>
      <c r="F32" s="10"/>
      <c r="G32" s="35"/>
      <c r="H32" s="35"/>
      <c r="I32" s="3"/>
      <c r="J32" s="35"/>
      <c r="K32" s="3"/>
      <c r="L32" s="35"/>
      <c r="M32" s="35"/>
      <c r="N32" s="35"/>
      <c r="O32" s="35"/>
      <c r="P32" s="3"/>
      <c r="Q32" s="3"/>
      <c r="R32" s="3"/>
      <c r="S32" s="35"/>
      <c r="T32" s="3"/>
      <c r="U32" s="35"/>
      <c r="V32" s="10"/>
      <c r="W32" s="362"/>
      <c r="X32" s="362"/>
      <c r="Y32" s="362"/>
      <c r="Z32" s="376"/>
      <c r="AA32" s="90"/>
    </row>
    <row r="33" spans="2:26" s="2" customFormat="1" ht="12" customHeight="1">
      <c r="B33" s="3"/>
      <c r="C33" s="3"/>
      <c r="D33" s="3"/>
      <c r="E33" s="5"/>
      <c r="F33" s="10"/>
      <c r="G33" s="5"/>
      <c r="H33" s="10"/>
      <c r="I33" s="45" t="s">
        <v>350</v>
      </c>
      <c r="J33" s="13"/>
      <c r="K33" s="5"/>
      <c r="L33" s="5"/>
      <c r="M33" s="10"/>
      <c r="P33" s="10"/>
      <c r="R33" s="13"/>
      <c r="S33" s="45" t="s">
        <v>499</v>
      </c>
      <c r="T33" s="5"/>
      <c r="U33" s="10"/>
      <c r="V33" s="5"/>
      <c r="W33" s="44"/>
      <c r="X33" s="44"/>
      <c r="Y33" s="3"/>
      <c r="Z33" s="3"/>
    </row>
    <row r="34" spans="1:26" s="254" customFormat="1" ht="17.25" customHeight="1">
      <c r="A34" s="32"/>
      <c r="B34" s="31"/>
      <c r="C34" s="31"/>
      <c r="D34" s="32"/>
      <c r="E34" s="23"/>
      <c r="F34" s="24"/>
      <c r="G34" s="364">
        <v>1</v>
      </c>
      <c r="H34" s="60" t="s">
        <v>1007</v>
      </c>
      <c r="I34" s="259"/>
      <c r="J34" s="60"/>
      <c r="K34" s="259"/>
      <c r="L34" s="377">
        <v>3</v>
      </c>
      <c r="M34" s="92"/>
      <c r="N34" s="25"/>
      <c r="O34" s="25"/>
      <c r="P34" s="60"/>
      <c r="Q34" s="259"/>
      <c r="R34" s="364">
        <v>1</v>
      </c>
      <c r="S34" s="268" t="str">
        <f>IF(R34="","",VLOOKUP(R34,'ﾃﾞｰﾀ14&amp;12'!$U$62:$X$68,2,FALSE))&amp;" "&amp;IF(R34="","",VLOOKUP(R34,'ﾃﾞｰﾀ14&amp;12'!$U$62:$X$68,3,FALSE))</f>
        <v>亀井 貴之</v>
      </c>
      <c r="T34" s="23"/>
      <c r="U34" s="24"/>
      <c r="V34" s="255"/>
      <c r="Z34" s="255"/>
    </row>
    <row r="35" spans="1:26" s="254" customFormat="1" ht="17.25" customHeight="1">
      <c r="A35" s="257"/>
      <c r="B35" s="258"/>
      <c r="C35" s="258"/>
      <c r="D35" s="257"/>
      <c r="E35" s="255"/>
      <c r="F35" s="256"/>
      <c r="G35" s="365"/>
      <c r="H35" s="60" t="s">
        <v>1218</v>
      </c>
      <c r="I35" s="259"/>
      <c r="J35" s="60"/>
      <c r="K35" s="259"/>
      <c r="L35" s="377"/>
      <c r="M35" s="92"/>
      <c r="N35" s="25"/>
      <c r="O35" s="25"/>
      <c r="P35" s="235"/>
      <c r="Q35" s="260"/>
      <c r="R35" s="365"/>
      <c r="S35" s="268" t="str">
        <f>IF(R34="","",VLOOKUP(R34,'ﾃﾞｰﾀ14&amp;12'!$Y$62:$AB$68,2,FALSE))&amp;" "&amp;IF(R34="","",VLOOKUP(R34,'ﾃﾞｰﾀ14&amp;12'!$Y$62:$AB$68,3,FALSE))</f>
        <v>中村 武士</v>
      </c>
      <c r="T35" s="23"/>
      <c r="U35" s="24"/>
      <c r="V35" s="255"/>
      <c r="Z35" s="255"/>
    </row>
    <row r="36" spans="1:26" s="254" customFormat="1" ht="17.25" customHeight="1">
      <c r="A36" s="257"/>
      <c r="B36" s="258"/>
      <c r="C36" s="258"/>
      <c r="D36" s="257"/>
      <c r="E36" s="255"/>
      <c r="F36" s="256"/>
      <c r="G36" s="365">
        <v>2</v>
      </c>
      <c r="H36" s="60" t="s">
        <v>1003</v>
      </c>
      <c r="I36" s="259"/>
      <c r="J36" s="60"/>
      <c r="K36" s="259"/>
      <c r="L36" s="377">
        <v>4</v>
      </c>
      <c r="M36" s="92"/>
      <c r="N36" s="25"/>
      <c r="O36" s="25"/>
      <c r="P36" s="60"/>
      <c r="Q36" s="259"/>
      <c r="R36" s="364">
        <v>2</v>
      </c>
      <c r="S36" s="268" t="str">
        <f>IF(R36="","",VLOOKUP(R36,'ﾃﾞｰﾀ14&amp;12'!$U$62:$X$68,2,FALSE))&amp;" "&amp;IF(R36="","",VLOOKUP(R36,'ﾃﾞｰﾀ14&amp;12'!$U$62:$X$68,3,FALSE))</f>
        <v>栗原 侑也</v>
      </c>
      <c r="T36" s="23"/>
      <c r="U36" s="24"/>
      <c r="V36" s="255"/>
      <c r="Z36" s="255"/>
    </row>
    <row r="37" spans="1:26" s="254" customFormat="1" ht="17.25" customHeight="1">
      <c r="A37" s="257"/>
      <c r="B37" s="258"/>
      <c r="C37" s="258"/>
      <c r="D37" s="257"/>
      <c r="E37" s="255"/>
      <c r="F37" s="256"/>
      <c r="G37" s="365"/>
      <c r="H37" s="60" t="s">
        <v>1008</v>
      </c>
      <c r="I37" s="259"/>
      <c r="J37" s="60"/>
      <c r="K37" s="259"/>
      <c r="L37" s="377"/>
      <c r="M37" s="92"/>
      <c r="N37" s="25"/>
      <c r="O37" s="25"/>
      <c r="P37" s="235"/>
      <c r="Q37" s="260"/>
      <c r="R37" s="365"/>
      <c r="S37" s="268" t="str">
        <f>IF(R36="","",VLOOKUP(R36,'ﾃﾞｰﾀ14&amp;12'!$Y$62:$AB$68,2,FALSE))&amp;" "&amp;IF(R36="","",VLOOKUP(R36,'ﾃﾞｰﾀ14&amp;12'!$Y$62:$AB$68,3,FALSE))</f>
        <v>廣岡 亮輝</v>
      </c>
      <c r="T37" s="293"/>
      <c r="U37" s="276"/>
      <c r="V37" s="255"/>
      <c r="Z37" s="255"/>
    </row>
    <row r="38" spans="1:26" s="254" customFormat="1" ht="17.25" customHeight="1">
      <c r="A38" s="257"/>
      <c r="B38" s="258"/>
      <c r="C38" s="258"/>
      <c r="D38" s="257"/>
      <c r="E38" s="255"/>
      <c r="F38" s="256"/>
      <c r="G38" s="372">
        <v>3</v>
      </c>
      <c r="H38" s="60"/>
      <c r="I38" s="259"/>
      <c r="J38" s="60"/>
      <c r="K38" s="259"/>
      <c r="L38" s="23"/>
      <c r="M38" s="24"/>
      <c r="N38" s="25"/>
      <c r="O38" s="25"/>
      <c r="P38" s="235"/>
      <c r="Q38" s="260"/>
      <c r="R38" s="365"/>
      <c r="S38" s="260"/>
      <c r="T38" s="255"/>
      <c r="U38" s="256"/>
      <c r="V38" s="255"/>
      <c r="Z38" s="255"/>
    </row>
    <row r="39" spans="1:26" s="254" customFormat="1" ht="17.25" customHeight="1">
      <c r="A39" s="257"/>
      <c r="B39" s="258"/>
      <c r="C39" s="258"/>
      <c r="D39" s="257"/>
      <c r="E39" s="255"/>
      <c r="F39" s="256"/>
      <c r="G39" s="372"/>
      <c r="H39" s="60"/>
      <c r="I39" s="259"/>
      <c r="J39" s="60"/>
      <c r="K39" s="259"/>
      <c r="L39" s="23"/>
      <c r="M39" s="24"/>
      <c r="N39" s="25"/>
      <c r="O39" s="25"/>
      <c r="P39" s="235"/>
      <c r="Q39" s="260"/>
      <c r="R39" s="365"/>
      <c r="S39" s="260"/>
      <c r="T39" s="255"/>
      <c r="U39" s="256"/>
      <c r="V39" s="255"/>
      <c r="Z39" s="255"/>
    </row>
    <row r="40" spans="1:26" s="254" customFormat="1" ht="9.75" customHeight="1" hidden="1">
      <c r="A40" s="257"/>
      <c r="B40" s="258"/>
      <c r="C40" s="258"/>
      <c r="D40" s="257"/>
      <c r="E40" s="255"/>
      <c r="F40" s="256"/>
      <c r="G40" s="255"/>
      <c r="H40" s="256"/>
      <c r="I40" s="255"/>
      <c r="J40" s="256"/>
      <c r="K40" s="255"/>
      <c r="L40" s="256"/>
      <c r="M40" s="255"/>
      <c r="N40" s="255"/>
      <c r="O40" s="256"/>
      <c r="P40" s="255"/>
      <c r="Q40" s="255"/>
      <c r="R40" s="255"/>
      <c r="S40" s="256"/>
      <c r="T40" s="255"/>
      <c r="U40" s="256"/>
      <c r="V40" s="255"/>
      <c r="Z40" s="255"/>
    </row>
    <row r="41" spans="1:26" s="254" customFormat="1" ht="9.75" customHeight="1" hidden="1">
      <c r="A41" s="257"/>
      <c r="B41" s="258"/>
      <c r="C41" s="258"/>
      <c r="D41" s="257"/>
      <c r="E41" s="255"/>
      <c r="F41" s="256"/>
      <c r="G41" s="255"/>
      <c r="H41" s="256"/>
      <c r="I41" s="255"/>
      <c r="J41" s="256"/>
      <c r="K41" s="255"/>
      <c r="L41" s="256"/>
      <c r="M41" s="255"/>
      <c r="N41" s="255"/>
      <c r="O41" s="256"/>
      <c r="P41" s="255"/>
      <c r="Q41" s="255"/>
      <c r="R41" s="255"/>
      <c r="S41" s="256"/>
      <c r="T41" s="255"/>
      <c r="U41" s="256"/>
      <c r="V41" s="255"/>
      <c r="Z41" s="255"/>
    </row>
    <row r="42" spans="1:26" s="254" customFormat="1" ht="9.75" customHeight="1">
      <c r="A42" s="257"/>
      <c r="B42" s="258"/>
      <c r="C42" s="258"/>
      <c r="D42" s="257"/>
      <c r="E42" s="255"/>
      <c r="F42" s="256"/>
      <c r="G42" s="255"/>
      <c r="H42" s="256"/>
      <c r="I42" s="255"/>
      <c r="J42" s="256"/>
      <c r="K42" s="255"/>
      <c r="L42" s="256"/>
      <c r="M42" s="255"/>
      <c r="N42" s="255"/>
      <c r="O42" s="256"/>
      <c r="P42" s="255"/>
      <c r="Q42" s="255"/>
      <c r="R42" s="255"/>
      <c r="S42" s="256"/>
      <c r="T42" s="255"/>
      <c r="U42" s="256"/>
      <c r="V42" s="255"/>
      <c r="Z42" s="255"/>
    </row>
    <row r="43" spans="1:26" s="254" customFormat="1" ht="9.75" customHeight="1">
      <c r="A43" s="257"/>
      <c r="B43" s="258"/>
      <c r="C43" s="258"/>
      <c r="D43" s="257"/>
      <c r="E43" s="255"/>
      <c r="F43" s="256"/>
      <c r="G43" s="255"/>
      <c r="H43" s="256"/>
      <c r="I43" s="255"/>
      <c r="J43" s="256"/>
      <c r="K43" s="255"/>
      <c r="L43" s="256"/>
      <c r="M43" s="255"/>
      <c r="N43" s="255"/>
      <c r="O43" s="256"/>
      <c r="P43" s="255"/>
      <c r="Q43" s="255"/>
      <c r="R43" s="255"/>
      <c r="S43" s="256"/>
      <c r="T43" s="255"/>
      <c r="U43" s="256"/>
      <c r="V43" s="255"/>
      <c r="Z43" s="255"/>
    </row>
    <row r="44" spans="1:26" s="254" customFormat="1" ht="9.75" customHeight="1">
      <c r="A44" s="257"/>
      <c r="B44" s="258"/>
      <c r="C44" s="258"/>
      <c r="D44" s="257"/>
      <c r="E44" s="255"/>
      <c r="F44" s="256"/>
      <c r="G44" s="255"/>
      <c r="H44" s="256"/>
      <c r="I44" s="255"/>
      <c r="J44" s="256"/>
      <c r="K44" s="255"/>
      <c r="L44" s="256"/>
      <c r="M44" s="255"/>
      <c r="N44" s="255"/>
      <c r="O44" s="256"/>
      <c r="P44" s="255"/>
      <c r="Q44" s="255"/>
      <c r="R44" s="255"/>
      <c r="S44" s="256"/>
      <c r="T44" s="255"/>
      <c r="U44" s="256"/>
      <c r="V44" s="255"/>
      <c r="Z44" s="255"/>
    </row>
    <row r="45" spans="1:22" s="28" customFormat="1" ht="13.5" customHeight="1">
      <c r="A45" s="257"/>
      <c r="B45" s="33" t="s">
        <v>351</v>
      </c>
      <c r="C45" s="33"/>
      <c r="D45" s="34"/>
      <c r="E45" s="27"/>
      <c r="F45" s="29"/>
      <c r="G45" s="27"/>
      <c r="H45" s="29"/>
      <c r="I45" s="27"/>
      <c r="J45" s="29"/>
      <c r="K45" s="27"/>
      <c r="L45" s="27"/>
      <c r="M45" s="27"/>
      <c r="N45" s="27"/>
      <c r="O45" s="29"/>
      <c r="P45" s="26" t="s">
        <v>685</v>
      </c>
      <c r="Q45" s="26"/>
      <c r="R45" s="26"/>
      <c r="S45" s="26"/>
      <c r="T45" s="26"/>
      <c r="U45" s="26"/>
      <c r="V45" s="26"/>
    </row>
    <row r="46" spans="1:26" ht="16.5" customHeight="1">
      <c r="A46" s="355">
        <f>IF(L17="","",IF(L17=J11,J23,IF(L17=J23,J11)))</f>
        <v>5</v>
      </c>
      <c r="B46" s="21" t="str">
        <f>IF($A46="","",VLOOKUP($A46,'ﾃﾞｰﾀ14&amp;12'!$U$3:$X$26,2,FALSE))</f>
        <v>荒巻</v>
      </c>
      <c r="C46" s="21" t="str">
        <f>IF($A46="","",VLOOKUP($A46,'ﾃﾞｰﾀ14&amp;12'!$U$3:$X$26,3,FALSE))</f>
        <v>央</v>
      </c>
      <c r="D46" s="87" t="str">
        <f>IF($A46="","",VLOOKUP($A46,'ﾃﾞｰﾀ14&amp;12'!$U$3:$X$26,4,FALSE))</f>
        <v>(熊・RKKﾙｰﾃﾞﾝｽTC）</v>
      </c>
      <c r="E46" s="22"/>
      <c r="F46" s="35"/>
      <c r="G46" s="10" t="s">
        <v>684</v>
      </c>
      <c r="H46" s="362">
        <v>19</v>
      </c>
      <c r="I46" s="21" t="str">
        <f>IF(H46="","",VLOOKUP(H46,'ﾃﾞｰﾀ14&amp;12'!$U$3:$X$26,2,FALSE))</f>
        <v>村上</v>
      </c>
      <c r="L46" s="22"/>
      <c r="M46" s="22"/>
      <c r="N46" s="92" t="s">
        <v>684</v>
      </c>
      <c r="O46" s="92" t="s">
        <v>684</v>
      </c>
      <c r="P46" s="60"/>
      <c r="Q46" s="60"/>
      <c r="R46" s="362">
        <v>24</v>
      </c>
      <c r="S46" s="87" t="str">
        <f>IF(R46="","",VLOOKUP(R46,'ﾃﾞｰﾀ14&amp;12'!$U$3:$X$26,2,FALSE))</f>
        <v>西上</v>
      </c>
      <c r="T46" s="87" t="s">
        <v>684</v>
      </c>
      <c r="U46" s="35"/>
      <c r="V46" s="35"/>
      <c r="W46" s="10" t="str">
        <f>IF($Z46="","",VLOOKUP($Z46,'ﾃﾞｰﾀ14&amp;12'!$U$3:$X$26,2,FALSE))</f>
        <v>林田</v>
      </c>
      <c r="X46" s="92" t="str">
        <f>IF($Z46="","",VLOOKUP($Z46,'ﾃﾞｰﾀ14&amp;12'!$U$3:$X$26,3,FALSE))</f>
        <v>誠</v>
      </c>
      <c r="Y46" s="10" t="str">
        <f>IF($Z46="","",VLOOKUP($Z46,'ﾃﾞｰﾀ14&amp;12'!$U$3:$X$26,4,FALSE))</f>
        <v>(鹿･ｱﾘﾑﾗ TA)</v>
      </c>
      <c r="Z46" s="355">
        <v>1</v>
      </c>
    </row>
    <row r="47" spans="1:26" ht="16.5" customHeight="1">
      <c r="A47" s="355"/>
      <c r="B47" s="21" t="str">
        <f>IF($A46="","",VLOOKUP($A46,'ﾃﾞｰﾀ14&amp;12'!$Y$3:$AB$26,2,FALSE))</f>
        <v>上甲</v>
      </c>
      <c r="C47" s="21" t="str">
        <f>IF($A46="","",VLOOKUP($A46,'ﾃﾞｰﾀ14&amp;12'!$Y$3:$AB$26,3,FALSE))</f>
        <v>耀大</v>
      </c>
      <c r="D47" s="87" t="str">
        <f>IF($A46="","",VLOOKUP($A46,'ﾃﾞｰﾀ14&amp;12'!$Y$3:$AB$26,4,FALSE))</f>
        <v>(熊・RKKﾙｰﾃﾞﾝｽTC）</v>
      </c>
      <c r="E47" s="239"/>
      <c r="F47" s="181"/>
      <c r="G47" s="6" t="s">
        <v>684</v>
      </c>
      <c r="H47" s="366"/>
      <c r="I47" s="88" t="str">
        <f>IF(H46="","",VLOOKUP(H46,'ﾃﾞｰﾀ14&amp;12'!$Y$3:$AB$26,2,FALSE))</f>
        <v>花田</v>
      </c>
      <c r="L47" s="22"/>
      <c r="M47" s="22"/>
      <c r="N47" s="92" t="s">
        <v>684</v>
      </c>
      <c r="O47" s="92" t="s">
        <v>684</v>
      </c>
      <c r="P47" s="60"/>
      <c r="Q47" s="60"/>
      <c r="R47" s="366"/>
      <c r="S47" s="87" t="str">
        <f>IF(R46="","",VLOOKUP(R46,'ﾃﾞｰﾀ14&amp;12'!$Y$3:$AB$26,2,FALSE))</f>
        <v>西野</v>
      </c>
      <c r="T47" s="232" t="s">
        <v>684</v>
      </c>
      <c r="U47" s="236"/>
      <c r="V47" s="181"/>
      <c r="W47" s="10" t="str">
        <f>IF($Z46="","",VLOOKUP($Z46,'ﾃﾞｰﾀ14&amp;12'!$Y$3:$AB$26,2,FALSE))</f>
        <v>岡本</v>
      </c>
      <c r="X47" s="92" t="str">
        <f>IF($Z46="","",VLOOKUP($Z46,'ﾃﾞｰﾀ14&amp;12'!$Y$3:$AB$26,3,FALSE))</f>
        <v>遼介</v>
      </c>
      <c r="Y47" s="10" t="str">
        <f>IF($Z46="","",VLOOKUP($Z46,'ﾃﾞｰﾀ14&amp;12'!$Y$3:$AB$26,4,FALSE))</f>
        <v>(鹿・ﾌｼﾞｼﾞｭﾆｱ)</v>
      </c>
      <c r="Z47" s="355"/>
    </row>
    <row r="48" spans="1:26" ht="16.5" customHeight="1">
      <c r="A48" s="355">
        <f>IF(N17="","",IF(N17=P11,P23,IF(N17=P23,P11)))</f>
        <v>19</v>
      </c>
      <c r="B48" s="21" t="str">
        <f>IF($A48="","",VLOOKUP($A48,'ﾃﾞｰﾀ14&amp;12'!$U$3:$X$26,2,FALSE))</f>
        <v>村上</v>
      </c>
      <c r="C48" s="21" t="str">
        <f>IF($A48="","",VLOOKUP($A48,'ﾃﾞｰﾀ14&amp;12'!$U$3:$X$26,3,FALSE))</f>
        <v>誠</v>
      </c>
      <c r="D48" s="87" t="str">
        <f>IF($A48="","",VLOOKUP($A48,'ﾃﾞｰﾀ14&amp;12'!$U$3:$X$26,4,FALSE))</f>
        <v>(福・ITS九州）</v>
      </c>
      <c r="E48" s="42"/>
      <c r="F48" s="43"/>
      <c r="G48" s="188"/>
      <c r="H48" s="356">
        <v>86</v>
      </c>
      <c r="I48" s="357"/>
      <c r="L48" s="35"/>
      <c r="M48" s="35" t="s">
        <v>684</v>
      </c>
      <c r="N48" s="12"/>
      <c r="O48" s="12"/>
      <c r="P48" s="362">
        <v>24</v>
      </c>
      <c r="Q48" s="87" t="str">
        <f>IF(P48="","",VLOOKUP(P48,'ﾃﾞｰﾀ14&amp;12'!$U$3:$X$26,2,FALSE))</f>
        <v>西上</v>
      </c>
      <c r="R48" s="353">
        <v>82</v>
      </c>
      <c r="S48" s="352"/>
      <c r="T48" s="237" t="s">
        <v>684</v>
      </c>
      <c r="U48" s="37"/>
      <c r="V48" s="37"/>
      <c r="W48" s="10" t="str">
        <f>IF($Z48="","",VLOOKUP($Z48,'ﾃﾞｰﾀ14&amp;12'!$U$3:$X$26,2,FALSE))</f>
        <v>西上</v>
      </c>
      <c r="X48" s="92" t="str">
        <f>IF($Z48="","",VLOOKUP($Z48,'ﾃﾞｰﾀ14&amp;12'!$U$3:$X$26,3,FALSE))</f>
        <v>尚志</v>
      </c>
      <c r="Y48" s="10" t="str">
        <f>IF($Z48="","",VLOOKUP($Z48,'ﾃﾞｰﾀ14&amp;12'!$U$3:$X$26,4,FALSE))</f>
        <v>(長・対馬市ＬＴＣ）</v>
      </c>
      <c r="Z48" s="355">
        <v>24</v>
      </c>
    </row>
    <row r="49" spans="1:26" ht="16.5" customHeight="1">
      <c r="A49" s="355"/>
      <c r="B49" s="21" t="str">
        <f>IF($A48="","",VLOOKUP($A48,'ﾃﾞｰﾀ14&amp;12'!$Y$3:$AB$26,2,FALSE))</f>
        <v>花田</v>
      </c>
      <c r="C49" s="21" t="str">
        <f>IF($A48="","",VLOOKUP($A48,'ﾃﾞｰﾀ14&amp;12'!$Y$3:$AB$26,3,FALSE))</f>
        <v>暁</v>
      </c>
      <c r="D49" s="87" t="str">
        <f>IF($A48="","",VLOOKUP($A48,'ﾃﾞｰﾀ14&amp;12'!$Y$3:$AB$26,4,FALSE))</f>
        <v>(福･ｸﾞﾗﾝﾃﾞｨｰﾙ)</v>
      </c>
      <c r="E49" s="22"/>
      <c r="F49" s="22"/>
      <c r="G49" s="22"/>
      <c r="L49" s="35"/>
      <c r="M49" s="35" t="s">
        <v>684</v>
      </c>
      <c r="N49" s="22"/>
      <c r="O49" s="22"/>
      <c r="P49" s="366"/>
      <c r="Q49" s="184" t="str">
        <f>IF(P48="","",VLOOKUP(P48,'ﾃﾞｰﾀ14&amp;12'!$Y$3:$AB$26,2,FALSE))</f>
        <v>西野</v>
      </c>
      <c r="R49" s="238"/>
      <c r="S49" s="87" t="s">
        <v>684</v>
      </c>
      <c r="T49" s="87" t="s">
        <v>684</v>
      </c>
      <c r="U49" s="35"/>
      <c r="V49" s="35"/>
      <c r="W49" s="10" t="str">
        <f>IF($Z48="","",VLOOKUP($Z48,'ﾃﾞｰﾀ14&amp;12'!$Y$3:$AB$26,2,FALSE))</f>
        <v>西野</v>
      </c>
      <c r="X49" s="92" t="str">
        <f>IF($Z48="","",VLOOKUP($Z48,'ﾃﾞｰﾀ14&amp;12'!$Y$3:$AB$26,3,FALSE))</f>
        <v>拓郎</v>
      </c>
      <c r="Y49" s="10" t="str">
        <f>IF($Z48="","",VLOOKUP($Z48,'ﾃﾞｰﾀ14&amp;12'!$Y$3:$AB$26,4,FALSE))</f>
        <v>(長・SNTC)</v>
      </c>
      <c r="Z49" s="355"/>
    </row>
    <row r="50" spans="1:26" ht="16.5" customHeight="1">
      <c r="A50" s="32"/>
      <c r="B50" s="31"/>
      <c r="C50" s="31"/>
      <c r="D50" s="32"/>
      <c r="L50" s="12"/>
      <c r="M50" s="12"/>
      <c r="N50" s="92" t="s">
        <v>684</v>
      </c>
      <c r="O50" s="92" t="s">
        <v>684</v>
      </c>
      <c r="P50" s="357">
        <v>86</v>
      </c>
      <c r="Q50" s="367"/>
      <c r="R50" s="368">
        <v>18</v>
      </c>
      <c r="S50" s="87" t="str">
        <f>IF(R50="","",VLOOKUP(R50,'ﾃﾞｰﾀ14&amp;12'!$U$3:$X$26,2,FALSE))</f>
        <v>ｾﾊﾞｳﾝ </v>
      </c>
      <c r="T50" s="87" t="s">
        <v>684</v>
      </c>
      <c r="U50" s="35"/>
      <c r="V50" s="35"/>
      <c r="W50" s="10" t="str">
        <f>IF($Z50="","",VLOOKUP($Z50,'ﾃﾞｰﾀ14&amp;12'!$U$3:$X$26,2,FALSE))</f>
        <v>玉城</v>
      </c>
      <c r="X50" s="92" t="str">
        <f>IF($Z50="","",VLOOKUP($Z50,'ﾃﾞｰﾀ14&amp;12'!$U$3:$X$26,3,FALSE))</f>
        <v>翔平</v>
      </c>
      <c r="Y50" s="10" t="str">
        <f>IF($Z50="","",VLOOKUP($Z50,'ﾃﾞｰﾀ14&amp;12'!$U$3:$X$26,4,FALSE))</f>
        <v>(沖･ＪＩＮ　Ｊｒ)</v>
      </c>
      <c r="Z50" s="355">
        <v>9</v>
      </c>
    </row>
    <row r="51" spans="1:26" ht="16.5" customHeight="1">
      <c r="A51" s="32"/>
      <c r="B51" s="33" t="s">
        <v>686</v>
      </c>
      <c r="C51" s="33"/>
      <c r="D51" s="34"/>
      <c r="E51" s="27"/>
      <c r="F51" s="29"/>
      <c r="G51" s="27"/>
      <c r="H51" s="29"/>
      <c r="I51" s="27"/>
      <c r="J51" s="29"/>
      <c r="K51" s="29"/>
      <c r="L51" s="22"/>
      <c r="M51" s="22"/>
      <c r="N51" s="92" t="s">
        <v>684</v>
      </c>
      <c r="O51" s="92" t="s">
        <v>684</v>
      </c>
      <c r="P51" s="60"/>
      <c r="Q51" s="60"/>
      <c r="R51" s="369"/>
      <c r="S51" s="88" t="str">
        <f>IF(R50="","",VLOOKUP(R50,'ﾃﾞｰﾀ14&amp;12'!$Y$3:$AB$26,2,FALSE))</f>
        <v>寺川</v>
      </c>
      <c r="T51" s="232" t="s">
        <v>684</v>
      </c>
      <c r="U51" s="236"/>
      <c r="V51" s="181"/>
      <c r="W51" s="10" t="str">
        <f>IF($Z50="","",VLOOKUP($Z50,'ﾃﾞｰﾀ14&amp;12'!$Y$3:$AB$26,2,FALSE))</f>
        <v>安里</v>
      </c>
      <c r="X51" s="92" t="str">
        <f>IF($Z50="","",VLOOKUP($Z50,'ﾃﾞｰﾀ14&amp;12'!$Y$3:$AB$26,3,FALSE))</f>
        <v>雅樹</v>
      </c>
      <c r="Y51" s="10" t="str">
        <f>IF($Z50="","",VLOOKUP($Z50,'ﾃﾞｰﾀ14&amp;12'!$Y$3:$AB$26,4,FALSE))</f>
        <v>(沖･沖縄尚学高附属中)</v>
      </c>
      <c r="Z51" s="355"/>
    </row>
    <row r="52" spans="1:26" ht="16.5" customHeight="1">
      <c r="A52" s="355">
        <f>IF(R46="","",IF(R46=Z46,Z48,IF(R46=Z48,Z46)))</f>
        <v>1</v>
      </c>
      <c r="B52" s="21" t="str">
        <f>IF($A52="","",VLOOKUP($A52,'ﾃﾞｰﾀ14&amp;12'!$U$3:$X$26,2,FALSE))</f>
        <v>林田</v>
      </c>
      <c r="C52" s="21" t="str">
        <f>IF($A52="","",VLOOKUP($A52,'ﾃﾞｰﾀ14&amp;12'!$U$3:$X$26,3,FALSE))</f>
        <v>誠</v>
      </c>
      <c r="D52" s="87" t="str">
        <f>IF($A52="","",VLOOKUP($A52,'ﾃﾞｰﾀ14&amp;12'!$U$3:$X$26,4,FALSE))</f>
        <v>(鹿･ｱﾘﾑﾗ TA)</v>
      </c>
      <c r="E52" s="22"/>
      <c r="F52" s="35"/>
      <c r="G52" s="10" t="s">
        <v>684</v>
      </c>
      <c r="H52" s="362">
        <v>9</v>
      </c>
      <c r="I52" s="21" t="str">
        <f>IF(H52="","",VLOOKUP(H52,'ﾃﾞｰﾀ14&amp;12'!$U$3:$X$26,2,FALSE))</f>
        <v>玉城</v>
      </c>
      <c r="J52" s="22"/>
      <c r="K52" s="22"/>
      <c r="L52" s="22"/>
      <c r="M52" s="22"/>
      <c r="N52" s="12"/>
      <c r="O52" s="12"/>
      <c r="P52" s="60"/>
      <c r="Q52" s="60"/>
      <c r="R52" s="351">
        <v>97</v>
      </c>
      <c r="S52" s="352"/>
      <c r="T52" s="237" t="s">
        <v>684</v>
      </c>
      <c r="U52" s="37"/>
      <c r="V52" s="37"/>
      <c r="W52" s="10" t="str">
        <f>IF($Z52="","",VLOOKUP($Z52,'ﾃﾞｰﾀ14&amp;12'!$U$3:$X$26,2,FALSE))</f>
        <v>ｾﾊﾞｳﾝ </v>
      </c>
      <c r="X52" s="92" t="str">
        <f>IF($Z52="","",VLOOKUP($Z52,'ﾃﾞｰﾀ14&amp;12'!$U$3:$X$26,3,FALSE))</f>
        <v>ｼﾞｭﾘｱﾝ</v>
      </c>
      <c r="Y52" s="10" t="str">
        <f>IF($Z52="","",VLOOKUP($Z52,'ﾃﾞｰﾀ14&amp;12'!$U$3:$X$26,4,FALSE))</f>
        <v>(福・海の中道M&amp;T）</v>
      </c>
      <c r="Z52" s="355">
        <v>18</v>
      </c>
    </row>
    <row r="53" spans="1:26" ht="16.5" customHeight="1">
      <c r="A53" s="355"/>
      <c r="B53" s="21" t="str">
        <f>IF($A52="","",VLOOKUP($A52,'ﾃﾞｰﾀ14&amp;12'!$Y$3:$AB$26,2,FALSE))</f>
        <v>岡本</v>
      </c>
      <c r="C53" s="21" t="str">
        <f>IF($A52="","",VLOOKUP($A52,'ﾃﾞｰﾀ14&amp;12'!$Y$3:$AB$26,3,FALSE))</f>
        <v>遼介</v>
      </c>
      <c r="D53" s="87" t="str">
        <f>IF($A52="","",VLOOKUP($A52,'ﾃﾞｰﾀ14&amp;12'!$Y$3:$AB$26,4,FALSE))</f>
        <v>(鹿・ﾌｼﾞｼﾞｭﾆｱ)</v>
      </c>
      <c r="E53" s="239"/>
      <c r="F53" s="181"/>
      <c r="G53" s="6" t="s">
        <v>684</v>
      </c>
      <c r="H53" s="366"/>
      <c r="I53" s="88" t="str">
        <f>IF(H52="","",VLOOKUP(H52,'ﾃﾞｰﾀ14&amp;12'!$Y$3:$AB$26,2,FALSE))</f>
        <v>安里</v>
      </c>
      <c r="J53" s="22"/>
      <c r="K53" s="22"/>
      <c r="L53" s="22"/>
      <c r="M53" s="22"/>
      <c r="N53" s="24"/>
      <c r="O53" s="22"/>
      <c r="P53" s="60"/>
      <c r="Q53" s="60"/>
      <c r="R53" s="60"/>
      <c r="S53" s="87" t="s">
        <v>684</v>
      </c>
      <c r="T53" s="87" t="s">
        <v>684</v>
      </c>
      <c r="U53" s="35"/>
      <c r="V53" s="35"/>
      <c r="W53" s="10" t="str">
        <f>IF($Z52="","",VLOOKUP($Z52,'ﾃﾞｰﾀ14&amp;12'!$Y$3:$AB$26,2,FALSE))</f>
        <v>寺川</v>
      </c>
      <c r="X53" s="10" t="str">
        <f>IF($Z52="","",VLOOKUP($Z52,'ﾃﾞｰﾀ14&amp;12'!$Y$3:$AB$26,3,FALSE))</f>
        <v>海里</v>
      </c>
      <c r="Y53" s="10" t="str">
        <f>IF($Z52="","",VLOOKUP($Z52,'ﾃﾞｰﾀ14&amp;12'!$Y$3:$AB$26,4,FALSE))</f>
        <v>(福･ｽﾌﾟﾗｰｼﾞ)</v>
      </c>
      <c r="Z53" s="355"/>
    </row>
    <row r="54" spans="1:29" ht="16.5" customHeight="1">
      <c r="A54" s="355">
        <f>IF(R50="","",IF(R50=Z50,Z52,IF(R50=Z52,Z50)))</f>
        <v>9</v>
      </c>
      <c r="B54" s="21" t="str">
        <f>IF($A54="","",VLOOKUP($A54,'ﾃﾞｰﾀ14&amp;12'!$U$3:$X$26,2,FALSE))</f>
        <v>玉城</v>
      </c>
      <c r="C54" s="21" t="str">
        <f>IF($A54="","",VLOOKUP($A54,'ﾃﾞｰﾀ14&amp;12'!$U$3:$X$26,3,FALSE))</f>
        <v>翔平</v>
      </c>
      <c r="D54" s="87" t="str">
        <f>IF($A54="","",VLOOKUP($A54,'ﾃﾞｰﾀ14&amp;12'!$U$3:$X$26,4,FALSE))</f>
        <v>(沖･ＪＩＮ　Ｊｒ)</v>
      </c>
      <c r="E54" s="42"/>
      <c r="F54" s="43"/>
      <c r="G54" s="188"/>
      <c r="H54" s="356">
        <v>86</v>
      </c>
      <c r="I54" s="357"/>
      <c r="J54" s="22"/>
      <c r="K54" s="22"/>
      <c r="L54" s="1"/>
      <c r="M54" s="1"/>
      <c r="O54" s="23"/>
      <c r="Q54" s="24"/>
      <c r="S54" s="23"/>
      <c r="W54" s="24"/>
      <c r="Y54" s="3"/>
      <c r="Z54" s="35"/>
      <c r="AA54" s="3"/>
      <c r="AB54" s="2"/>
      <c r="AC54" s="2"/>
    </row>
    <row r="55" spans="1:29" ht="16.5" customHeight="1">
      <c r="A55" s="355"/>
      <c r="B55" s="21" t="str">
        <f>IF($A54="","",VLOOKUP($A54,'ﾃﾞｰﾀ14&amp;12'!$Y$3:$AB$26,2,FALSE))</f>
        <v>安里</v>
      </c>
      <c r="C55" s="21" t="str">
        <f>IF($A54="","",VLOOKUP($A54,'ﾃﾞｰﾀ14&amp;12'!$Y$3:$AB$26,3,FALSE))</f>
        <v>雅樹</v>
      </c>
      <c r="D55" s="87" t="str">
        <f>IF($A54="","",VLOOKUP($A54,'ﾃﾞｰﾀ14&amp;12'!$Y$3:$AB$26,4,FALSE))</f>
        <v>(沖･沖縄尚学高附属中)</v>
      </c>
      <c r="E55" s="22"/>
      <c r="F55" s="22"/>
      <c r="G55" s="22"/>
      <c r="J55" s="22"/>
      <c r="K55" s="22"/>
      <c r="L55" s="1"/>
      <c r="M55" s="1"/>
      <c r="O55" s="23"/>
      <c r="P55" s="24"/>
      <c r="Q55" s="24"/>
      <c r="R55" s="30"/>
      <c r="S55" s="30"/>
      <c r="T55" s="30"/>
      <c r="U55" s="30"/>
      <c r="V55" s="30"/>
      <c r="W55" s="30"/>
      <c r="X55" s="29"/>
      <c r="Y55" s="3"/>
      <c r="Z55" s="35"/>
      <c r="AA55" s="3"/>
      <c r="AB55" s="2"/>
      <c r="AC55" s="2"/>
    </row>
    <row r="56" spans="6:21" ht="13.5">
      <c r="F56" s="23"/>
      <c r="J56" s="94"/>
      <c r="Q56" s="24"/>
      <c r="U56" s="23"/>
    </row>
  </sheetData>
  <sheetProtection/>
  <mergeCells count="108">
    <mergeCell ref="F13:F14"/>
    <mergeCell ref="F15:G15"/>
    <mergeCell ref="H15:H16"/>
    <mergeCell ref="F23:G23"/>
    <mergeCell ref="H19:H20"/>
    <mergeCell ref="L34:L35"/>
    <mergeCell ref="L36:L37"/>
    <mergeCell ref="H29:I29"/>
    <mergeCell ref="F25:F26"/>
    <mergeCell ref="A13:A14"/>
    <mergeCell ref="Z31:Z32"/>
    <mergeCell ref="W31:W32"/>
    <mergeCell ref="X31:X32"/>
    <mergeCell ref="A23:A24"/>
    <mergeCell ref="Z19:Z20"/>
    <mergeCell ref="Z21:Z22"/>
    <mergeCell ref="Z23:Z24"/>
    <mergeCell ref="N17:N18"/>
    <mergeCell ref="H17:I17"/>
    <mergeCell ref="P23:P24"/>
    <mergeCell ref="H27:H28"/>
    <mergeCell ref="F27:G27"/>
    <mergeCell ref="J23:J24"/>
    <mergeCell ref="J25:K25"/>
    <mergeCell ref="A25:A26"/>
    <mergeCell ref="H21:I21"/>
    <mergeCell ref="F21:F22"/>
    <mergeCell ref="A27:A28"/>
    <mergeCell ref="R21:S21"/>
    <mergeCell ref="R19:R20"/>
    <mergeCell ref="L19:M19"/>
    <mergeCell ref="A15:A16"/>
    <mergeCell ref="A17:A18"/>
    <mergeCell ref="A19:A20"/>
    <mergeCell ref="L17:L18"/>
    <mergeCell ref="N19:O19"/>
    <mergeCell ref="A21:A22"/>
    <mergeCell ref="J13:K13"/>
    <mergeCell ref="P13:Q13"/>
    <mergeCell ref="R9:S9"/>
    <mergeCell ref="Z11:Z12"/>
    <mergeCell ref="T11:U11"/>
    <mergeCell ref="T13:T14"/>
    <mergeCell ref="Z13:Z14"/>
    <mergeCell ref="Z15:Z16"/>
    <mergeCell ref="Z17:Z18"/>
    <mergeCell ref="T15:U15"/>
    <mergeCell ref="R17:S17"/>
    <mergeCell ref="R15:R16"/>
    <mergeCell ref="A1:Z1"/>
    <mergeCell ref="Z7:Z8"/>
    <mergeCell ref="Z9:Z10"/>
    <mergeCell ref="F9:F10"/>
    <mergeCell ref="H7:H8"/>
    <mergeCell ref="R7:R8"/>
    <mergeCell ref="T9:T10"/>
    <mergeCell ref="H9:I9"/>
    <mergeCell ref="A2:Z2"/>
    <mergeCell ref="A7:A8"/>
    <mergeCell ref="Y31:Y32"/>
    <mergeCell ref="A9:A10"/>
    <mergeCell ref="A11:A12"/>
    <mergeCell ref="P11:P12"/>
    <mergeCell ref="J11:J12"/>
    <mergeCell ref="F11:G11"/>
    <mergeCell ref="M9:M10"/>
    <mergeCell ref="N9:O9"/>
    <mergeCell ref="N10:O10"/>
    <mergeCell ref="N11:O11"/>
    <mergeCell ref="R34:R35"/>
    <mergeCell ref="R27:R28"/>
    <mergeCell ref="R29:S29"/>
    <mergeCell ref="P25:Q25"/>
    <mergeCell ref="R46:R47"/>
    <mergeCell ref="R38:R39"/>
    <mergeCell ref="G36:G37"/>
    <mergeCell ref="H46:H47"/>
    <mergeCell ref="R36:R37"/>
    <mergeCell ref="G38:G39"/>
    <mergeCell ref="T21:T22"/>
    <mergeCell ref="Z46:Z47"/>
    <mergeCell ref="Z48:Z49"/>
    <mergeCell ref="Z50:Z51"/>
    <mergeCell ref="Z29:Z30"/>
    <mergeCell ref="Z27:Z28"/>
    <mergeCell ref="Z25:Z26"/>
    <mergeCell ref="T25:T26"/>
    <mergeCell ref="T27:U27"/>
    <mergeCell ref="T23:U23"/>
    <mergeCell ref="A54:A55"/>
    <mergeCell ref="H54:I54"/>
    <mergeCell ref="H48:I48"/>
    <mergeCell ref="Z52:Z53"/>
    <mergeCell ref="R52:S52"/>
    <mergeCell ref="P48:P49"/>
    <mergeCell ref="P50:Q50"/>
    <mergeCell ref="R48:S48"/>
    <mergeCell ref="R50:R51"/>
    <mergeCell ref="H52:H53"/>
    <mergeCell ref="A46:A47"/>
    <mergeCell ref="A29:A30"/>
    <mergeCell ref="A31:A32"/>
    <mergeCell ref="A52:A53"/>
    <mergeCell ref="A48:A49"/>
    <mergeCell ref="B31:B32"/>
    <mergeCell ref="C31:C32"/>
    <mergeCell ref="D31:D32"/>
    <mergeCell ref="G34:G35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4"/>
  <sheetViews>
    <sheetView showZeros="0" zoomScalePageLayoutView="0" workbookViewId="0" topLeftCell="A26">
      <selection activeCell="N11" sqref="N11"/>
    </sheetView>
  </sheetViews>
  <sheetFormatPr defaultColWidth="2.59765625" defaultRowHeight="14.25"/>
  <cols>
    <col min="1" max="1" width="2.5" style="23" customWidth="1"/>
    <col min="2" max="3" width="5.19921875" style="47" customWidth="1"/>
    <col min="4" max="4" width="13.8984375" style="23" customWidth="1"/>
    <col min="5" max="5" width="1.8984375" style="23" customWidth="1"/>
    <col min="6" max="6" width="1.8984375" style="24" customWidth="1"/>
    <col min="7" max="7" width="4.5" style="23" customWidth="1"/>
    <col min="8" max="8" width="1.8984375" style="24" customWidth="1"/>
    <col min="9" max="9" width="4.5" style="23" customWidth="1"/>
    <col min="10" max="10" width="1.8984375" style="24" customWidth="1"/>
    <col min="11" max="11" width="4.5" style="23" customWidth="1"/>
    <col min="12" max="12" width="1.8984375" style="24" customWidth="1"/>
    <col min="13" max="13" width="4.5" style="23" customWidth="1"/>
    <col min="14" max="14" width="1.8984375" style="23" customWidth="1"/>
    <col min="15" max="15" width="4.5" style="24" customWidth="1"/>
    <col min="16" max="16" width="1.8984375" style="23" customWidth="1"/>
    <col min="17" max="17" width="4.5" style="23" customWidth="1"/>
    <col min="18" max="18" width="1.8984375" style="23" customWidth="1"/>
    <col min="19" max="19" width="4.5" style="24" customWidth="1"/>
    <col min="20" max="20" width="1.8984375" style="23" customWidth="1"/>
    <col min="21" max="21" width="4.5" style="24" customWidth="1"/>
    <col min="22" max="22" width="1.59765625" style="23" customWidth="1"/>
    <col min="23" max="24" width="5.19921875" style="269" customWidth="1"/>
    <col min="25" max="25" width="13.8984375" style="269" customWidth="1"/>
    <col min="26" max="26" width="2.5" style="23" customWidth="1"/>
    <col min="27" max="16384" width="2.59765625" style="25" customWidth="1"/>
  </cols>
  <sheetData>
    <row r="1" spans="1:26" s="93" customFormat="1" ht="26.25" customHeight="1">
      <c r="A1" s="360" t="s">
        <v>997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</row>
    <row r="2" spans="1:26" ht="28.5" customHeight="1">
      <c r="A2" s="361" t="s">
        <v>501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ht="13.5">
      <c r="Z3" s="273" t="s">
        <v>999</v>
      </c>
    </row>
    <row r="4" ht="13.5">
      <c r="Z4" s="253" t="s">
        <v>870</v>
      </c>
    </row>
    <row r="5" ht="18.75" customHeight="1"/>
    <row r="6" spans="1:26" ht="13.5">
      <c r="A6" s="25"/>
      <c r="D6" s="25"/>
      <c r="E6" s="25" t="s">
        <v>690</v>
      </c>
      <c r="F6" s="90"/>
      <c r="G6" s="253" t="s">
        <v>349</v>
      </c>
      <c r="H6" s="90"/>
      <c r="I6" s="253" t="s">
        <v>691</v>
      </c>
      <c r="J6" s="90"/>
      <c r="K6" s="253" t="s">
        <v>692</v>
      </c>
      <c r="L6" s="90"/>
      <c r="M6" s="25"/>
      <c r="N6" s="25" t="s">
        <v>696</v>
      </c>
      <c r="O6" s="90"/>
      <c r="P6" s="25" t="s">
        <v>692</v>
      </c>
      <c r="Q6" s="25"/>
      <c r="R6" s="25" t="s">
        <v>691</v>
      </c>
      <c r="S6" s="90"/>
      <c r="T6" s="25" t="s">
        <v>693</v>
      </c>
      <c r="U6" s="90"/>
      <c r="V6" s="25" t="s">
        <v>690</v>
      </c>
      <c r="Z6" s="25"/>
    </row>
    <row r="7" spans="1:26" ht="15" customHeight="1">
      <c r="A7" s="355">
        <v>1</v>
      </c>
      <c r="B7" s="354" t="str">
        <f>IF(A7="","",VLOOKUP('12BS'!A7,'ﾃﾞｰﾀ14&amp;12'!$H$3:$K$66,2,FALSE))</f>
        <v>栗山</v>
      </c>
      <c r="C7" s="354" t="str">
        <f>IF(A7="","",VLOOKUP('12BS'!A7,'ﾃﾞｰﾀ14&amp;12'!$H$3:$K$66,3,FALSE))</f>
        <v>拓也</v>
      </c>
      <c r="D7" s="354" t="str">
        <f>IF(A7="","",VLOOKUP('12BS'!A7,'ﾃﾞｰﾀ14&amp;12'!$H$3:$K$66,4,FALSE))</f>
        <v>(佐･太閤TC)</v>
      </c>
      <c r="E7" s="4"/>
      <c r="F7" s="10"/>
      <c r="G7" s="35"/>
      <c r="H7" s="35"/>
      <c r="I7" s="3"/>
      <c r="J7" s="35"/>
      <c r="K7" s="3"/>
      <c r="L7" s="35"/>
      <c r="M7" s="3"/>
      <c r="N7" s="3"/>
      <c r="O7" s="35"/>
      <c r="P7" s="3"/>
      <c r="Q7" s="3"/>
      <c r="R7" s="3"/>
      <c r="S7" s="35"/>
      <c r="T7" s="3"/>
      <c r="U7" s="35"/>
      <c r="V7" s="4"/>
      <c r="W7" s="354" t="str">
        <f>IF(Z7="","",VLOOKUP('12BS'!Z7,'ﾃﾞｰﾀ14&amp;12'!$H$3:$K$66,2,FALSE))</f>
        <v>甲斐</v>
      </c>
      <c r="X7" s="354" t="str">
        <f>IF(Z7="","",VLOOKUP('12BS'!Z7,'ﾃﾞｰﾀ14&amp;12'!$H$3:$K$66,3,FALSE))</f>
        <v>直登</v>
      </c>
      <c r="Y7" s="354" t="str">
        <f>IF(Z7="","",VLOOKUP('12BS'!Z7,'ﾃﾞｰﾀ14&amp;12'!$H$3:$K$66,4,FALSE))</f>
        <v>(福･ﾄﾞﾘｰﾑ TS)</v>
      </c>
      <c r="Z7" s="358">
        <v>17</v>
      </c>
    </row>
    <row r="8" spans="1:26" ht="15" customHeight="1">
      <c r="A8" s="355"/>
      <c r="B8" s="354"/>
      <c r="C8" s="354"/>
      <c r="D8" s="354"/>
      <c r="E8" s="6"/>
      <c r="F8" s="9">
        <v>1</v>
      </c>
      <c r="G8" s="37" t="str">
        <f>IF(F8="","",VLOOKUP('12BS'!F8,'ﾃﾞｰﾀ14&amp;12'!$H$3:$K$66,2,FALSE))</f>
        <v>栗山</v>
      </c>
      <c r="H8" s="35"/>
      <c r="I8" s="3"/>
      <c r="J8" s="35"/>
      <c r="K8" s="3"/>
      <c r="L8" s="35"/>
      <c r="M8" s="3"/>
      <c r="N8" s="3"/>
      <c r="O8" s="35"/>
      <c r="P8" s="3"/>
      <c r="Q8" s="3"/>
      <c r="R8" s="3"/>
      <c r="S8" s="35"/>
      <c r="T8" s="37">
        <v>17</v>
      </c>
      <c r="U8" s="37" t="str">
        <f>IF(T8="","",VLOOKUP('12BS'!T8,'ﾃﾞｰﾀ14&amp;12'!$H$3:$K$66,2,FALSE))</f>
        <v>甲斐</v>
      </c>
      <c r="V8" s="7"/>
      <c r="W8" s="354"/>
      <c r="X8" s="354"/>
      <c r="Y8" s="354"/>
      <c r="Z8" s="358"/>
    </row>
    <row r="9" spans="1:26" ht="15" customHeight="1">
      <c r="A9" s="355">
        <v>2</v>
      </c>
      <c r="B9" s="21" t="str">
        <f>IF(A9="","",VLOOKUP('12BS'!A9,'ﾃﾞｰﾀ14&amp;12'!$H$3:$K$66,2,FALSE))</f>
        <v>ﾃﾞﾝ</v>
      </c>
      <c r="C9" s="21" t="str">
        <f>IF(A9="","",VLOOKUP('12BS'!A9,'ﾃﾞｰﾀ14&amp;12'!$H$3:$K$66,3,FALSE))</f>
        <v>正希</v>
      </c>
      <c r="D9" s="21" t="str">
        <f>IF(A9="","",VLOOKUP('12BS'!A9,'ﾃﾞｰﾀ14&amp;12'!$H$3:$K$66,4,FALSE))</f>
        <v>(宮･ﾁｰﾑﾐﾘｵﾝ)</v>
      </c>
      <c r="E9" s="8"/>
      <c r="F9" s="353">
        <v>81</v>
      </c>
      <c r="G9" s="330"/>
      <c r="H9" s="35"/>
      <c r="I9" s="3"/>
      <c r="J9" s="35"/>
      <c r="K9" s="3"/>
      <c r="L9" s="35"/>
      <c r="M9" s="266">
        <v>9</v>
      </c>
      <c r="N9" s="359" t="str">
        <f>IF(M9="","",VLOOKUP('12BS'!M9,'ﾃﾞｰﾀ14&amp;12'!$H$3:$K$66,2,FALSE))</f>
        <v>掛林</v>
      </c>
      <c r="O9" s="359"/>
      <c r="P9" s="3"/>
      <c r="Q9" s="3"/>
      <c r="R9" s="3"/>
      <c r="S9" s="35"/>
      <c r="T9" s="353">
        <v>80</v>
      </c>
      <c r="U9" s="329"/>
      <c r="V9" s="9"/>
      <c r="W9" s="354" t="str">
        <f>IF(Z9="","",VLOOKUP('12BS'!Z9,'ﾃﾞｰﾀ14&amp;12'!$H$3:$K$66,2,FALSE))</f>
        <v>木村</v>
      </c>
      <c r="X9" s="354" t="str">
        <f>IF(Z9="","",VLOOKUP('12BS'!Z9,'ﾃﾞｰﾀ14&amp;12'!$H$3:$K$66,3,FALSE))</f>
        <v>孝輝</v>
      </c>
      <c r="Y9" s="354" t="str">
        <f>IF(Z9="","",VLOOKUP('12BS'!Z9,'ﾃﾞｰﾀ14&amp;12'!$H$3:$K$66,4,FALSE))</f>
        <v>(熊・熊本庭球塾）</v>
      </c>
      <c r="Z9" s="358">
        <v>18</v>
      </c>
    </row>
    <row r="10" spans="1:26" ht="15" customHeight="1">
      <c r="A10" s="355"/>
      <c r="B10" s="319" t="s">
        <v>1245</v>
      </c>
      <c r="C10" s="319" t="s">
        <v>1246</v>
      </c>
      <c r="D10" s="319" t="s">
        <v>1247</v>
      </c>
      <c r="E10" s="10"/>
      <c r="F10" s="10"/>
      <c r="G10" s="39"/>
      <c r="H10" s="41">
        <v>3</v>
      </c>
      <c r="I10" s="37" t="str">
        <f>IF(H10="","",VLOOKUP('12BS'!H10,'ﾃﾞｰﾀ14&amp;12'!$H$3:$K$66,2,FALSE))</f>
        <v>古賀</v>
      </c>
      <c r="J10" s="35"/>
      <c r="K10" s="3"/>
      <c r="L10" s="35"/>
      <c r="M10" s="3"/>
      <c r="N10" s="354">
        <v>86</v>
      </c>
      <c r="O10" s="354"/>
      <c r="P10" s="3"/>
      <c r="Q10" s="3"/>
      <c r="R10" s="37">
        <v>17</v>
      </c>
      <c r="S10" s="37" t="str">
        <f>IF(R10="","",VLOOKUP('12BS'!R10,'ﾃﾞｰﾀ14&amp;12'!$H$3:$K$66,2,FALSE))</f>
        <v>甲斐</v>
      </c>
      <c r="T10" s="40"/>
      <c r="U10" s="35"/>
      <c r="V10" s="5"/>
      <c r="W10" s="354"/>
      <c r="X10" s="354"/>
      <c r="Y10" s="354"/>
      <c r="Z10" s="358"/>
    </row>
    <row r="11" spans="1:26" ht="15" customHeight="1">
      <c r="A11" s="355">
        <v>3</v>
      </c>
      <c r="B11" s="354" t="str">
        <f>IF(A11="","",VLOOKUP('12BS'!A11,'ﾃﾞｰﾀ14&amp;12'!$H$3:$K$66,2,FALSE))</f>
        <v>古賀</v>
      </c>
      <c r="C11" s="354" t="str">
        <f>IF(A11="","",VLOOKUP('12BS'!A11,'ﾃﾞｰﾀ14&amp;12'!$H$3:$K$66,3,FALSE))</f>
        <v>大貴</v>
      </c>
      <c r="D11" s="354" t="str">
        <f>IF(A11="","",VLOOKUP('12BS'!A11,'ﾃﾞｰﾀ14&amp;12'!$H$3:$K$66,4,FALSE))</f>
        <v>(佐・佐賀ＧＴＣ)</v>
      </c>
      <c r="E11" s="4"/>
      <c r="F11" s="10"/>
      <c r="G11" s="39"/>
      <c r="H11" s="353" t="s">
        <v>1250</v>
      </c>
      <c r="I11" s="329"/>
      <c r="J11" s="35"/>
      <c r="K11" s="3"/>
      <c r="L11" s="35"/>
      <c r="M11" s="3"/>
      <c r="N11" s="40"/>
      <c r="O11" s="35"/>
      <c r="P11" s="3"/>
      <c r="Q11" s="3"/>
      <c r="R11" s="353">
        <v>81</v>
      </c>
      <c r="S11" s="329"/>
      <c r="T11" s="40"/>
      <c r="U11" s="35"/>
      <c r="V11" s="4"/>
      <c r="W11" s="354" t="str">
        <f>IF(Z11="","",VLOOKUP('12BS'!Z11,'ﾃﾞｰﾀ14&amp;12'!$H$3:$K$66,2,FALSE))</f>
        <v>岡﨑</v>
      </c>
      <c r="X11" s="354" t="str">
        <f>IF(Z11="","",VLOOKUP('12BS'!Z11,'ﾃﾞｰﾀ14&amp;12'!$H$3:$K$66,3,FALSE))</f>
        <v>勇都</v>
      </c>
      <c r="Y11" s="354" t="str">
        <f>IF(Z11="","",VLOOKUP('12BS'!Z11,'ﾃﾞｰﾀ14&amp;12'!$H$3:$K$66,4,FALSE))</f>
        <v>(佐・佐賀ＧＴＣ)</v>
      </c>
      <c r="Z11" s="358">
        <v>19</v>
      </c>
    </row>
    <row r="12" spans="1:26" ht="15" customHeight="1">
      <c r="A12" s="355"/>
      <c r="B12" s="354"/>
      <c r="C12" s="354"/>
      <c r="D12" s="354"/>
      <c r="E12" s="6"/>
      <c r="F12" s="9">
        <v>3</v>
      </c>
      <c r="G12" s="38" t="str">
        <f>IF(F12="","",VLOOKUP('12BS'!F12,'ﾃﾞｰﾀ14&amp;12'!$H$3:$K$66,2,FALSE))</f>
        <v>古賀</v>
      </c>
      <c r="H12" s="35"/>
      <c r="I12" s="39"/>
      <c r="J12" s="35"/>
      <c r="K12" s="3"/>
      <c r="L12" s="35"/>
      <c r="M12" s="3"/>
      <c r="N12" s="40"/>
      <c r="O12" s="35"/>
      <c r="P12" s="3"/>
      <c r="Q12" s="3"/>
      <c r="R12" s="40"/>
      <c r="S12" s="35"/>
      <c r="T12" s="41">
        <v>20</v>
      </c>
      <c r="U12" s="37" t="str">
        <f>IF(T12="","",VLOOKUP('12BS'!T12,'ﾃﾞｰﾀ14&amp;12'!$H$3:$K$66,2,FALSE))</f>
        <v>本田</v>
      </c>
      <c r="V12" s="7"/>
      <c r="W12" s="354"/>
      <c r="X12" s="354"/>
      <c r="Y12" s="354"/>
      <c r="Z12" s="358"/>
    </row>
    <row r="13" spans="1:26" ht="15" customHeight="1">
      <c r="A13" s="355">
        <v>4</v>
      </c>
      <c r="B13" s="354" t="str">
        <f>IF(A13="","",VLOOKUP('12BS'!A13,'ﾃﾞｰﾀ14&amp;12'!$H$3:$K$66,2,FALSE))</f>
        <v>田中</v>
      </c>
      <c r="C13" s="354" t="str">
        <f>IF(A13="","",VLOOKUP('12BS'!A13,'ﾃﾞｰﾀ14&amp;12'!$H$3:$K$66,3,FALSE))</f>
        <v>優之介</v>
      </c>
      <c r="D13" s="354" t="str">
        <f>IF(A13="","",VLOOKUP('12BS'!A13,'ﾃﾞｰﾀ14&amp;12'!$H$3:$K$66,4,FALSE))</f>
        <v>(福・福岡ﾊﾟｼﾌｨｯｸ）</v>
      </c>
      <c r="E13" s="8"/>
      <c r="F13" s="353">
        <v>85</v>
      </c>
      <c r="G13" s="328"/>
      <c r="H13" s="35"/>
      <c r="I13" s="39"/>
      <c r="J13" s="35"/>
      <c r="K13" s="3"/>
      <c r="L13" s="35"/>
      <c r="M13" s="3"/>
      <c r="N13" s="40"/>
      <c r="O13" s="35"/>
      <c r="P13" s="3"/>
      <c r="Q13" s="3"/>
      <c r="R13" s="40"/>
      <c r="S13" s="35"/>
      <c r="T13" s="351">
        <v>83</v>
      </c>
      <c r="U13" s="329"/>
      <c r="V13" s="9"/>
      <c r="W13" s="354" t="str">
        <f>IF(Z13="","",VLOOKUP('12BS'!Z13,'ﾃﾞｰﾀ14&amp;12'!$H$3:$K$66,2,FALSE))</f>
        <v>本田</v>
      </c>
      <c r="X13" s="354" t="str">
        <f>IF(Z13="","",VLOOKUP('12BS'!Z13,'ﾃﾞｰﾀ14&amp;12'!$H$3:$K$66,3,FALSE))</f>
        <v>貴大</v>
      </c>
      <c r="Y13" s="354" t="str">
        <f>IF(Z13="","",VLOOKUP('12BS'!Z13,'ﾃﾞｰﾀ14&amp;12'!$H$3:$K$66,4,FALSE))</f>
        <v>(宮･ｼｰｶﾞｲｱTC)</v>
      </c>
      <c r="Z13" s="358">
        <v>20</v>
      </c>
    </row>
    <row r="14" spans="1:26" ht="15" customHeight="1">
      <c r="A14" s="355"/>
      <c r="B14" s="354"/>
      <c r="C14" s="354"/>
      <c r="D14" s="354"/>
      <c r="E14" s="5"/>
      <c r="F14" s="10"/>
      <c r="G14" s="3"/>
      <c r="H14" s="35"/>
      <c r="I14" s="39"/>
      <c r="J14" s="41">
        <v>3</v>
      </c>
      <c r="K14" s="37" t="str">
        <f>IF(J14="","",VLOOKUP('12BS'!J14,'ﾃﾞｰﾀ14&amp;12'!$H$3:$K$66,2,FALSE))</f>
        <v>古賀</v>
      </c>
      <c r="L14" s="35"/>
      <c r="M14" s="35"/>
      <c r="N14" s="40"/>
      <c r="O14" s="35"/>
      <c r="P14" s="37">
        <v>17</v>
      </c>
      <c r="Q14" s="37" t="str">
        <f>IF(P14="","",VLOOKUP('12BS'!P14,'ﾃﾞｰﾀ14&amp;12'!$H$3:$K$66,2,FALSE))</f>
        <v>甲斐</v>
      </c>
      <c r="R14" s="40"/>
      <c r="S14" s="35"/>
      <c r="T14" s="3"/>
      <c r="U14" s="35"/>
      <c r="V14" s="5"/>
      <c r="W14" s="354"/>
      <c r="X14" s="354"/>
      <c r="Y14" s="354"/>
      <c r="Z14" s="358"/>
    </row>
    <row r="15" spans="1:26" ht="15" customHeight="1">
      <c r="A15" s="355">
        <v>5</v>
      </c>
      <c r="B15" s="354" t="str">
        <f>IF(A15="","",VLOOKUP('12BS'!A15,'ﾃﾞｰﾀ14&amp;12'!$H$3:$K$66,2,FALSE))</f>
        <v>川路</v>
      </c>
      <c r="C15" s="354" t="str">
        <f>IF(A15="","",VLOOKUP('12BS'!A15,'ﾃﾞｰﾀ14&amp;12'!$H$3:$K$66,3,FALSE))</f>
        <v>廉</v>
      </c>
      <c r="D15" s="354" t="str">
        <f>IF(A15="","",VLOOKUP('12BS'!A15,'ﾃﾞｰﾀ14&amp;12'!$H$3:$K$66,4,FALSE))</f>
        <v>(鹿・Grail-Quest)</v>
      </c>
      <c r="E15" s="4"/>
      <c r="F15" s="10"/>
      <c r="G15" s="3"/>
      <c r="H15" s="35"/>
      <c r="I15" s="39"/>
      <c r="J15" s="353">
        <v>84</v>
      </c>
      <c r="K15" s="329"/>
      <c r="L15" s="35"/>
      <c r="M15" s="35"/>
      <c r="N15" s="40"/>
      <c r="O15" s="35"/>
      <c r="P15" s="353">
        <v>82</v>
      </c>
      <c r="Q15" s="329"/>
      <c r="R15" s="40"/>
      <c r="S15" s="35"/>
      <c r="T15" s="3"/>
      <c r="U15" s="35"/>
      <c r="V15" s="4"/>
      <c r="W15" s="354" t="str">
        <f>IF(Z15="","",VLOOKUP('12BS'!Z15,'ﾃﾞｰﾀ14&amp;12'!$H$3:$K$66,2,FALSE))</f>
        <v>松本</v>
      </c>
      <c r="X15" s="354" t="str">
        <f>IF(Z15="","",VLOOKUP('12BS'!Z15,'ﾃﾞｰﾀ14&amp;12'!$H$3:$K$66,3,FALSE))</f>
        <v>侑紀</v>
      </c>
      <c r="Y15" s="354" t="str">
        <f>IF(Z15="","",VLOOKUP('12BS'!Z15,'ﾃﾞｰﾀ14&amp;12'!$H$3:$K$66,4,FALSE))</f>
        <v>(佐･太閤TC)</v>
      </c>
      <c r="Z15" s="358">
        <v>21</v>
      </c>
    </row>
    <row r="16" spans="1:26" ht="15" customHeight="1">
      <c r="A16" s="355"/>
      <c r="B16" s="354"/>
      <c r="C16" s="354"/>
      <c r="D16" s="354"/>
      <c r="E16" s="6"/>
      <c r="F16" s="9">
        <v>6</v>
      </c>
      <c r="G16" s="37" t="str">
        <f>IF(F16="","",VLOOKUP('12BS'!F16,'ﾃﾞｰﾀ14&amp;12'!$H$3:$K$66,2,FALSE))</f>
        <v>御山</v>
      </c>
      <c r="H16" s="35"/>
      <c r="I16" s="39"/>
      <c r="J16" s="35"/>
      <c r="K16" s="39"/>
      <c r="L16" s="35"/>
      <c r="M16" s="35"/>
      <c r="N16" s="40"/>
      <c r="O16" s="35"/>
      <c r="P16" s="40"/>
      <c r="Q16" s="35"/>
      <c r="R16" s="40"/>
      <c r="S16" s="35"/>
      <c r="T16" s="37">
        <v>22</v>
      </c>
      <c r="U16" s="37" t="str">
        <f>IF(T16="","",VLOOKUP('12BS'!T16,'ﾃﾞｰﾀ14&amp;12'!$H$3:$K$66,2,FALSE))</f>
        <v>西村</v>
      </c>
      <c r="V16" s="7"/>
      <c r="W16" s="354"/>
      <c r="X16" s="354"/>
      <c r="Y16" s="354"/>
      <c r="Z16" s="358"/>
    </row>
    <row r="17" spans="1:26" ht="15" customHeight="1">
      <c r="A17" s="355">
        <v>6</v>
      </c>
      <c r="B17" s="354" t="str">
        <f>IF(A17="","",VLOOKUP('12BS'!A17,'ﾃﾞｰﾀ14&amp;12'!$H$3:$K$66,2,FALSE))</f>
        <v>御山</v>
      </c>
      <c r="C17" s="354" t="str">
        <f>IF(A17="","",VLOOKUP('12BS'!A17,'ﾃﾞｰﾀ14&amp;12'!$H$3:$K$66,3,FALSE))</f>
        <v>颯郎</v>
      </c>
      <c r="D17" s="354" t="str">
        <f>IF(A17="","",VLOOKUP('12BS'!A17,'ﾃﾞｰﾀ14&amp;12'!$H$3:$K$66,4,FALSE))</f>
        <v>(熊・熊本庭球塾）</v>
      </c>
      <c r="E17" s="8"/>
      <c r="F17" s="353">
        <v>82</v>
      </c>
      <c r="G17" s="330"/>
      <c r="H17" s="35"/>
      <c r="I17" s="39"/>
      <c r="J17" s="35"/>
      <c r="K17" s="39"/>
      <c r="L17" s="35"/>
      <c r="M17" s="35"/>
      <c r="N17" s="40"/>
      <c r="O17" s="35"/>
      <c r="P17" s="40"/>
      <c r="Q17" s="35"/>
      <c r="R17" s="40"/>
      <c r="S17" s="35"/>
      <c r="T17" s="353">
        <v>80</v>
      </c>
      <c r="U17" s="329"/>
      <c r="V17" s="9"/>
      <c r="W17" s="354" t="str">
        <f>IF(Z17="","",VLOOKUP('12BS'!Z17,'ﾃﾞｰﾀ14&amp;12'!$H$3:$K$66,2,FALSE))</f>
        <v>西村</v>
      </c>
      <c r="X17" s="354" t="str">
        <f>IF(Z17="","",VLOOKUP('12BS'!Z17,'ﾃﾞｰﾀ14&amp;12'!$H$3:$K$66,3,FALSE))</f>
        <v>大誠</v>
      </c>
      <c r="Y17" s="354" t="str">
        <f>IF(Z17="","",VLOOKUP('12BS'!Z17,'ﾃﾞｰﾀ14&amp;12'!$H$3:$K$66,4,FALSE))</f>
        <v>(宮･ﾗｲｼﾞﾝｸﾞｻﾝ)</v>
      </c>
      <c r="Z17" s="358">
        <v>22</v>
      </c>
    </row>
    <row r="18" spans="1:26" ht="15" customHeight="1">
      <c r="A18" s="355"/>
      <c r="B18" s="354"/>
      <c r="C18" s="354"/>
      <c r="D18" s="354"/>
      <c r="E18" s="5"/>
      <c r="F18" s="10"/>
      <c r="G18" s="39"/>
      <c r="H18" s="41">
        <v>6</v>
      </c>
      <c r="I18" s="38" t="str">
        <f>IF(H18="","",VLOOKUP('12BS'!H18,'ﾃﾞｰﾀ14&amp;12'!$H$3:$K$66,2,FALSE))</f>
        <v>御山</v>
      </c>
      <c r="J18" s="35"/>
      <c r="K18" s="39"/>
      <c r="L18" s="35"/>
      <c r="M18" s="35"/>
      <c r="N18" s="40"/>
      <c r="O18" s="35"/>
      <c r="P18" s="40"/>
      <c r="Q18" s="35"/>
      <c r="R18" s="41">
        <v>24</v>
      </c>
      <c r="S18" s="37" t="str">
        <f>IF(R18="","",VLOOKUP('12BS'!R18,'ﾃﾞｰﾀ14&amp;12'!$H$3:$K$66,2,FALSE))</f>
        <v>安増</v>
      </c>
      <c r="T18" s="40"/>
      <c r="U18" s="35"/>
      <c r="V18" s="5"/>
      <c r="W18" s="354"/>
      <c r="X18" s="354"/>
      <c r="Y18" s="354"/>
      <c r="Z18" s="358"/>
    </row>
    <row r="19" spans="1:26" ht="15" customHeight="1">
      <c r="A19" s="355">
        <v>7</v>
      </c>
      <c r="B19" s="354" t="str">
        <f>IF(A19="","",VLOOKUP('12BS'!A19,'ﾃﾞｰﾀ14&amp;12'!$H$3:$K$66,2,FALSE))</f>
        <v>比嘉</v>
      </c>
      <c r="C19" s="354" t="str">
        <f>IF(A19="","",VLOOKUP('12BS'!A19,'ﾃﾞｰﾀ14&amp;12'!$H$3:$K$66,3,FALSE))</f>
        <v>真吾</v>
      </c>
      <c r="D19" s="354" t="str">
        <f>IF(A19="","",VLOOKUP('12BS'!A19,'ﾃﾞｰﾀ14&amp;12'!$H$3:$K$66,4,FALSE))</f>
        <v>(沖･宣野湾ｽﾎﾟｰﾂ少年団)</v>
      </c>
      <c r="E19" s="4"/>
      <c r="F19" s="10"/>
      <c r="G19" s="39"/>
      <c r="H19" s="353">
        <v>84</v>
      </c>
      <c r="I19" s="331"/>
      <c r="J19" s="35"/>
      <c r="K19" s="39"/>
      <c r="L19" s="35"/>
      <c r="M19" s="35"/>
      <c r="N19" s="40"/>
      <c r="O19" s="35"/>
      <c r="P19" s="40"/>
      <c r="Q19" s="35"/>
      <c r="R19" s="351">
        <v>84</v>
      </c>
      <c r="S19" s="329"/>
      <c r="T19" s="40"/>
      <c r="U19" s="35"/>
      <c r="V19" s="4"/>
      <c r="W19" s="354" t="str">
        <f>IF(Z19="","",VLOOKUP('12BS'!Z19,'ﾃﾞｰﾀ14&amp;12'!$H$3:$K$66,2,FALSE))</f>
        <v>里</v>
      </c>
      <c r="X19" s="354" t="str">
        <f>IF(Z19="","",VLOOKUP('12BS'!Z19,'ﾃﾞｰﾀ14&amp;12'!$H$3:$K$66,3,FALSE))</f>
        <v>一希</v>
      </c>
      <c r="Y19" s="354" t="str">
        <f>IF(Z19="","",VLOOKUP('12BS'!Z19,'ﾃﾞｰﾀ14&amp;12'!$H$3:$K$66,4,FALSE))</f>
        <v>(長･長崎大附中)</v>
      </c>
      <c r="Z19" s="358">
        <v>23</v>
      </c>
    </row>
    <row r="20" spans="1:26" ht="15" customHeight="1">
      <c r="A20" s="355"/>
      <c r="B20" s="354"/>
      <c r="C20" s="354"/>
      <c r="D20" s="354"/>
      <c r="E20" s="6"/>
      <c r="F20" s="9">
        <v>8</v>
      </c>
      <c r="G20" s="38" t="str">
        <f>IF(F20="","",VLOOKUP('12BS'!F20,'ﾃﾞｰﾀ14&amp;12'!$H$3:$K$66,2,FALSE))</f>
        <v>工藤</v>
      </c>
      <c r="H20" s="35"/>
      <c r="I20" s="3"/>
      <c r="J20" s="35"/>
      <c r="K20" s="39"/>
      <c r="L20" s="35"/>
      <c r="M20" s="35"/>
      <c r="N20" s="40"/>
      <c r="O20" s="35"/>
      <c r="P20" s="40"/>
      <c r="Q20" s="35"/>
      <c r="R20" s="3"/>
      <c r="S20" s="35"/>
      <c r="T20" s="41">
        <v>24</v>
      </c>
      <c r="U20" s="37" t="str">
        <f>IF(T20="","",VLOOKUP('12BS'!T20,'ﾃﾞｰﾀ14&amp;12'!$H$3:$K$66,2,FALSE))</f>
        <v>安増</v>
      </c>
      <c r="V20" s="7"/>
      <c r="W20" s="354"/>
      <c r="X20" s="354"/>
      <c r="Y20" s="354"/>
      <c r="Z20" s="358"/>
    </row>
    <row r="21" spans="1:26" ht="15" customHeight="1">
      <c r="A21" s="355">
        <v>8</v>
      </c>
      <c r="B21" s="354" t="str">
        <f>IF(A21="","",VLOOKUP('12BS'!A21,'ﾃﾞｰﾀ14&amp;12'!$H$3:$K$66,2,FALSE))</f>
        <v>工藤</v>
      </c>
      <c r="C21" s="354" t="str">
        <f>IF(A21="","",VLOOKUP('12BS'!A21,'ﾃﾞｰﾀ14&amp;12'!$H$3:$K$66,3,FALSE))</f>
        <v>弘基</v>
      </c>
      <c r="D21" s="354" t="str">
        <f>IF(A21="","",VLOOKUP('12BS'!A21,'ﾃﾞｰﾀ14&amp;12'!$H$3:$K$66,4,FALSE))</f>
        <v>(福・福岡ﾊﾟｼﾌｨｯｸ）</v>
      </c>
      <c r="E21" s="8"/>
      <c r="F21" s="353">
        <v>82</v>
      </c>
      <c r="G21" s="328"/>
      <c r="H21" s="35"/>
      <c r="I21" s="3"/>
      <c r="J21" s="35"/>
      <c r="K21" s="39"/>
      <c r="L21" s="35"/>
      <c r="M21" s="35"/>
      <c r="N21" s="40"/>
      <c r="O21" s="35"/>
      <c r="P21" s="40"/>
      <c r="Q21" s="35"/>
      <c r="R21" s="3"/>
      <c r="S21" s="35"/>
      <c r="T21" s="351">
        <v>84</v>
      </c>
      <c r="U21" s="329"/>
      <c r="V21" s="9"/>
      <c r="W21" s="354" t="str">
        <f>IF(Z21="","",VLOOKUP('12BS'!Z21,'ﾃﾞｰﾀ14&amp;12'!$H$3:$K$66,2,FALSE))</f>
        <v>安増</v>
      </c>
      <c r="X21" s="354" t="str">
        <f>IF(Z21="","",VLOOKUP('12BS'!Z21,'ﾃﾞｰﾀ14&amp;12'!$H$3:$K$66,3,FALSE))</f>
        <v>篤史</v>
      </c>
      <c r="Y21" s="354" t="str">
        <f>IF(Z21="","",VLOOKUP('12BS'!Z21,'ﾃﾞｰﾀ14&amp;12'!$H$3:$K$66,4,FALSE))</f>
        <v>(福･ｸﾞﾛｰﾊﾞﾙｱﾘｰﾅ)</v>
      </c>
      <c r="Z21" s="358">
        <v>24</v>
      </c>
    </row>
    <row r="22" spans="1:26" ht="15" customHeight="1">
      <c r="A22" s="355"/>
      <c r="B22" s="354"/>
      <c r="C22" s="354"/>
      <c r="D22" s="354"/>
      <c r="E22" s="5"/>
      <c r="F22" s="10"/>
      <c r="G22" s="3"/>
      <c r="H22" s="35"/>
      <c r="I22" s="3"/>
      <c r="J22" s="35"/>
      <c r="K22" s="39"/>
      <c r="L22" s="41">
        <v>9</v>
      </c>
      <c r="M22" s="37" t="s">
        <v>1255</v>
      </c>
      <c r="N22" s="41">
        <v>32</v>
      </c>
      <c r="O22" s="37" t="str">
        <f>IF(N22="","",VLOOKUP('12BS'!N22,'ﾃﾞｰﾀ14&amp;12'!$H$3:$K$66,2,FALSE))</f>
        <v>上杉</v>
      </c>
      <c r="P22" s="40"/>
      <c r="Q22" s="35"/>
      <c r="R22" s="3"/>
      <c r="S22" s="35"/>
      <c r="T22" s="3"/>
      <c r="U22" s="35"/>
      <c r="V22" s="5"/>
      <c r="W22" s="354"/>
      <c r="X22" s="354"/>
      <c r="Y22" s="354"/>
      <c r="Z22" s="358"/>
    </row>
    <row r="23" spans="1:26" ht="15" customHeight="1">
      <c r="A23" s="355">
        <v>9</v>
      </c>
      <c r="B23" s="354" t="str">
        <f>IF(A23="","",VLOOKUP('12BS'!A23,'ﾃﾞｰﾀ14&amp;12'!$H$3:$K$66,2,FALSE))</f>
        <v>掛林</v>
      </c>
      <c r="C23" s="354" t="str">
        <f>IF(A23="","",VLOOKUP('12BS'!A23,'ﾃﾞｰﾀ14&amp;12'!$H$3:$K$66,3,FALSE))</f>
        <v>達樹</v>
      </c>
      <c r="D23" s="354" t="str">
        <f>IF(A23="","",VLOOKUP('12BS'!A23,'ﾃﾞｰﾀ14&amp;12'!$H$3:$K$66,4,FALSE))</f>
        <v>(熊・熊本庭球塾）</v>
      </c>
      <c r="E23" s="4"/>
      <c r="F23" s="10"/>
      <c r="G23" s="3"/>
      <c r="H23" s="35"/>
      <c r="I23" s="3"/>
      <c r="J23" s="35"/>
      <c r="K23" s="39"/>
      <c r="L23" s="353">
        <v>82</v>
      </c>
      <c r="M23" s="331"/>
      <c r="N23" s="351">
        <v>85</v>
      </c>
      <c r="O23" s="329"/>
      <c r="P23" s="40"/>
      <c r="Q23" s="35"/>
      <c r="R23" s="3"/>
      <c r="S23" s="35"/>
      <c r="T23" s="3"/>
      <c r="U23" s="35"/>
      <c r="V23" s="4"/>
      <c r="W23" s="354" t="str">
        <f>IF(Z23="","",VLOOKUP('12BS'!Z23,'ﾃﾞｰﾀ14&amp;12'!$H$3:$K$66,2,FALSE))</f>
        <v>安上</v>
      </c>
      <c r="X23" s="354" t="str">
        <f>IF(Z23="","",VLOOKUP('12BS'!Z23,'ﾃﾞｰﾀ14&amp;12'!$H$3:$K$66,3,FALSE))</f>
        <v>昂志</v>
      </c>
      <c r="Y23" s="354" t="str">
        <f>IF(Z23="","",VLOOKUP('12BS'!Z23,'ﾃﾞｰﾀ14&amp;12'!$H$3:$K$66,4,FALSE))</f>
        <v>(福･ITS九州)</v>
      </c>
      <c r="Z23" s="358">
        <v>25</v>
      </c>
    </row>
    <row r="24" spans="1:26" ht="15" customHeight="1">
      <c r="A24" s="355"/>
      <c r="B24" s="354"/>
      <c r="C24" s="354"/>
      <c r="D24" s="354"/>
      <c r="E24" s="6"/>
      <c r="F24" s="9">
        <v>9</v>
      </c>
      <c r="G24" s="37" t="str">
        <f>IF(F24="","",VLOOKUP('12BS'!F24,'ﾃﾞｰﾀ14&amp;12'!$H$3:$K$66,2,FALSE))</f>
        <v>掛林</v>
      </c>
      <c r="H24" s="35"/>
      <c r="I24" s="3"/>
      <c r="J24" s="35"/>
      <c r="K24" s="39"/>
      <c r="L24" s="35"/>
      <c r="M24" s="35"/>
      <c r="N24" s="35"/>
      <c r="O24" s="35"/>
      <c r="P24" s="40"/>
      <c r="Q24" s="35"/>
      <c r="R24" s="3"/>
      <c r="S24" s="35"/>
      <c r="T24" s="37">
        <v>25</v>
      </c>
      <c r="U24" s="37" t="str">
        <f>IF(T24="","",VLOOKUP('12BS'!T24,'ﾃﾞｰﾀ14&amp;12'!$H$3:$K$66,2,FALSE))</f>
        <v>安上</v>
      </c>
      <c r="V24" s="7"/>
      <c r="W24" s="354"/>
      <c r="X24" s="354"/>
      <c r="Y24" s="354"/>
      <c r="Z24" s="358"/>
    </row>
    <row r="25" spans="1:26" ht="15" customHeight="1">
      <c r="A25" s="355">
        <v>10</v>
      </c>
      <c r="B25" s="354" t="str">
        <f>IF(A25="","",VLOOKUP('12BS'!A25,'ﾃﾞｰﾀ14&amp;12'!$H$3:$K$66,2,FALSE))</f>
        <v>合戸</v>
      </c>
      <c r="C25" s="354" t="str">
        <f>IF(A25="","",VLOOKUP('12BS'!A25,'ﾃﾞｰﾀ14&amp;12'!$H$3:$K$66,3,FALSE))</f>
        <v>廉太朗</v>
      </c>
      <c r="D25" s="354" t="str">
        <f>IF(A25="","",VLOOKUP('12BS'!A25,'ﾃﾞｰﾀ14&amp;12'!$H$3:$K$66,4,FALSE))</f>
        <v>(福・福岡ﾊﾟｼﾌｨｯｸ）</v>
      </c>
      <c r="E25" s="8"/>
      <c r="F25" s="353">
        <v>85</v>
      </c>
      <c r="G25" s="330"/>
      <c r="H25" s="35"/>
      <c r="I25" s="3"/>
      <c r="J25" s="35"/>
      <c r="K25" s="39"/>
      <c r="L25" s="35"/>
      <c r="M25" s="35"/>
      <c r="N25" s="35"/>
      <c r="O25" s="35"/>
      <c r="P25" s="40"/>
      <c r="Q25" s="35"/>
      <c r="R25" s="3"/>
      <c r="S25" s="35"/>
      <c r="T25" s="353">
        <v>81</v>
      </c>
      <c r="U25" s="329"/>
      <c r="V25" s="9"/>
      <c r="W25" s="354" t="str">
        <f>IF(Z25="","",VLOOKUP('12BS'!Z25,'ﾃﾞｰﾀ14&amp;12'!$H$3:$K$66,2,FALSE))</f>
        <v>宇野</v>
      </c>
      <c r="X25" s="354" t="str">
        <f>IF(Z25="","",VLOOKUP('12BS'!Z25,'ﾃﾞｰﾀ14&amp;12'!$H$3:$K$66,3,FALSE))</f>
        <v>敦也</v>
      </c>
      <c r="Y25" s="354" t="str">
        <f>IF(Z25="","",VLOOKUP('12BS'!Z25,'ﾃﾞｰﾀ14&amp;12'!$H$3:$K$66,4,FALSE))</f>
        <v>(大･BEKITT)</v>
      </c>
      <c r="Z25" s="358">
        <v>26</v>
      </c>
    </row>
    <row r="26" spans="1:26" ht="15" customHeight="1">
      <c r="A26" s="355"/>
      <c r="B26" s="354"/>
      <c r="C26" s="354"/>
      <c r="D26" s="354"/>
      <c r="E26" s="5"/>
      <c r="F26" s="10"/>
      <c r="G26" s="39"/>
      <c r="H26" s="41">
        <v>9</v>
      </c>
      <c r="I26" s="37" t="str">
        <f>IF(H26="","",VLOOKUP('12BS'!H26,'ﾃﾞｰﾀ14&amp;12'!$H$3:$K$66,2,FALSE))</f>
        <v>掛林</v>
      </c>
      <c r="J26" s="35"/>
      <c r="K26" s="39"/>
      <c r="L26" s="35"/>
      <c r="M26" s="35"/>
      <c r="N26" s="35"/>
      <c r="O26" s="35"/>
      <c r="P26" s="40"/>
      <c r="Q26" s="35"/>
      <c r="R26" s="37">
        <v>28</v>
      </c>
      <c r="S26" s="37" t="str">
        <f>IF(R26="","",VLOOKUP('12BS'!R26,'ﾃﾞｰﾀ14&amp;12'!$H$3:$K$66,2,FALSE))</f>
        <v>和田</v>
      </c>
      <c r="T26" s="40"/>
      <c r="U26" s="35"/>
      <c r="V26" s="5"/>
      <c r="W26" s="354"/>
      <c r="X26" s="354"/>
      <c r="Y26" s="354"/>
      <c r="Z26" s="358"/>
    </row>
    <row r="27" spans="1:26" ht="15" customHeight="1">
      <c r="A27" s="355">
        <v>11</v>
      </c>
      <c r="B27" s="354" t="str">
        <f>IF(A27="","",VLOOKUP('12BS'!A27,'ﾃﾞｰﾀ14&amp;12'!$H$3:$K$66,2,FALSE))</f>
        <v>田中</v>
      </c>
      <c r="C27" s="354" t="str">
        <f>IF(A27="","",VLOOKUP('12BS'!A27,'ﾃﾞｰﾀ14&amp;12'!$H$3:$K$66,3,FALSE))</f>
        <v>一成</v>
      </c>
      <c r="D27" s="354" t="str">
        <f>IF(A27="","",VLOOKUP('12BS'!A27,'ﾃﾞｰﾀ14&amp;12'!$H$3:$K$66,4,FALSE))</f>
        <v>(沖･Gen TS)</v>
      </c>
      <c r="E27" s="4"/>
      <c r="F27" s="10"/>
      <c r="G27" s="39"/>
      <c r="H27" s="353">
        <v>85</v>
      </c>
      <c r="I27" s="329"/>
      <c r="J27" s="35"/>
      <c r="K27" s="39"/>
      <c r="L27" s="35"/>
      <c r="M27" s="35"/>
      <c r="N27" s="35"/>
      <c r="O27" s="35"/>
      <c r="P27" s="40"/>
      <c r="Q27" s="35"/>
      <c r="R27" s="353">
        <v>85</v>
      </c>
      <c r="S27" s="329"/>
      <c r="T27" s="40"/>
      <c r="U27" s="35"/>
      <c r="V27" s="4"/>
      <c r="W27" s="354" t="str">
        <f>IF(Z27="","",VLOOKUP('12BS'!Z27,'ﾃﾞｰﾀ14&amp;12'!$H$3:$K$66,2,FALSE))</f>
        <v>橋川</v>
      </c>
      <c r="X27" s="354" t="str">
        <f>IF(Z27="","",VLOOKUP('12BS'!Z27,'ﾃﾞｰﾀ14&amp;12'!$H$3:$K$66,3,FALSE))</f>
        <v>泰典</v>
      </c>
      <c r="Y27" s="354" t="str">
        <f>IF(Z27="","",VLOOKUP('12BS'!Z27,'ﾃﾞｰﾀ14&amp;12'!$H$3:$K$66,4,FALSE))</f>
        <v>(長･長与南小)</v>
      </c>
      <c r="Z27" s="358">
        <v>27</v>
      </c>
    </row>
    <row r="28" spans="1:26" ht="15" customHeight="1">
      <c r="A28" s="355"/>
      <c r="B28" s="354"/>
      <c r="C28" s="354"/>
      <c r="D28" s="354"/>
      <c r="E28" s="6"/>
      <c r="F28" s="9">
        <v>12</v>
      </c>
      <c r="G28" s="38" t="str">
        <f>IF(F28="","",VLOOKUP('12BS'!F28,'ﾃﾞｰﾀ14&amp;12'!$H$3:$K$66,2,FALSE))</f>
        <v>佐藤</v>
      </c>
      <c r="H28" s="35"/>
      <c r="I28" s="39"/>
      <c r="J28" s="35"/>
      <c r="K28" s="39"/>
      <c r="L28" s="35"/>
      <c r="M28" s="35"/>
      <c r="N28" s="35"/>
      <c r="O28" s="35"/>
      <c r="P28" s="40"/>
      <c r="Q28" s="35"/>
      <c r="R28" s="40"/>
      <c r="S28" s="35"/>
      <c r="T28" s="41">
        <v>28</v>
      </c>
      <c r="U28" s="37" t="str">
        <f>IF(T28="","",VLOOKUP('12BS'!T28,'ﾃﾞｰﾀ14&amp;12'!$H$3:$K$66,2,FALSE))</f>
        <v>和田</v>
      </c>
      <c r="V28" s="7"/>
      <c r="W28" s="354"/>
      <c r="X28" s="354"/>
      <c r="Y28" s="354"/>
      <c r="Z28" s="358"/>
    </row>
    <row r="29" spans="1:26" ht="15" customHeight="1">
      <c r="A29" s="355">
        <v>12</v>
      </c>
      <c r="B29" s="354" t="str">
        <f>IF(A29="","",VLOOKUP('12BS'!A29,'ﾃﾞｰﾀ14&amp;12'!$H$3:$K$66,2,FALSE))</f>
        <v>佐藤</v>
      </c>
      <c r="C29" s="354" t="str">
        <f>IF(A29="","",VLOOKUP('12BS'!A29,'ﾃﾞｰﾀ14&amp;12'!$H$3:$K$66,3,FALSE))</f>
        <v>祥次</v>
      </c>
      <c r="D29" s="354" t="str">
        <f>IF(A29="","",VLOOKUP('12BS'!A29,'ﾃﾞｰﾀ14&amp;12'!$H$3:$K$66,4,FALSE))</f>
        <v>(大･大分Jr)</v>
      </c>
      <c r="E29" s="8"/>
      <c r="F29" s="353">
        <v>84</v>
      </c>
      <c r="G29" s="328"/>
      <c r="H29" s="35"/>
      <c r="I29" s="39"/>
      <c r="J29" s="35"/>
      <c r="K29" s="39"/>
      <c r="L29" s="35"/>
      <c r="M29" s="35"/>
      <c r="N29" s="35"/>
      <c r="O29" s="35"/>
      <c r="P29" s="40"/>
      <c r="Q29" s="35"/>
      <c r="R29" s="40"/>
      <c r="S29" s="35"/>
      <c r="T29" s="351">
        <v>84</v>
      </c>
      <c r="U29" s="329"/>
      <c r="V29" s="9"/>
      <c r="W29" s="354" t="str">
        <f>IF(Z29="","",VLOOKUP('12BS'!Z29,'ﾃﾞｰﾀ14&amp;12'!$H$3:$K$66,2,FALSE))</f>
        <v>和田</v>
      </c>
      <c r="X29" s="354" t="str">
        <f>IF(Z29="","",VLOOKUP('12BS'!Z29,'ﾃﾞｰﾀ14&amp;12'!$H$3:$K$66,3,FALSE))</f>
        <v>晃紀</v>
      </c>
      <c r="Y29" s="354" t="str">
        <f>IF(Z29="","",VLOOKUP('12BS'!Z29,'ﾃﾞｰﾀ14&amp;12'!$H$3:$K$66,4,FALSE))</f>
        <v>(福･吉田TS)</v>
      </c>
      <c r="Z29" s="358">
        <v>28</v>
      </c>
    </row>
    <row r="30" spans="1:26" ht="15" customHeight="1">
      <c r="A30" s="355"/>
      <c r="B30" s="354"/>
      <c r="C30" s="354"/>
      <c r="D30" s="354"/>
      <c r="E30" s="5"/>
      <c r="F30" s="10"/>
      <c r="G30" s="3"/>
      <c r="H30" s="35"/>
      <c r="I30" s="39"/>
      <c r="J30" s="41">
        <v>9</v>
      </c>
      <c r="K30" s="38" t="str">
        <f>IF(J30="","",VLOOKUP('12BS'!J30,'ﾃﾞｰﾀ14&amp;12'!$H$3:$K$66,2,FALSE))</f>
        <v>掛林</v>
      </c>
      <c r="L30" s="35"/>
      <c r="M30" s="35"/>
      <c r="N30" s="35"/>
      <c r="O30" s="35"/>
      <c r="P30" s="41">
        <v>32</v>
      </c>
      <c r="Q30" s="37" t="str">
        <f>IF(P30="","",VLOOKUP('12BS'!P30,'ﾃﾞｰﾀ14&amp;12'!$H$3:$K$66,2,FALSE))</f>
        <v>上杉</v>
      </c>
      <c r="R30" s="40"/>
      <c r="S30" s="35"/>
      <c r="T30" s="3"/>
      <c r="U30" s="35"/>
      <c r="V30" s="5"/>
      <c r="W30" s="354"/>
      <c r="X30" s="354"/>
      <c r="Y30" s="354"/>
      <c r="Z30" s="358"/>
    </row>
    <row r="31" spans="1:26" ht="15" customHeight="1">
      <c r="A31" s="355">
        <v>13</v>
      </c>
      <c r="B31" s="354" t="str">
        <f>IF(A31="","",VLOOKUP('12BS'!A31,'ﾃﾞｰﾀ14&amp;12'!$H$3:$K$66,2,FALSE))</f>
        <v>野口</v>
      </c>
      <c r="C31" s="354" t="str">
        <f>IF(A31="","",VLOOKUP('12BS'!A31,'ﾃﾞｰﾀ14&amp;12'!$H$3:$K$66,3,FALSE))</f>
        <v>莉央</v>
      </c>
      <c r="D31" s="354" t="str">
        <f>IF(A31="","",VLOOKUP('12BS'!A31,'ﾃﾞｰﾀ14&amp;12'!$H$3:$K$66,4,FALSE))</f>
        <v>(福･ｸﾞﾘｰﾝヒルズITC）</v>
      </c>
      <c r="E31" s="4"/>
      <c r="F31" s="10"/>
      <c r="G31" s="3"/>
      <c r="H31" s="35"/>
      <c r="I31" s="39"/>
      <c r="J31" s="353">
        <v>83</v>
      </c>
      <c r="K31" s="331"/>
      <c r="L31" s="35"/>
      <c r="M31" s="35"/>
      <c r="N31" s="35"/>
      <c r="O31" s="35"/>
      <c r="P31" s="351">
        <v>83</v>
      </c>
      <c r="Q31" s="352"/>
      <c r="R31" s="40"/>
      <c r="S31" s="35"/>
      <c r="T31" s="3"/>
      <c r="U31" s="35"/>
      <c r="V31" s="4"/>
      <c r="W31" s="354" t="str">
        <f>IF(Z31="","",VLOOKUP('12BS'!Z31,'ﾃﾞｰﾀ14&amp;12'!$H$3:$K$66,2,FALSE))</f>
        <v>黒木</v>
      </c>
      <c r="X31" s="354" t="str">
        <f>IF(Z31="","",VLOOKUP('12BS'!Z31,'ﾃﾞｰﾀ14&amp;12'!$H$3:$K$66,3,FALSE))</f>
        <v>千里</v>
      </c>
      <c r="Y31" s="354" t="str">
        <f>IF(Z31="","",VLOOKUP('12BS'!Z31,'ﾃﾞｰﾀ14&amp;12'!$H$3:$K$66,4,FALSE))</f>
        <v>(鹿･STA)</v>
      </c>
      <c r="Z31" s="358">
        <v>29</v>
      </c>
    </row>
    <row r="32" spans="1:26" ht="15" customHeight="1">
      <c r="A32" s="355"/>
      <c r="B32" s="354"/>
      <c r="C32" s="354"/>
      <c r="D32" s="354"/>
      <c r="E32" s="6"/>
      <c r="F32" s="9">
        <v>13</v>
      </c>
      <c r="G32" s="37" t="str">
        <f>IF(F32="","",VLOOKUP('12BS'!F32,'ﾃﾞｰﾀ14&amp;12'!$H$3:$K$66,2,FALSE))</f>
        <v>野口</v>
      </c>
      <c r="H32" s="35"/>
      <c r="I32" s="39"/>
      <c r="J32" s="35"/>
      <c r="K32" s="3"/>
      <c r="L32" s="35"/>
      <c r="M32" s="35"/>
      <c r="N32" s="35"/>
      <c r="O32" s="35"/>
      <c r="P32" s="3"/>
      <c r="Q32" s="3"/>
      <c r="R32" s="40"/>
      <c r="S32" s="35"/>
      <c r="T32" s="37">
        <v>30</v>
      </c>
      <c r="U32" s="37" t="str">
        <f>IF(T32="","",VLOOKUP('12BS'!T32,'ﾃﾞｰﾀ14&amp;12'!$H$3:$K$66,2,FALSE))</f>
        <v>井上　</v>
      </c>
      <c r="V32" s="7"/>
      <c r="W32" s="354"/>
      <c r="X32" s="354"/>
      <c r="Y32" s="354"/>
      <c r="Z32" s="358"/>
    </row>
    <row r="33" spans="1:26" ht="15" customHeight="1">
      <c r="A33" s="355">
        <v>14</v>
      </c>
      <c r="B33" s="354" t="str">
        <f>IF(A33="","",VLOOKUP('12BS'!A33,'ﾃﾞｰﾀ14&amp;12'!$H$3:$K$66,2,FALSE))</f>
        <v>江頭</v>
      </c>
      <c r="C33" s="354" t="str">
        <f>IF(A33="","",VLOOKUP('12BS'!A33,'ﾃﾞｰﾀ14&amp;12'!$H$3:$K$66,3,FALSE))</f>
        <v>奏匠</v>
      </c>
      <c r="D33" s="354" t="str">
        <f>IF(A33="","",VLOOKUP('12BS'!A33,'ﾃﾞｰﾀ14&amp;12'!$H$3:$K$66,4,FALSE))</f>
        <v>(佐・福岡ﾊﾟｼﾌｨｯｸ）</v>
      </c>
      <c r="E33" s="8"/>
      <c r="F33" s="353">
        <v>82</v>
      </c>
      <c r="G33" s="330"/>
      <c r="H33" s="35"/>
      <c r="I33" s="39"/>
      <c r="J33" s="35"/>
      <c r="K33" s="3"/>
      <c r="L33" s="35"/>
      <c r="M33" s="35"/>
      <c r="N33" s="35"/>
      <c r="O33" s="35"/>
      <c r="P33" s="3"/>
      <c r="Q33" s="3"/>
      <c r="R33" s="40"/>
      <c r="S33" s="35"/>
      <c r="T33" s="353">
        <v>85</v>
      </c>
      <c r="U33" s="329"/>
      <c r="V33" s="9"/>
      <c r="W33" s="354" t="str">
        <f>IF(Z33="","",VLOOKUP('12BS'!Z33,'ﾃﾞｰﾀ14&amp;12'!$H$3:$K$66,2,FALSE))</f>
        <v>井上　</v>
      </c>
      <c r="X33" s="354" t="str">
        <f>IF(Z33="","",VLOOKUP('12BS'!Z33,'ﾃﾞｰﾀ14&amp;12'!$H$3:$K$66,3,FALSE))</f>
        <v>諒風</v>
      </c>
      <c r="Y33" s="354" t="str">
        <f>IF(Z33="","",VLOOKUP('12BS'!Z33,'ﾃﾞｰﾀ14&amp;12'!$H$3:$K$66,4,FALSE))</f>
        <v>(福･ﾄﾞﾘｰﾑ TS)</v>
      </c>
      <c r="Z33" s="358">
        <v>30</v>
      </c>
    </row>
    <row r="34" spans="1:26" ht="15" customHeight="1">
      <c r="A34" s="355"/>
      <c r="B34" s="354"/>
      <c r="C34" s="354"/>
      <c r="D34" s="354"/>
      <c r="E34" s="5"/>
      <c r="F34" s="10"/>
      <c r="G34" s="39"/>
      <c r="H34" s="41">
        <v>16</v>
      </c>
      <c r="I34" s="38" t="str">
        <f>IF(H34="","",VLOOKUP('12BS'!H34,'ﾃﾞｰﾀ14&amp;12'!$H$3:$K$66,2,FALSE))</f>
        <v>友枝</v>
      </c>
      <c r="J34" s="35"/>
      <c r="K34" s="3"/>
      <c r="L34" s="35"/>
      <c r="M34" s="35"/>
      <c r="N34" s="35"/>
      <c r="O34" s="35"/>
      <c r="P34" s="3"/>
      <c r="Q34" s="3"/>
      <c r="R34" s="41">
        <v>32</v>
      </c>
      <c r="S34" s="37" t="str">
        <f>IF(R34="","",VLOOKUP('12BS'!R34,'ﾃﾞｰﾀ14&amp;12'!$H$3:$K$66,2,FALSE))</f>
        <v>上杉</v>
      </c>
      <c r="T34" s="40"/>
      <c r="U34" s="35"/>
      <c r="V34" s="5"/>
      <c r="W34" s="354"/>
      <c r="X34" s="354"/>
      <c r="Y34" s="354"/>
      <c r="Z34" s="358"/>
    </row>
    <row r="35" spans="1:26" ht="15" customHeight="1">
      <c r="A35" s="355">
        <v>15</v>
      </c>
      <c r="B35" s="354" t="str">
        <f>IF(A35="","",VLOOKUP('12BS'!A35,'ﾃﾞｰﾀ14&amp;12'!$H$3:$K$66,2,FALSE))</f>
        <v>小峰</v>
      </c>
      <c r="C35" s="354" t="str">
        <f>IF(A35="","",VLOOKUP('12BS'!A35,'ﾃﾞｰﾀ14&amp;12'!$H$3:$K$66,3,FALSE))</f>
        <v>良太</v>
      </c>
      <c r="D35" s="354" t="str">
        <f>IF(A35="","",VLOOKUP('12BS'!A35,'ﾃﾞｰﾀ14&amp;12'!$H$3:$K$66,4,FALSE))</f>
        <v>(佐・ITS九州Jr)</v>
      </c>
      <c r="E35" s="4"/>
      <c r="F35" s="10"/>
      <c r="G35" s="39"/>
      <c r="H35" s="353">
        <v>83</v>
      </c>
      <c r="I35" s="331"/>
      <c r="J35" s="35"/>
      <c r="K35" s="3"/>
      <c r="L35" s="35"/>
      <c r="M35" s="35"/>
      <c r="N35" s="35"/>
      <c r="O35" s="35"/>
      <c r="P35" s="3"/>
      <c r="Q35" s="3"/>
      <c r="R35" s="351">
        <v>86</v>
      </c>
      <c r="S35" s="329"/>
      <c r="T35" s="40"/>
      <c r="U35" s="35"/>
      <c r="V35" s="4"/>
      <c r="W35" s="354" t="str">
        <f>IF(Z35="","",VLOOKUP('12BS'!Z35,'ﾃﾞｰﾀ14&amp;12'!$H$3:$K$66,2,FALSE))</f>
        <v>長尾</v>
      </c>
      <c r="X35" s="354" t="str">
        <f>IF(Z35="","",VLOOKUP('12BS'!Z35,'ﾃﾞｰﾀ14&amp;12'!$H$3:$K$66,3,FALSE))</f>
        <v>成彰</v>
      </c>
      <c r="Y35" s="354" t="str">
        <f>IF(Z35="","",VLOOKUP('12BS'!Z35,'ﾃﾞｰﾀ14&amp;12'!$H$3:$K$66,4,FALSE))</f>
        <v>(大・ORIONTS）</v>
      </c>
      <c r="Z35" s="358">
        <v>31</v>
      </c>
    </row>
    <row r="36" spans="1:26" ht="15" customHeight="1">
      <c r="A36" s="355"/>
      <c r="B36" s="354"/>
      <c r="C36" s="354"/>
      <c r="D36" s="354"/>
      <c r="E36" s="6"/>
      <c r="F36" s="9">
        <v>16</v>
      </c>
      <c r="G36" s="38" t="str">
        <f>IF(F36="","",VLOOKUP('12BS'!F36,'ﾃﾞｰﾀ14&amp;12'!$H$3:$K$66,2,FALSE))</f>
        <v>友枝</v>
      </c>
      <c r="H36" s="35"/>
      <c r="I36" s="3"/>
      <c r="J36" s="35"/>
      <c r="K36" s="3"/>
      <c r="L36" s="35"/>
      <c r="M36" s="35"/>
      <c r="N36" s="35"/>
      <c r="O36" s="35"/>
      <c r="P36" s="3"/>
      <c r="Q36" s="3"/>
      <c r="R36" s="3"/>
      <c r="S36" s="35"/>
      <c r="T36" s="41">
        <v>32</v>
      </c>
      <c r="U36" s="37" t="str">
        <f>IF(T36="","",VLOOKUP('12BS'!T36,'ﾃﾞｰﾀ14&amp;12'!$H$3:$K$66,2,FALSE))</f>
        <v>上杉</v>
      </c>
      <c r="V36" s="7"/>
      <c r="W36" s="354"/>
      <c r="X36" s="354"/>
      <c r="Y36" s="354"/>
      <c r="Z36" s="358"/>
    </row>
    <row r="37" spans="1:26" ht="15" customHeight="1">
      <c r="A37" s="355">
        <v>16</v>
      </c>
      <c r="B37" s="354" t="str">
        <f>IF(A37="","",VLOOKUP('12BS'!A37,'ﾃﾞｰﾀ14&amp;12'!$H$3:$K$66,2,FALSE))</f>
        <v>友枝</v>
      </c>
      <c r="C37" s="354" t="str">
        <f>IF(A37="","",VLOOKUP('12BS'!A37,'ﾃﾞｰﾀ14&amp;12'!$H$3:$K$66,3,FALSE))</f>
        <v>健</v>
      </c>
      <c r="D37" s="354" t="str">
        <f>IF(A37="","",VLOOKUP('12BS'!A37,'ﾃﾞｰﾀ14&amp;12'!$H$3:$K$66,4,FALSE))</f>
        <v>(福･油山TC)</v>
      </c>
      <c r="E37" s="8"/>
      <c r="F37" s="353">
        <v>80</v>
      </c>
      <c r="G37" s="328"/>
      <c r="H37" s="35"/>
      <c r="I37" s="3"/>
      <c r="J37" s="35"/>
      <c r="K37" s="3"/>
      <c r="L37" s="35"/>
      <c r="M37" s="35"/>
      <c r="N37" s="35"/>
      <c r="O37" s="35"/>
      <c r="P37" s="3"/>
      <c r="Q37" s="3"/>
      <c r="R37" s="3"/>
      <c r="S37" s="35"/>
      <c r="T37" s="351" t="s">
        <v>1249</v>
      </c>
      <c r="U37" s="329"/>
      <c r="V37" s="9"/>
      <c r="W37" s="354" t="str">
        <f>IF(Z37="","",VLOOKUP('12BS'!Z37,'ﾃﾞｰﾀ14&amp;12'!$H$3:$K$66,2,FALSE))</f>
        <v>上杉</v>
      </c>
      <c r="X37" s="354" t="str">
        <f>IF(Z37="","",VLOOKUP('12BS'!Z37,'ﾃﾞｰﾀ14&amp;12'!$H$3:$K$66,3,FALSE))</f>
        <v>旬生</v>
      </c>
      <c r="Y37" s="354" t="str">
        <f>IF(Z37="","",VLOOKUP('12BS'!Z37,'ﾃﾞｰﾀ14&amp;12'!$H$3:$K$66,4,FALSE))</f>
        <v>(福･油山TC)</v>
      </c>
      <c r="Z37" s="358">
        <v>32</v>
      </c>
    </row>
    <row r="38" spans="1:26" ht="15" customHeight="1">
      <c r="A38" s="355"/>
      <c r="B38" s="354"/>
      <c r="C38" s="354"/>
      <c r="D38" s="354"/>
      <c r="E38" s="5"/>
      <c r="F38" s="10"/>
      <c r="G38" s="3"/>
      <c r="H38" s="35"/>
      <c r="I38" s="3"/>
      <c r="J38" s="35"/>
      <c r="K38" s="3"/>
      <c r="L38" s="35"/>
      <c r="M38" s="35"/>
      <c r="N38" s="35"/>
      <c r="O38" s="35"/>
      <c r="P38" s="3"/>
      <c r="Q38" s="3"/>
      <c r="R38" s="3"/>
      <c r="S38" s="35"/>
      <c r="T38" s="3"/>
      <c r="U38" s="35"/>
      <c r="V38" s="5"/>
      <c r="W38" s="354"/>
      <c r="X38" s="354"/>
      <c r="Y38" s="354"/>
      <c r="Z38" s="358"/>
    </row>
    <row r="39" spans="1:26" ht="1.5" customHeight="1">
      <c r="A39" s="2"/>
      <c r="B39" s="21"/>
      <c r="C39" s="21"/>
      <c r="D39" s="21"/>
      <c r="E39" s="5"/>
      <c r="F39" s="10"/>
      <c r="G39" s="3"/>
      <c r="H39" s="35"/>
      <c r="I39" s="3"/>
      <c r="J39" s="35"/>
      <c r="K39" s="3"/>
      <c r="L39" s="35"/>
      <c r="M39" s="35"/>
      <c r="N39" s="35"/>
      <c r="O39" s="35"/>
      <c r="P39" s="3"/>
      <c r="Q39" s="3"/>
      <c r="R39" s="3"/>
      <c r="S39" s="35"/>
      <c r="T39" s="3"/>
      <c r="U39" s="35"/>
      <c r="V39" s="5"/>
      <c r="W39" s="21"/>
      <c r="X39" s="21"/>
      <c r="Y39" s="21"/>
      <c r="Z39" s="1"/>
    </row>
    <row r="40" spans="1:26" ht="1.5" customHeight="1">
      <c r="A40" s="2"/>
      <c r="B40" s="21"/>
      <c r="C40" s="21"/>
      <c r="D40" s="21"/>
      <c r="E40" s="5"/>
      <c r="F40" s="10"/>
      <c r="G40" s="3"/>
      <c r="H40" s="35"/>
      <c r="I40" s="3"/>
      <c r="J40" s="35"/>
      <c r="K40" s="3"/>
      <c r="L40" s="35"/>
      <c r="M40" s="35"/>
      <c r="N40" s="35"/>
      <c r="O40" s="35"/>
      <c r="P40" s="3"/>
      <c r="Q40" s="3"/>
      <c r="R40" s="3"/>
      <c r="S40" s="35"/>
      <c r="T40" s="3"/>
      <c r="U40" s="35"/>
      <c r="V40" s="5"/>
      <c r="W40" s="21"/>
      <c r="X40" s="21"/>
      <c r="Y40" s="21"/>
      <c r="Z40" s="1"/>
    </row>
    <row r="41" spans="1:26" ht="1.5" customHeight="1">
      <c r="A41" s="2"/>
      <c r="B41" s="21"/>
      <c r="C41" s="21"/>
      <c r="D41" s="21"/>
      <c r="E41" s="5"/>
      <c r="F41" s="10"/>
      <c r="G41" s="3"/>
      <c r="H41" s="35"/>
      <c r="I41" s="3"/>
      <c r="J41" s="35"/>
      <c r="K41" s="3"/>
      <c r="L41" s="35"/>
      <c r="M41" s="35"/>
      <c r="N41" s="35"/>
      <c r="O41" s="35"/>
      <c r="P41" s="3"/>
      <c r="Q41" s="3"/>
      <c r="R41" s="3"/>
      <c r="S41" s="35"/>
      <c r="T41" s="3"/>
      <c r="U41" s="35"/>
      <c r="V41" s="5"/>
      <c r="W41" s="21"/>
      <c r="X41" s="21"/>
      <c r="Y41" s="21"/>
      <c r="Z41" s="1"/>
    </row>
    <row r="42" spans="2:27" s="2" customFormat="1" ht="14.25">
      <c r="B42" s="3"/>
      <c r="C42" s="3"/>
      <c r="D42" s="3"/>
      <c r="E42" s="5"/>
      <c r="F42" s="10"/>
      <c r="G42" s="5"/>
      <c r="H42" s="5"/>
      <c r="K42" s="45" t="s">
        <v>350</v>
      </c>
      <c r="L42" s="5"/>
      <c r="N42" s="5"/>
      <c r="O42" s="5"/>
      <c r="R42" s="45" t="s">
        <v>499</v>
      </c>
      <c r="S42" s="5"/>
      <c r="T42" s="10"/>
      <c r="U42" s="5"/>
      <c r="V42" s="10"/>
      <c r="W42" s="21"/>
      <c r="X42" s="21"/>
      <c r="Y42" s="21"/>
      <c r="Z42" s="3"/>
      <c r="AA42" s="3"/>
    </row>
    <row r="43" spans="1:27" ht="15.75" customHeight="1">
      <c r="A43" s="32"/>
      <c r="B43" s="31"/>
      <c r="C43" s="31"/>
      <c r="D43" s="32"/>
      <c r="G43" s="25"/>
      <c r="H43" s="91">
        <v>1</v>
      </c>
      <c r="I43" s="92" t="s">
        <v>1010</v>
      </c>
      <c r="J43" s="60"/>
      <c r="K43" s="60"/>
      <c r="L43" s="91">
        <v>5</v>
      </c>
      <c r="M43" s="86" t="s">
        <v>1014</v>
      </c>
      <c r="N43" s="13"/>
      <c r="O43" s="25"/>
      <c r="Q43" s="91">
        <v>1</v>
      </c>
      <c r="R43" s="60" t="str">
        <f>IF(Q43="","",VLOOKUP(Q43,'ﾃﾞｰﾀ14&amp;12'!$H$110:$K$119,2,FALSE))&amp;" "&amp;IF(Q43="","",VLOOKUP(Q43,'ﾃﾞｰﾀ14&amp;12'!$H$110:$K$119,3,FALSE))</f>
        <v>ﾃﾞﾝ 正希</v>
      </c>
      <c r="S43" s="91"/>
      <c r="T43" s="24"/>
      <c r="U43" s="23"/>
      <c r="V43" s="24"/>
      <c r="Z43" s="25"/>
      <c r="AA43" s="23"/>
    </row>
    <row r="44" spans="1:27" ht="15.75" customHeight="1">
      <c r="A44" s="32"/>
      <c r="B44" s="31"/>
      <c r="C44" s="31"/>
      <c r="D44" s="32"/>
      <c r="G44" s="25"/>
      <c r="H44" s="91">
        <v>2</v>
      </c>
      <c r="I44" s="92" t="s">
        <v>1011</v>
      </c>
      <c r="J44" s="12"/>
      <c r="K44" s="12"/>
      <c r="L44" s="91">
        <v>6</v>
      </c>
      <c r="M44" s="86" t="s">
        <v>1015</v>
      </c>
      <c r="O44" s="25"/>
      <c r="Q44" s="91">
        <v>2</v>
      </c>
      <c r="R44" s="60" t="str">
        <f>IF(Q44="","",VLOOKUP(Q44,'ﾃﾞｰﾀ14&amp;12'!$H$110:$K$119,2,FALSE))&amp;" "&amp;IF(Q44="","",VLOOKUP(Q44,'ﾃﾞｰﾀ14&amp;12'!$H$110:$K$119,3,FALSE))</f>
        <v>米田 伊織</v>
      </c>
      <c r="S44" s="91"/>
      <c r="T44" s="24"/>
      <c r="U44" s="23"/>
      <c r="V44" s="24"/>
      <c r="Z44" s="25"/>
      <c r="AA44" s="23"/>
    </row>
    <row r="45" spans="1:27" ht="15.75" customHeight="1">
      <c r="A45" s="32"/>
      <c r="B45" s="31"/>
      <c r="C45" s="31"/>
      <c r="D45" s="32"/>
      <c r="G45" s="25"/>
      <c r="H45" s="91">
        <v>3</v>
      </c>
      <c r="I45" s="92" t="s">
        <v>1012</v>
      </c>
      <c r="J45" s="12"/>
      <c r="K45" s="12"/>
      <c r="L45" s="290">
        <v>7</v>
      </c>
      <c r="M45" s="86"/>
      <c r="O45" s="25"/>
      <c r="Q45" s="91">
        <v>3</v>
      </c>
      <c r="R45" s="60" t="str">
        <f>IF(Q45="","",VLOOKUP(Q45,'ﾃﾞｰﾀ14&amp;12'!$H$110:$K$119,2,FALSE))&amp;" "&amp;IF(Q45="","",VLOOKUP(Q45,'ﾃﾞｰﾀ14&amp;12'!$H$110:$K$119,3,FALSE))</f>
        <v>森部 惟一朗</v>
      </c>
      <c r="S45" s="91"/>
      <c r="T45" s="24"/>
      <c r="U45" s="23"/>
      <c r="V45" s="24"/>
      <c r="Z45" s="25"/>
      <c r="AA45" s="23"/>
    </row>
    <row r="46" spans="1:27" ht="15.75" customHeight="1">
      <c r="A46" s="32"/>
      <c r="B46" s="31"/>
      <c r="C46" s="31"/>
      <c r="D46" s="32"/>
      <c r="G46" s="25"/>
      <c r="H46" s="91">
        <v>4</v>
      </c>
      <c r="I46" s="92" t="s">
        <v>1013</v>
      </c>
      <c r="J46" s="60"/>
      <c r="K46" s="60"/>
      <c r="L46" s="91"/>
      <c r="M46" s="86"/>
      <c r="O46" s="25"/>
      <c r="Q46" s="91">
        <v>4</v>
      </c>
      <c r="R46" s="60" t="str">
        <f>IF(Q46="","",VLOOKUP(Q46,'ﾃﾞｰﾀ14&amp;12'!$H$110:$K$119,2,FALSE))&amp;" "&amp;IF(Q46="","",VLOOKUP(Q46,'ﾃﾞｰﾀ14&amp;12'!$H$110:$K$119,3,FALSE))</f>
        <v>今村 優悟</v>
      </c>
      <c r="S46" s="91"/>
      <c r="T46" s="24"/>
      <c r="U46" s="23"/>
      <c r="V46" s="24"/>
      <c r="Z46" s="25"/>
      <c r="AA46" s="23"/>
    </row>
    <row r="47" spans="1:9" ht="7.5" customHeight="1">
      <c r="A47" s="32"/>
      <c r="B47" s="31"/>
      <c r="C47" s="31"/>
      <c r="D47" s="32"/>
      <c r="G47" s="25"/>
      <c r="H47" s="91"/>
      <c r="I47" s="86"/>
    </row>
    <row r="48" spans="1:4" ht="7.5" customHeight="1">
      <c r="A48" s="32"/>
      <c r="B48" s="31"/>
      <c r="C48" s="31"/>
      <c r="D48" s="32"/>
    </row>
    <row r="49" spans="1:4" ht="7.5" customHeight="1">
      <c r="A49" s="32"/>
      <c r="B49" s="31"/>
      <c r="C49" s="31"/>
      <c r="D49" s="32"/>
    </row>
    <row r="50" spans="1:4" ht="7.5" customHeight="1">
      <c r="A50" s="32"/>
      <c r="B50" s="31"/>
      <c r="C50" s="31"/>
      <c r="D50" s="32"/>
    </row>
    <row r="51" spans="1:4" ht="7.5" customHeight="1">
      <c r="A51" s="32"/>
      <c r="B51" s="31"/>
      <c r="C51" s="31"/>
      <c r="D51" s="32"/>
    </row>
    <row r="52" spans="1:25" s="28" customFormat="1" ht="13.5" customHeight="1">
      <c r="A52" s="32"/>
      <c r="B52" s="33" t="s">
        <v>351</v>
      </c>
      <c r="C52" s="33"/>
      <c r="D52" s="34"/>
      <c r="E52" s="27"/>
      <c r="F52" s="29"/>
      <c r="G52" s="27"/>
      <c r="H52" s="29"/>
      <c r="I52" s="27"/>
      <c r="J52" s="29"/>
      <c r="K52" s="27"/>
      <c r="L52" s="27"/>
      <c r="M52" s="27"/>
      <c r="N52" s="27"/>
      <c r="O52" s="29"/>
      <c r="P52" s="26" t="s">
        <v>685</v>
      </c>
      <c r="Q52" s="26"/>
      <c r="R52" s="26"/>
      <c r="S52" s="26"/>
      <c r="T52" s="26"/>
      <c r="U52" s="26"/>
      <c r="V52" s="26"/>
      <c r="W52" s="271"/>
      <c r="X52" s="271"/>
      <c r="Y52" s="271"/>
    </row>
    <row r="53" spans="1:26" ht="15" customHeight="1">
      <c r="A53" s="355">
        <f>IF(L22="","",IF(L22=J14,J30,IF(L22=J30,J14)))</f>
        <v>3</v>
      </c>
      <c r="B53" s="354" t="str">
        <f>IF(A53="","",VLOOKUP('12BS'!A53,'ﾃﾞｰﾀ14&amp;12'!$H$3:$K$66,2,FALSE))</f>
        <v>古賀</v>
      </c>
      <c r="C53" s="354" t="str">
        <f>IF(A53="","",VLOOKUP('12BS'!A53,'ﾃﾞｰﾀ14&amp;12'!$H$3:$K$66,3,FALSE))</f>
        <v>大貴</v>
      </c>
      <c r="D53" s="354" t="str">
        <f>IF(A53="","",VLOOKUP('12BS'!A53,'ﾃﾞｰﾀ14&amp;12'!$H$3:$K$66,4,FALSE))</f>
        <v>(佐・佐賀ＧＴＣ)</v>
      </c>
      <c r="E53" s="22"/>
      <c r="F53" s="22"/>
      <c r="G53" s="46"/>
      <c r="I53" s="24"/>
      <c r="K53" s="24"/>
      <c r="M53" s="24"/>
      <c r="N53" s="24"/>
      <c r="O53" s="87"/>
      <c r="P53" s="87"/>
      <c r="Q53" s="87"/>
      <c r="R53" s="87"/>
      <c r="S53" s="87"/>
      <c r="T53" s="87"/>
      <c r="U53" s="35"/>
      <c r="V53" s="35"/>
      <c r="W53" s="354" t="str">
        <f>IF(Z53="","",VLOOKUP('12BS'!Z53,'ﾃﾞｰﾀ14&amp;12'!$H$3:$K$66,2,FALSE))</f>
        <v>安増</v>
      </c>
      <c r="X53" s="354" t="str">
        <f>IF(Z53="","",VLOOKUP('12BS'!Z53,'ﾃﾞｰﾀ14&amp;12'!$H$3:$K$66,3,FALSE))</f>
        <v>篤史</v>
      </c>
      <c r="Y53" s="354" t="str">
        <f>IF(Z53="","",VLOOKUP('12BS'!Z53,'ﾃﾞｰﾀ14&amp;12'!$H$3:$K$66,4,FALSE))</f>
        <v>(福･ｸﾞﾛｰﾊﾞﾙｱﾘｰﾅ)</v>
      </c>
      <c r="Z53" s="358">
        <v>24</v>
      </c>
    </row>
    <row r="54" spans="1:26" ht="15" customHeight="1">
      <c r="A54" s="355"/>
      <c r="B54" s="354"/>
      <c r="C54" s="354"/>
      <c r="D54" s="354"/>
      <c r="E54" s="239"/>
      <c r="F54" s="181"/>
      <c r="G54" s="36"/>
      <c r="H54" s="41">
        <v>3</v>
      </c>
      <c r="I54" s="42" t="str">
        <f>IF(H54="","",VLOOKUP('12BS'!H54,'ﾃﾞｰﾀ14&amp;12'!$H$3:$K$66,2,FALSE))</f>
        <v>古賀</v>
      </c>
      <c r="J54" s="22"/>
      <c r="K54" s="22"/>
      <c r="L54" s="22"/>
      <c r="M54" s="22"/>
      <c r="N54" s="60"/>
      <c r="O54" s="87"/>
      <c r="P54" s="87"/>
      <c r="Q54" s="87"/>
      <c r="R54" s="87">
        <v>16</v>
      </c>
      <c r="S54" s="87" t="str">
        <f>IF(R54="","",VLOOKUP('12BS'!R54,'ﾃﾞｰﾀ14&amp;12'!$H$3:$K$66,2,FALSE))</f>
        <v>友枝</v>
      </c>
      <c r="T54" s="87"/>
      <c r="U54" s="241"/>
      <c r="V54" s="236"/>
      <c r="W54" s="354"/>
      <c r="X54" s="354"/>
      <c r="Y54" s="354"/>
      <c r="Z54" s="358"/>
    </row>
    <row r="55" spans="1:26" ht="15" customHeight="1">
      <c r="A55" s="355">
        <f>IF(N22="","",IF(N22=P14,P30,IF(N22=P30,P14)))</f>
        <v>17</v>
      </c>
      <c r="B55" s="354" t="str">
        <f>IF(A55="","",VLOOKUP('12BS'!A55,'ﾃﾞｰﾀ14&amp;12'!$H$3:$K$66,2,FALSE))</f>
        <v>甲斐</v>
      </c>
      <c r="C55" s="354" t="str">
        <f>IF(A55="","",VLOOKUP('12BS'!A55,'ﾃﾞｰﾀ14&amp;12'!$H$3:$K$66,3,FALSE))</f>
        <v>直登</v>
      </c>
      <c r="D55" s="354" t="str">
        <f>IF(A55="","",VLOOKUP('12BS'!A55,'ﾃﾞｰﾀ14&amp;12'!$H$3:$K$66,4,FALSE))</f>
        <v>(福･ﾄﾞﾘｰﾑ TS)</v>
      </c>
      <c r="E55" s="42"/>
      <c r="F55" s="43"/>
      <c r="G55" s="188"/>
      <c r="H55" s="356" t="s">
        <v>1260</v>
      </c>
      <c r="I55" s="357"/>
      <c r="J55" s="22"/>
      <c r="K55" s="22"/>
      <c r="L55" s="22"/>
      <c r="M55" s="22"/>
      <c r="N55" s="22"/>
      <c r="O55" s="87"/>
      <c r="P55" s="87"/>
      <c r="Q55" s="87"/>
      <c r="R55" s="353">
        <v>86</v>
      </c>
      <c r="S55" s="351"/>
      <c r="T55" s="242"/>
      <c r="U55" s="41"/>
      <c r="V55" s="37"/>
      <c r="W55" s="354" t="str">
        <f>IF(Z55="","",VLOOKUP('12BS'!Z55,'ﾃﾞｰﾀ14&amp;12'!$H$3:$K$66,2,FALSE))</f>
        <v>友枝</v>
      </c>
      <c r="X55" s="354" t="str">
        <f>IF(Z55="","",VLOOKUP('12BS'!Z55,'ﾃﾞｰﾀ14&amp;12'!$H$3:$K$66,3,FALSE))</f>
        <v>健</v>
      </c>
      <c r="Y55" s="354" t="str">
        <f>IF(Z55="","",VLOOKUP('12BS'!Z55,'ﾃﾞｰﾀ14&amp;12'!$H$3:$K$66,4,FALSE))</f>
        <v>(福･油山TC)</v>
      </c>
      <c r="Z55" s="358">
        <v>16</v>
      </c>
    </row>
    <row r="56" spans="1:26" ht="15" customHeight="1">
      <c r="A56" s="355"/>
      <c r="B56" s="354"/>
      <c r="C56" s="354"/>
      <c r="D56" s="354"/>
      <c r="E56" s="22"/>
      <c r="F56" s="22"/>
      <c r="G56" s="22"/>
      <c r="H56" s="22"/>
      <c r="I56" s="22"/>
      <c r="J56" s="35"/>
      <c r="K56" s="12"/>
      <c r="L56" s="12"/>
      <c r="M56" s="12"/>
      <c r="N56" s="22"/>
      <c r="O56" s="87"/>
      <c r="P56" s="88">
        <v>16</v>
      </c>
      <c r="Q56" s="184" t="str">
        <f>IF(P56="","",VLOOKUP('12BS'!P56,'ﾃﾞｰﾀ14&amp;12'!$H$3:$K$66,2,FALSE))</f>
        <v>友枝</v>
      </c>
      <c r="R56" s="243"/>
      <c r="S56" s="87"/>
      <c r="T56" s="87"/>
      <c r="U56" s="35"/>
      <c r="V56" s="35"/>
      <c r="W56" s="354"/>
      <c r="X56" s="354"/>
      <c r="Y56" s="354"/>
      <c r="Z56" s="358"/>
    </row>
    <row r="57" spans="1:26" ht="15" customHeight="1">
      <c r="A57" s="89"/>
      <c r="B57" s="240"/>
      <c r="C57" s="240"/>
      <c r="D57" s="89"/>
      <c r="E57" s="24"/>
      <c r="F57" s="22"/>
      <c r="G57" s="22"/>
      <c r="H57" s="22"/>
      <c r="I57" s="22"/>
      <c r="J57" s="22"/>
      <c r="K57" s="12"/>
      <c r="L57" s="12"/>
      <c r="M57" s="12"/>
      <c r="N57" s="22"/>
      <c r="O57" s="87"/>
      <c r="P57" s="351">
        <v>81</v>
      </c>
      <c r="Q57" s="352"/>
      <c r="R57" s="243"/>
      <c r="S57" s="87"/>
      <c r="T57" s="87"/>
      <c r="U57" s="35"/>
      <c r="V57" s="35"/>
      <c r="W57" s="354" t="str">
        <f>IF(Z57="","",VLOOKUP('12BS'!Z57,'ﾃﾞｰﾀ14&amp;12'!$H$3:$K$66,2,FALSE))</f>
        <v>和田</v>
      </c>
      <c r="X57" s="354" t="str">
        <f>IF(Z57="","",VLOOKUP('12BS'!Z57,'ﾃﾞｰﾀ14&amp;12'!$H$3:$K$66,3,FALSE))</f>
        <v>晃紀</v>
      </c>
      <c r="Y57" s="354" t="str">
        <f>IF(Z57="","",VLOOKUP('12BS'!Z57,'ﾃﾞｰﾀ14&amp;12'!$H$3:$K$66,4,FALSE))</f>
        <v>(福･吉田TS)</v>
      </c>
      <c r="Z57" s="358">
        <v>28</v>
      </c>
    </row>
    <row r="58" spans="1:26" ht="13.5" customHeight="1">
      <c r="A58" s="32"/>
      <c r="B58" s="33" t="s">
        <v>686</v>
      </c>
      <c r="C58" s="33"/>
      <c r="D58" s="34"/>
      <c r="E58" s="27"/>
      <c r="F58" s="29"/>
      <c r="G58" s="27"/>
      <c r="H58" s="29"/>
      <c r="I58" s="27"/>
      <c r="J58" s="22"/>
      <c r="K58" s="22"/>
      <c r="L58" s="22"/>
      <c r="M58" s="22"/>
      <c r="N58" s="60"/>
      <c r="O58" s="87"/>
      <c r="P58" s="87"/>
      <c r="Q58" s="87"/>
      <c r="R58" s="237">
        <v>28</v>
      </c>
      <c r="S58" s="88" t="str">
        <f>IF(R58="","",VLOOKUP('12BS'!R58,'ﾃﾞｰﾀ14&amp;12'!$H$3:$K$66,2,FALSE))</f>
        <v>和田</v>
      </c>
      <c r="T58" s="88"/>
      <c r="U58" s="241"/>
      <c r="V58" s="183"/>
      <c r="W58" s="354"/>
      <c r="X58" s="354"/>
      <c r="Y58" s="354"/>
      <c r="Z58" s="358"/>
    </row>
    <row r="59" spans="1:26" ht="15" customHeight="1">
      <c r="A59" s="355">
        <f>IF(R54="","",IF(R54=Z53,Z55,IF(R54=Z55,Z53)))</f>
        <v>24</v>
      </c>
      <c r="B59" s="354" t="str">
        <f>IF(A59="","",VLOOKUP('12BS'!A59,'ﾃﾞｰﾀ14&amp;12'!$H$3:$K$66,2,FALSE))</f>
        <v>安増</v>
      </c>
      <c r="C59" s="354" t="str">
        <f>IF(A59="","",VLOOKUP('12BS'!A59,'ﾃﾞｰﾀ14&amp;12'!$H$3:$K$66,3,FALSE))</f>
        <v>篤史</v>
      </c>
      <c r="D59" s="354" t="str">
        <f>IF(A59="","",VLOOKUP('12BS'!A59,'ﾃﾞｰﾀ14&amp;12'!$H$3:$K$66,4,FALSE))</f>
        <v>(福･ｸﾞﾛｰﾊﾞﾙｱﾘｰﾅ)</v>
      </c>
      <c r="E59" s="22"/>
      <c r="F59" s="22"/>
      <c r="G59" s="46"/>
      <c r="I59" s="24"/>
      <c r="J59" s="22"/>
      <c r="K59" s="22"/>
      <c r="L59" s="22"/>
      <c r="M59" s="22"/>
      <c r="N59" s="22"/>
      <c r="O59" s="87"/>
      <c r="P59" s="87"/>
      <c r="Q59" s="87"/>
      <c r="R59" s="351">
        <v>85</v>
      </c>
      <c r="S59" s="351"/>
      <c r="T59" s="87"/>
      <c r="U59" s="41"/>
      <c r="V59" s="37"/>
      <c r="W59" s="354" t="str">
        <f>IF(Z59="","",VLOOKUP('12BS'!Z59,'ﾃﾞｰﾀ14&amp;12'!$H$3:$K$66,2,FALSE))</f>
        <v>御山</v>
      </c>
      <c r="X59" s="354" t="str">
        <f>IF(Z59="","",VLOOKUP('12BS'!Z59,'ﾃﾞｰﾀ14&amp;12'!$H$3:$K$66,3,FALSE))</f>
        <v>颯郎</v>
      </c>
      <c r="Y59" s="354" t="str">
        <f>IF(Z59="","",VLOOKUP('12BS'!Z59,'ﾃﾞｰﾀ14&amp;12'!$H$3:$K$66,4,FALSE))</f>
        <v>(熊・熊本庭球塾）</v>
      </c>
      <c r="Z59" s="358">
        <v>6</v>
      </c>
    </row>
    <row r="60" spans="1:26" ht="15" customHeight="1">
      <c r="A60" s="355"/>
      <c r="B60" s="354"/>
      <c r="C60" s="354"/>
      <c r="D60" s="354"/>
      <c r="E60" s="239"/>
      <c r="F60" s="181"/>
      <c r="G60" s="36"/>
      <c r="H60" s="41">
        <v>24</v>
      </c>
      <c r="I60" s="42" t="str">
        <f>IF(H60="","",VLOOKUP('12BS'!H60,'ﾃﾞｰﾀ14&amp;12'!$H$3:$K$66,2,FALSE))</f>
        <v>安増</v>
      </c>
      <c r="J60" s="22"/>
      <c r="K60" s="22"/>
      <c r="L60" s="22"/>
      <c r="M60" s="22"/>
      <c r="N60" s="24"/>
      <c r="O60" s="87"/>
      <c r="P60" s="87"/>
      <c r="Q60" s="87"/>
      <c r="R60" s="87"/>
      <c r="S60" s="87"/>
      <c r="T60" s="87"/>
      <c r="U60" s="35"/>
      <c r="V60" s="35"/>
      <c r="W60" s="354"/>
      <c r="X60" s="354"/>
      <c r="Y60" s="354"/>
      <c r="Z60" s="358"/>
    </row>
    <row r="61" spans="1:29" ht="15" customHeight="1">
      <c r="A61" s="355">
        <f>IF(R58="","",IF(R58=Z57,Z59,IF(R58=Z59,Z57)))</f>
        <v>6</v>
      </c>
      <c r="B61" s="354" t="str">
        <f>IF(A61="","",VLOOKUP('12BS'!A61,'ﾃﾞｰﾀ14&amp;12'!$H$3:$K$66,2,FALSE))</f>
        <v>御山</v>
      </c>
      <c r="C61" s="354" t="str">
        <f>IF(A61="","",VLOOKUP('12BS'!A61,'ﾃﾞｰﾀ14&amp;12'!$H$3:$K$66,3,FALSE))</f>
        <v>颯郎</v>
      </c>
      <c r="D61" s="354" t="str">
        <f>IF(A61="","",VLOOKUP('12BS'!A61,'ﾃﾞｰﾀ14&amp;12'!$H$3:$K$66,4,FALSE))</f>
        <v>(熊・熊本庭球塾）</v>
      </c>
      <c r="E61" s="42"/>
      <c r="F61" s="43"/>
      <c r="G61" s="188"/>
      <c r="H61" s="356">
        <v>97</v>
      </c>
      <c r="I61" s="357"/>
      <c r="J61" s="22"/>
      <c r="K61" s="22"/>
      <c r="L61" s="1"/>
      <c r="M61" s="1"/>
      <c r="Q61" s="24"/>
      <c r="S61" s="23"/>
      <c r="W61" s="60"/>
      <c r="X61" s="86"/>
      <c r="Y61" s="21"/>
      <c r="Z61" s="35"/>
      <c r="AA61" s="3"/>
      <c r="AB61" s="2"/>
      <c r="AC61" s="2"/>
    </row>
    <row r="62" spans="1:29" ht="15" customHeight="1">
      <c r="A62" s="355"/>
      <c r="B62" s="354"/>
      <c r="C62" s="354"/>
      <c r="D62" s="354"/>
      <c r="E62" s="22"/>
      <c r="F62" s="22"/>
      <c r="G62" s="22"/>
      <c r="H62" s="22"/>
      <c r="I62" s="22"/>
      <c r="J62" s="22"/>
      <c r="K62" s="22"/>
      <c r="L62" s="1"/>
      <c r="M62" s="1"/>
      <c r="P62" s="24"/>
      <c r="Q62" s="24"/>
      <c r="R62" s="30"/>
      <c r="S62" s="30"/>
      <c r="T62" s="30"/>
      <c r="U62" s="30"/>
      <c r="V62" s="30"/>
      <c r="W62" s="272"/>
      <c r="X62" s="60"/>
      <c r="Y62" s="21"/>
      <c r="Z62" s="35"/>
      <c r="AA62" s="3"/>
      <c r="AB62" s="2"/>
      <c r="AC62" s="2"/>
    </row>
    <row r="63" spans="1:28" ht="13.5" customHeight="1">
      <c r="A63" s="12"/>
      <c r="B63" s="87"/>
      <c r="C63" s="87"/>
      <c r="D63" s="87"/>
      <c r="E63" s="22"/>
      <c r="F63" s="22"/>
      <c r="G63" s="46"/>
      <c r="H63" s="22"/>
      <c r="I63" s="22"/>
      <c r="J63" s="22"/>
      <c r="K63" s="22"/>
      <c r="L63" s="1"/>
      <c r="M63" s="1"/>
      <c r="O63" s="35"/>
      <c r="P63" s="35"/>
      <c r="Q63" s="87"/>
      <c r="R63" s="87"/>
      <c r="S63" s="87"/>
      <c r="T63" s="12"/>
      <c r="U63" s="35"/>
      <c r="V63" s="35"/>
      <c r="W63" s="87" t="str">
        <f>IF(V63="","",VLOOKUP(V63,'ﾃﾞｰﾀ14&amp;12'!$A$110:$D$119,2,FALSE))&amp;" "&amp;IF(V63="","",VLOOKUP(V63,'ﾃﾞｰﾀ14&amp;12'!$A$110:$D$119,3,FALSE))</f>
        <v> </v>
      </c>
      <c r="X63" s="60"/>
      <c r="Y63" s="87"/>
      <c r="Z63" s="35"/>
      <c r="AA63" s="3"/>
      <c r="AB63" s="2"/>
    </row>
    <row r="64" spans="1:28" ht="13.5" customHeight="1">
      <c r="A64" s="12"/>
      <c r="B64" s="87"/>
      <c r="C64" s="87"/>
      <c r="D64" s="87"/>
      <c r="E64" s="22"/>
      <c r="F64" s="92"/>
      <c r="G64" s="10"/>
      <c r="H64" s="22"/>
      <c r="I64" s="22"/>
      <c r="J64" s="22"/>
      <c r="K64" s="22"/>
      <c r="L64" s="1"/>
      <c r="M64" s="1"/>
      <c r="O64" s="35"/>
      <c r="P64" s="35"/>
      <c r="Q64" s="87"/>
      <c r="R64" s="87"/>
      <c r="S64" s="87"/>
      <c r="T64" s="12"/>
      <c r="U64" s="94"/>
      <c r="V64" s="10"/>
      <c r="W64" s="87" t="str">
        <f>IF(V64="","",VLOOKUP(V64,'ﾃﾞｰﾀ14&amp;12'!$A$110:$D$119,2,FALSE))&amp;" "&amp;IF(V64="","",VLOOKUP(V64,'ﾃﾞｰﾀ14&amp;12'!$A$110:$D$119,3,FALSE))</f>
        <v> </v>
      </c>
      <c r="X64" s="60"/>
      <c r="Y64" s="87"/>
      <c r="Z64" s="94"/>
      <c r="AA64" s="3"/>
      <c r="AB64" s="2"/>
    </row>
    <row r="65" spans="1:28" ht="13.5" customHeight="1">
      <c r="A65" s="12"/>
      <c r="B65" s="87"/>
      <c r="C65" s="87"/>
      <c r="D65" s="87"/>
      <c r="E65" s="22"/>
      <c r="F65" s="22"/>
      <c r="G65" s="22"/>
      <c r="H65" s="22"/>
      <c r="I65" s="22"/>
      <c r="J65" s="22"/>
      <c r="K65" s="46"/>
      <c r="L65" s="44"/>
      <c r="M65" s="44"/>
      <c r="O65" s="35"/>
      <c r="P65" s="35"/>
      <c r="Q65" s="87"/>
      <c r="R65" s="87"/>
      <c r="S65" s="87"/>
      <c r="T65" s="12"/>
      <c r="U65" s="35"/>
      <c r="V65" s="35"/>
      <c r="W65" s="87" t="str">
        <f>IF(V65="","",VLOOKUP(V65,'ﾃﾞｰﾀ14&amp;12'!$A$110:$D$119,2,FALSE))&amp;" "&amp;IF(V65="","",VLOOKUP(V65,'ﾃﾞｰﾀ14&amp;12'!$A$110:$D$119,3,FALSE))</f>
        <v> </v>
      </c>
      <c r="X65" s="60"/>
      <c r="Y65" s="87"/>
      <c r="Z65" s="35"/>
      <c r="AA65" s="3"/>
      <c r="AB65" s="2"/>
    </row>
    <row r="66" spans="1:28" ht="13.5" customHeight="1">
      <c r="A66" s="12"/>
      <c r="B66" s="87"/>
      <c r="C66" s="87"/>
      <c r="D66" s="87"/>
      <c r="E66" s="22"/>
      <c r="F66" s="22"/>
      <c r="G66" s="22"/>
      <c r="H66" s="22"/>
      <c r="I66" s="22"/>
      <c r="J66" s="92"/>
      <c r="K66" s="10"/>
      <c r="L66" s="94"/>
      <c r="M66" s="94"/>
      <c r="N66" s="24"/>
      <c r="O66" s="35"/>
      <c r="P66" s="35"/>
      <c r="Q66" s="87"/>
      <c r="R66" s="87"/>
      <c r="S66" s="87"/>
      <c r="T66" s="12"/>
      <c r="U66" s="35"/>
      <c r="V66" s="35"/>
      <c r="W66" s="87" t="str">
        <f>IF(V66="","",VLOOKUP(V66,'ﾃﾞｰﾀ14&amp;12'!$A$110:$D$119,2,FALSE))&amp;" "&amp;IF(V66="","",VLOOKUP(V66,'ﾃﾞｰﾀ14&amp;12'!$A$110:$D$119,3,FALSE))</f>
        <v> </v>
      </c>
      <c r="X66" s="60"/>
      <c r="Y66" s="60"/>
      <c r="Z66" s="12"/>
      <c r="AA66" s="2"/>
      <c r="AB66" s="2"/>
    </row>
    <row r="67" spans="1:29" ht="13.5" customHeight="1">
      <c r="A67" s="12"/>
      <c r="B67" s="87"/>
      <c r="C67" s="87"/>
      <c r="D67" s="87"/>
      <c r="E67" s="46"/>
      <c r="F67" s="46"/>
      <c r="G67" s="46"/>
      <c r="H67" s="46"/>
      <c r="I67" s="46"/>
      <c r="J67" s="46"/>
      <c r="K67" s="46"/>
      <c r="L67" s="46"/>
      <c r="M67" s="46"/>
      <c r="N67" s="24"/>
      <c r="P67" s="24"/>
      <c r="Q67" s="24"/>
      <c r="R67" s="24"/>
      <c r="T67" s="24"/>
      <c r="V67" s="24"/>
      <c r="W67" s="60"/>
      <c r="X67" s="60"/>
      <c r="Y67" s="60"/>
      <c r="Z67" s="12"/>
      <c r="AA67" s="2"/>
      <c r="AB67" s="2"/>
      <c r="AC67" s="2"/>
    </row>
    <row r="68" spans="1:29" ht="13.5" customHeight="1">
      <c r="A68" s="12"/>
      <c r="B68" s="87"/>
      <c r="C68" s="87"/>
      <c r="D68" s="87"/>
      <c r="E68" s="46"/>
      <c r="F68" s="10"/>
      <c r="G68" s="10"/>
      <c r="H68" s="46"/>
      <c r="I68" s="46"/>
      <c r="J68" s="46"/>
      <c r="K68" s="46"/>
      <c r="L68" s="46"/>
      <c r="M68" s="46"/>
      <c r="N68" s="24"/>
      <c r="P68" s="24"/>
      <c r="Q68" s="24"/>
      <c r="R68" s="30"/>
      <c r="S68" s="30"/>
      <c r="T68" s="30"/>
      <c r="U68" s="30"/>
      <c r="V68" s="30"/>
      <c r="W68" s="272"/>
      <c r="X68" s="60"/>
      <c r="Y68" s="60"/>
      <c r="Z68" s="12"/>
      <c r="AA68" s="12"/>
      <c r="AB68" s="2"/>
      <c r="AC68" s="2"/>
    </row>
    <row r="69" spans="1:28" ht="13.5" customHeight="1">
      <c r="A69" s="12"/>
      <c r="B69" s="87"/>
      <c r="C69" s="87"/>
      <c r="D69" s="87"/>
      <c r="E69" s="46"/>
      <c r="F69" s="46"/>
      <c r="G69" s="46"/>
      <c r="H69" s="46"/>
      <c r="I69" s="46"/>
      <c r="J69" s="46"/>
      <c r="K69" s="46"/>
      <c r="L69" s="46"/>
      <c r="M69" s="46"/>
      <c r="O69" s="87"/>
      <c r="P69" s="87"/>
      <c r="Q69" s="87"/>
      <c r="R69" s="87"/>
      <c r="S69" s="87"/>
      <c r="T69" s="12"/>
      <c r="U69" s="35"/>
      <c r="V69" s="35"/>
      <c r="W69" s="87"/>
      <c r="X69" s="60"/>
      <c r="Y69" s="86"/>
      <c r="Z69" s="46"/>
      <c r="AA69" s="46"/>
      <c r="AB69" s="2"/>
    </row>
    <row r="70" spans="1:28" ht="13.5" customHeight="1">
      <c r="A70" s="12"/>
      <c r="B70" s="87"/>
      <c r="C70" s="87"/>
      <c r="D70" s="87"/>
      <c r="E70" s="46"/>
      <c r="F70" s="46"/>
      <c r="G70" s="46"/>
      <c r="H70" s="10"/>
      <c r="I70" s="10"/>
      <c r="J70" s="46"/>
      <c r="K70" s="46"/>
      <c r="L70" s="46"/>
      <c r="M70" s="46"/>
      <c r="N70" s="95"/>
      <c r="O70" s="87"/>
      <c r="P70" s="87"/>
      <c r="Q70" s="87"/>
      <c r="R70" s="87"/>
      <c r="S70" s="87"/>
      <c r="T70" s="12"/>
      <c r="U70" s="94"/>
      <c r="V70" s="94"/>
      <c r="W70" s="87"/>
      <c r="X70" s="60"/>
      <c r="Y70" s="86"/>
      <c r="Z70" s="94"/>
      <c r="AA70" s="46"/>
      <c r="AB70" s="2"/>
    </row>
    <row r="71" spans="1:28" ht="13.5" customHeight="1">
      <c r="A71" s="12"/>
      <c r="B71" s="87"/>
      <c r="C71" s="87"/>
      <c r="D71" s="87"/>
      <c r="E71" s="46"/>
      <c r="F71" s="46"/>
      <c r="G71" s="46"/>
      <c r="H71" s="46"/>
      <c r="I71" s="46"/>
      <c r="J71" s="46"/>
      <c r="K71" s="46"/>
      <c r="L71" s="46"/>
      <c r="M71" s="46"/>
      <c r="N71" s="24"/>
      <c r="O71" s="87"/>
      <c r="P71" s="87"/>
      <c r="Q71" s="87"/>
      <c r="R71" s="87"/>
      <c r="S71" s="87"/>
      <c r="T71" s="12"/>
      <c r="U71" s="35"/>
      <c r="V71" s="35"/>
      <c r="W71" s="87"/>
      <c r="X71" s="60"/>
      <c r="Y71" s="60"/>
      <c r="Z71" s="46"/>
      <c r="AA71" s="46"/>
      <c r="AB71" s="2"/>
    </row>
    <row r="72" spans="1:28" ht="13.5" customHeight="1">
      <c r="A72" s="12"/>
      <c r="B72" s="87"/>
      <c r="C72" s="87"/>
      <c r="D72" s="87"/>
      <c r="E72" s="46"/>
      <c r="F72" s="10"/>
      <c r="G72" s="10"/>
      <c r="H72" s="46"/>
      <c r="I72" s="46"/>
      <c r="J72" s="46"/>
      <c r="K72" s="46"/>
      <c r="L72" s="46"/>
      <c r="M72" s="46"/>
      <c r="N72" s="24"/>
      <c r="O72" s="87"/>
      <c r="P72" s="87"/>
      <c r="Q72" s="87"/>
      <c r="R72" s="87"/>
      <c r="S72" s="87"/>
      <c r="T72" s="12"/>
      <c r="U72" s="35"/>
      <c r="V72" s="35"/>
      <c r="W72" s="87"/>
      <c r="X72" s="60"/>
      <c r="Y72" s="259"/>
      <c r="Z72" s="46"/>
      <c r="AA72" s="46"/>
      <c r="AB72" s="2"/>
    </row>
    <row r="73" spans="1:28" ht="13.5" customHeight="1">
      <c r="A73" s="12"/>
      <c r="B73" s="87"/>
      <c r="C73" s="87"/>
      <c r="D73" s="87"/>
      <c r="E73" s="46"/>
      <c r="F73" s="46"/>
      <c r="G73" s="46"/>
      <c r="H73" s="46"/>
      <c r="I73" s="46"/>
      <c r="J73" s="46"/>
      <c r="K73" s="46"/>
      <c r="L73" s="46"/>
      <c r="M73" s="46"/>
      <c r="N73" s="24"/>
      <c r="O73" s="87"/>
      <c r="P73" s="87"/>
      <c r="Q73" s="87"/>
      <c r="R73" s="87"/>
      <c r="S73" s="87"/>
      <c r="T73" s="12"/>
      <c r="U73" s="35"/>
      <c r="V73" s="35"/>
      <c r="W73" s="87"/>
      <c r="X73" s="60"/>
      <c r="Y73" s="259"/>
      <c r="Z73" s="46"/>
      <c r="AA73" s="46"/>
      <c r="AB73" s="12"/>
    </row>
    <row r="74" spans="1:28" ht="13.5" customHeight="1">
      <c r="A74" s="12"/>
      <c r="B74" s="87"/>
      <c r="C74" s="87"/>
      <c r="D74" s="87"/>
      <c r="E74" s="46"/>
      <c r="F74" s="46"/>
      <c r="G74" s="46"/>
      <c r="H74" s="46"/>
      <c r="I74" s="46"/>
      <c r="J74" s="46"/>
      <c r="K74" s="46"/>
      <c r="L74" s="46"/>
      <c r="M74" s="46"/>
      <c r="N74" s="95"/>
      <c r="O74" s="87"/>
      <c r="P74" s="87"/>
      <c r="Q74" s="87"/>
      <c r="R74" s="87"/>
      <c r="S74" s="87"/>
      <c r="T74" s="12"/>
      <c r="U74" s="94"/>
      <c r="V74" s="94"/>
      <c r="W74" s="87"/>
      <c r="X74" s="60"/>
      <c r="Y74" s="259"/>
      <c r="Z74" s="94"/>
      <c r="AA74" s="46"/>
      <c r="AB74" s="12"/>
    </row>
  </sheetData>
  <sheetProtection/>
  <mergeCells count="196">
    <mergeCell ref="W57:W58"/>
    <mergeCell ref="X57:X58"/>
    <mergeCell ref="Y57:Y58"/>
    <mergeCell ref="Z57:Z58"/>
    <mergeCell ref="W59:W60"/>
    <mergeCell ref="X59:X60"/>
    <mergeCell ref="Y59:Y60"/>
    <mergeCell ref="Z59:Z60"/>
    <mergeCell ref="W53:W54"/>
    <mergeCell ref="X53:X54"/>
    <mergeCell ref="Y53:Y54"/>
    <mergeCell ref="Z53:Z54"/>
    <mergeCell ref="W55:W56"/>
    <mergeCell ref="X55:X56"/>
    <mergeCell ref="Y55:Y56"/>
    <mergeCell ref="Z55:Z56"/>
    <mergeCell ref="R55:S55"/>
    <mergeCell ref="R59:S59"/>
    <mergeCell ref="P57:Q57"/>
    <mergeCell ref="T13:U13"/>
    <mergeCell ref="T17:U17"/>
    <mergeCell ref="P15:Q15"/>
    <mergeCell ref="P31:Q31"/>
    <mergeCell ref="R35:S35"/>
    <mergeCell ref="T33:U33"/>
    <mergeCell ref="T29:U29"/>
    <mergeCell ref="H61:I61"/>
    <mergeCell ref="H11:I11"/>
    <mergeCell ref="J15:K15"/>
    <mergeCell ref="H55:I55"/>
    <mergeCell ref="H19:I19"/>
    <mergeCell ref="H35:I35"/>
    <mergeCell ref="J31:K31"/>
    <mergeCell ref="A59:A60"/>
    <mergeCell ref="B59:B60"/>
    <mergeCell ref="C59:C60"/>
    <mergeCell ref="D59:D60"/>
    <mergeCell ref="A61:A62"/>
    <mergeCell ref="B61:B62"/>
    <mergeCell ref="C61:C62"/>
    <mergeCell ref="D61:D62"/>
    <mergeCell ref="A53:A54"/>
    <mergeCell ref="B53:B54"/>
    <mergeCell ref="C53:C54"/>
    <mergeCell ref="D53:D54"/>
    <mergeCell ref="A55:A56"/>
    <mergeCell ref="B55:B56"/>
    <mergeCell ref="C55:C56"/>
    <mergeCell ref="D55:D56"/>
    <mergeCell ref="Z37:Z38"/>
    <mergeCell ref="X37:X38"/>
    <mergeCell ref="Y37:Y38"/>
    <mergeCell ref="A37:A38"/>
    <mergeCell ref="B37:B38"/>
    <mergeCell ref="C37:C38"/>
    <mergeCell ref="D37:D38"/>
    <mergeCell ref="Y33:Y34"/>
    <mergeCell ref="Z33:Z34"/>
    <mergeCell ref="A35:A36"/>
    <mergeCell ref="B35:B36"/>
    <mergeCell ref="C35:C36"/>
    <mergeCell ref="D35:D36"/>
    <mergeCell ref="X35:X36"/>
    <mergeCell ref="Y35:Y36"/>
    <mergeCell ref="Z35:Z36"/>
    <mergeCell ref="A33:A34"/>
    <mergeCell ref="Z29:Z30"/>
    <mergeCell ref="A31:A32"/>
    <mergeCell ref="B31:B32"/>
    <mergeCell ref="C31:C32"/>
    <mergeCell ref="D31:D32"/>
    <mergeCell ref="W31:W32"/>
    <mergeCell ref="X31:X32"/>
    <mergeCell ref="Y31:Y32"/>
    <mergeCell ref="Z31:Z32"/>
    <mergeCell ref="F29:G29"/>
    <mergeCell ref="B29:B30"/>
    <mergeCell ref="C29:C30"/>
    <mergeCell ref="D29:D30"/>
    <mergeCell ref="X33:X34"/>
    <mergeCell ref="B33:B34"/>
    <mergeCell ref="C33:C34"/>
    <mergeCell ref="D33:D34"/>
    <mergeCell ref="W33:W34"/>
    <mergeCell ref="F33:G33"/>
    <mergeCell ref="Y29:Y30"/>
    <mergeCell ref="Z25:Z26"/>
    <mergeCell ref="A27:A28"/>
    <mergeCell ref="B27:B28"/>
    <mergeCell ref="C27:C28"/>
    <mergeCell ref="D27:D28"/>
    <mergeCell ref="Y27:Y28"/>
    <mergeCell ref="Z27:Z28"/>
    <mergeCell ref="F25:G25"/>
    <mergeCell ref="A29:A30"/>
    <mergeCell ref="D23:D24"/>
    <mergeCell ref="T25:U25"/>
    <mergeCell ref="H27:I27"/>
    <mergeCell ref="A25:A26"/>
    <mergeCell ref="B25:B26"/>
    <mergeCell ref="C25:C26"/>
    <mergeCell ref="D25:D26"/>
    <mergeCell ref="L23:M23"/>
    <mergeCell ref="N23:O23"/>
    <mergeCell ref="R27:S27"/>
    <mergeCell ref="Z23:Z24"/>
    <mergeCell ref="Z21:Z22"/>
    <mergeCell ref="A21:A22"/>
    <mergeCell ref="B21:B22"/>
    <mergeCell ref="C21:C22"/>
    <mergeCell ref="D21:D22"/>
    <mergeCell ref="W23:W24"/>
    <mergeCell ref="A23:A24"/>
    <mergeCell ref="B23:B24"/>
    <mergeCell ref="C23:C24"/>
    <mergeCell ref="F21:G21"/>
    <mergeCell ref="T21:U21"/>
    <mergeCell ref="X21:X22"/>
    <mergeCell ref="Y23:Y24"/>
    <mergeCell ref="Y21:Y22"/>
    <mergeCell ref="Z19:Z20"/>
    <mergeCell ref="A19:A20"/>
    <mergeCell ref="B19:B20"/>
    <mergeCell ref="C19:C20"/>
    <mergeCell ref="D19:D20"/>
    <mergeCell ref="W19:W20"/>
    <mergeCell ref="X19:X20"/>
    <mergeCell ref="Y19:Y20"/>
    <mergeCell ref="R19:S19"/>
    <mergeCell ref="A17:A18"/>
    <mergeCell ref="F17:G17"/>
    <mergeCell ref="B17:B18"/>
    <mergeCell ref="C17:C18"/>
    <mergeCell ref="D17:D18"/>
    <mergeCell ref="Z13:Z14"/>
    <mergeCell ref="W15:W16"/>
    <mergeCell ref="X15:X16"/>
    <mergeCell ref="Y15:Y16"/>
    <mergeCell ref="Z15:Z16"/>
    <mergeCell ref="X13:X14"/>
    <mergeCell ref="Y13:Y14"/>
    <mergeCell ref="F13:G13"/>
    <mergeCell ref="Z17:Z18"/>
    <mergeCell ref="A13:A14"/>
    <mergeCell ref="B13:B14"/>
    <mergeCell ref="C13:C14"/>
    <mergeCell ref="D13:D14"/>
    <mergeCell ref="A15:A16"/>
    <mergeCell ref="B15:B16"/>
    <mergeCell ref="C15:C16"/>
    <mergeCell ref="D15:D16"/>
    <mergeCell ref="Z11:Z12"/>
    <mergeCell ref="A11:A12"/>
    <mergeCell ref="B11:B12"/>
    <mergeCell ref="C11:C12"/>
    <mergeCell ref="D11:D12"/>
    <mergeCell ref="W11:W12"/>
    <mergeCell ref="X11:X12"/>
    <mergeCell ref="Y11:Y12"/>
    <mergeCell ref="R11:S11"/>
    <mergeCell ref="T9:U9"/>
    <mergeCell ref="F9:G9"/>
    <mergeCell ref="A9:A10"/>
    <mergeCell ref="N9:O9"/>
    <mergeCell ref="N10:O10"/>
    <mergeCell ref="X7:X8"/>
    <mergeCell ref="Y7:Y8"/>
    <mergeCell ref="Z7:Z8"/>
    <mergeCell ref="W9:W10"/>
    <mergeCell ref="X9:X10"/>
    <mergeCell ref="Y9:Y10"/>
    <mergeCell ref="Z9:Z10"/>
    <mergeCell ref="Y25:Y26"/>
    <mergeCell ref="W21:W22"/>
    <mergeCell ref="A1:Z1"/>
    <mergeCell ref="A2:Z2"/>
    <mergeCell ref="A7:A8"/>
    <mergeCell ref="B7:B8"/>
    <mergeCell ref="C7:C8"/>
    <mergeCell ref="D7:D8"/>
    <mergeCell ref="W7:W8"/>
    <mergeCell ref="W13:W14"/>
    <mergeCell ref="W17:W18"/>
    <mergeCell ref="X17:X18"/>
    <mergeCell ref="Y17:Y18"/>
    <mergeCell ref="F37:G37"/>
    <mergeCell ref="W37:W38"/>
    <mergeCell ref="T37:U37"/>
    <mergeCell ref="X27:X28"/>
    <mergeCell ref="X29:X30"/>
    <mergeCell ref="W29:W30"/>
    <mergeCell ref="X23:X24"/>
    <mergeCell ref="W27:W28"/>
    <mergeCell ref="W35:W36"/>
    <mergeCell ref="W25:W26"/>
    <mergeCell ref="X25:X2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6"/>
  <sheetViews>
    <sheetView showZeros="0" zoomScalePageLayoutView="0" workbookViewId="0" topLeftCell="A31">
      <selection activeCell="H54" sqref="H54:I54"/>
    </sheetView>
  </sheetViews>
  <sheetFormatPr defaultColWidth="2.59765625" defaultRowHeight="14.25"/>
  <cols>
    <col min="1" max="1" width="2.5" style="23" customWidth="1"/>
    <col min="2" max="3" width="5.5" style="47" customWidth="1"/>
    <col min="4" max="4" width="14.19921875" style="23" customWidth="1"/>
    <col min="5" max="5" width="1.8984375" style="23" customWidth="1"/>
    <col min="6" max="6" width="1.8984375" style="24" customWidth="1"/>
    <col min="7" max="7" width="4.5" style="23" customWidth="1"/>
    <col min="8" max="8" width="1.8984375" style="24" customWidth="1"/>
    <col min="9" max="9" width="4.5" style="23" customWidth="1"/>
    <col min="10" max="10" width="1.8984375" style="24" customWidth="1"/>
    <col min="11" max="11" width="4.5" style="23" customWidth="1"/>
    <col min="12" max="12" width="1.8984375" style="24" customWidth="1"/>
    <col min="13" max="13" width="4.5" style="23" customWidth="1"/>
    <col min="14" max="14" width="1.8984375" style="23" customWidth="1"/>
    <col min="15" max="15" width="4.5" style="24" customWidth="1"/>
    <col min="16" max="16" width="1.8984375" style="23" customWidth="1"/>
    <col min="17" max="17" width="4.5" style="23" customWidth="1"/>
    <col min="18" max="18" width="1.8984375" style="23" customWidth="1"/>
    <col min="19" max="19" width="4.5" style="24" customWidth="1"/>
    <col min="20" max="20" width="1.8984375" style="23" customWidth="1"/>
    <col min="21" max="21" width="4.5" style="24" customWidth="1"/>
    <col min="22" max="22" width="1.8984375" style="23" customWidth="1"/>
    <col min="23" max="24" width="5.5" style="23" customWidth="1"/>
    <col min="25" max="25" width="14.19921875" style="23" customWidth="1"/>
    <col min="26" max="26" width="2.5" style="23" customWidth="1"/>
    <col min="27" max="16384" width="2.59765625" style="25" customWidth="1"/>
  </cols>
  <sheetData>
    <row r="1" spans="1:26" s="93" customFormat="1" ht="26.25" customHeight="1">
      <c r="A1" s="360" t="s">
        <v>997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</row>
    <row r="2" spans="1:26" ht="28.5" customHeight="1">
      <c r="A2" s="361" t="s">
        <v>689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ht="13.5">
      <c r="Z3" s="273" t="s">
        <v>999</v>
      </c>
    </row>
    <row r="4" ht="13.5">
      <c r="Z4" s="253" t="s">
        <v>870</v>
      </c>
    </row>
    <row r="5" ht="18.75" customHeight="1"/>
    <row r="6" spans="1:26" ht="13.5">
      <c r="A6" s="25"/>
      <c r="D6" s="25"/>
      <c r="E6" s="25" t="s">
        <v>690</v>
      </c>
      <c r="F6" s="90"/>
      <c r="G6" s="253" t="s">
        <v>349</v>
      </c>
      <c r="H6" s="90"/>
      <c r="I6" s="253" t="s">
        <v>691</v>
      </c>
      <c r="J6" s="90"/>
      <c r="K6" s="253" t="s">
        <v>692</v>
      </c>
      <c r="L6" s="90"/>
      <c r="M6" s="25"/>
      <c r="N6" s="25" t="s">
        <v>696</v>
      </c>
      <c r="O6" s="25"/>
      <c r="P6" s="25" t="s">
        <v>692</v>
      </c>
      <c r="Q6" s="25"/>
      <c r="R6" s="25" t="s">
        <v>691</v>
      </c>
      <c r="S6" s="90"/>
      <c r="T6" s="25" t="s">
        <v>693</v>
      </c>
      <c r="U6" s="90"/>
      <c r="V6" s="25" t="s">
        <v>690</v>
      </c>
      <c r="W6" s="25"/>
      <c r="X6" s="25"/>
      <c r="Y6" s="25"/>
      <c r="Z6" s="25"/>
    </row>
    <row r="7" spans="1:26" ht="17.25" customHeight="1">
      <c r="A7" s="355">
        <v>1</v>
      </c>
      <c r="B7" s="21" t="str">
        <f>IF($A7="","",VLOOKUP($A7,'ﾃﾞｰﾀ14&amp;12'!$AJ$3:$AM$26,2,FALSE))</f>
        <v>掛林</v>
      </c>
      <c r="C7" s="21" t="str">
        <f>IF($A7="","",VLOOKUP($A7,'ﾃﾞｰﾀ14&amp;12'!$AJ$3:$AM$26,3,FALSE))</f>
        <v>達樹</v>
      </c>
      <c r="D7" s="21" t="str">
        <f>IF($A7="","",VLOOKUP($A7,'ﾃﾞｰﾀ14&amp;12'!$AJ$3:$AM$26,4,FALSE))</f>
        <v>(熊・熊本庭球塾）</v>
      </c>
      <c r="E7" s="233"/>
      <c r="F7" s="233"/>
      <c r="G7" s="234"/>
      <c r="H7" s="362">
        <v>1</v>
      </c>
      <c r="I7" s="21" t="str">
        <f>IF(H7="","",VLOOKUP(H7,'ﾃﾞｰﾀ14&amp;12'!$AJ$3:$AM$26,2,FALSE))</f>
        <v>掛林</v>
      </c>
      <c r="J7" s="35"/>
      <c r="K7" s="3"/>
      <c r="L7" s="35"/>
      <c r="M7" s="3"/>
      <c r="N7" s="3"/>
      <c r="O7" s="35"/>
      <c r="P7" s="3"/>
      <c r="Q7" s="3"/>
      <c r="R7" s="363">
        <v>13</v>
      </c>
      <c r="S7" s="87" t="str">
        <f>IF(R7="","",VLOOKUP(R7,'ﾃﾞｰﾀ14&amp;12'!$AJ$3:$AM$26,2,FALSE))</f>
        <v>佐藤</v>
      </c>
      <c r="T7" s="37"/>
      <c r="U7" s="37"/>
      <c r="V7" s="4"/>
      <c r="W7" s="21" t="str">
        <f>IF($Z7="","",VLOOKUP($Z7,'ﾃﾞｰﾀ14&amp;12'!$AJ$3:$AM$26,2,FALSE))</f>
        <v>佐藤</v>
      </c>
      <c r="X7" s="21" t="str">
        <f>IF($Z7="","",VLOOKUP($Z7,'ﾃﾞｰﾀ14&amp;12'!$AJ$3:$AM$26,3,FALSE))</f>
        <v>祥次</v>
      </c>
      <c r="Y7" s="21" t="str">
        <f>IF($Z7="","",VLOOKUP($Z7,'ﾃﾞｰﾀ14&amp;12'!$AJ$3:$AM$26,4,FALSE))</f>
        <v>(大･大分Jr)</v>
      </c>
      <c r="Z7" s="358">
        <v>13</v>
      </c>
    </row>
    <row r="8" spans="1:26" ht="17.25" customHeight="1">
      <c r="A8" s="355"/>
      <c r="B8" s="21" t="str">
        <f>IF($A7="","",VLOOKUP($A7,'ﾃﾞｰﾀ14&amp;12'!$AN$3:$AQ$26,2,FALSE))</f>
        <v>御山</v>
      </c>
      <c r="C8" s="21" t="str">
        <f>IF($A7="","",VLOOKUP($A7,'ﾃﾞｰﾀ14&amp;12'!$AN$3:$AQ$26,3,FALSE))</f>
        <v>颯郎</v>
      </c>
      <c r="D8" s="21" t="str">
        <f>IF($A7="","",VLOOKUP($A7,'ﾃﾞｰﾀ14&amp;12'!$AN$3:$AQ$26,4,FALSE))</f>
        <v>(熊・熊本庭球塾）</v>
      </c>
      <c r="E8" s="10"/>
      <c r="F8" s="10"/>
      <c r="G8" s="36"/>
      <c r="H8" s="366"/>
      <c r="I8" s="88" t="str">
        <f>IF(H7="","",VLOOKUP(H7,'ﾃﾞｰﾀ14&amp;12'!$AN$3:$AQ$26,2,FALSE))</f>
        <v>御山</v>
      </c>
      <c r="J8" s="35"/>
      <c r="K8" s="3"/>
      <c r="L8" s="35"/>
      <c r="M8" s="3"/>
      <c r="N8" s="3"/>
      <c r="O8" s="35"/>
      <c r="P8" s="3"/>
      <c r="Q8" s="3"/>
      <c r="R8" s="371"/>
      <c r="S8" s="88" t="str">
        <f>IF(R7="","",VLOOKUP(R7,'ﾃﾞｰﾀ14&amp;12'!$AN$3:$AQ$26,2,FALSE))</f>
        <v>宇野</v>
      </c>
      <c r="T8" s="180"/>
      <c r="U8" s="35"/>
      <c r="V8" s="10"/>
      <c r="W8" s="21" t="str">
        <f>IF($Z7="","",VLOOKUP($Z7,'ﾃﾞｰﾀ14&amp;12'!$AN$3:$AQ$26,2,FALSE))</f>
        <v>宇野</v>
      </c>
      <c r="X8" s="21" t="str">
        <f>IF($Z7="","",VLOOKUP($Z7,'ﾃﾞｰﾀ14&amp;12'!$AN$3:$AQ$26,3,FALSE))</f>
        <v>敦也</v>
      </c>
      <c r="Y8" s="21" t="str">
        <f>IF($Z7="","",VLOOKUP($Z7,'ﾃﾞｰﾀ14&amp;12'!$AN$3:$AQ$26,4,FALSE))</f>
        <v>(大･BEKITT)</v>
      </c>
      <c r="Z8" s="358"/>
    </row>
    <row r="9" spans="1:26" ht="17.25" customHeight="1">
      <c r="A9" s="355">
        <v>2</v>
      </c>
      <c r="B9" s="21" t="str">
        <f>IF($A9="","",VLOOKUP($A9,'ﾃﾞｰﾀ14&amp;12'!$AJ$3:$AM$26,2,FALSE))</f>
        <v>本田</v>
      </c>
      <c r="C9" s="21" t="str">
        <f>IF($A9="","",VLOOKUP($A9,'ﾃﾞｰﾀ14&amp;12'!$AJ$3:$AM$26,3,FALSE))</f>
        <v>貴大</v>
      </c>
      <c r="D9" s="21" t="str">
        <f>IF($A9="","",VLOOKUP($A9,'ﾃﾞｰﾀ14&amp;12'!$AJ$3:$AM$26,4,FALSE))</f>
        <v>(宮･ｼｰｶﾞｲｱJr)</v>
      </c>
      <c r="E9" s="4"/>
      <c r="F9" s="362">
        <v>3</v>
      </c>
      <c r="G9" s="185" t="str">
        <f>IF(F9="","",VLOOKUP(F9,'ﾃﾞｰﾀ14&amp;12'!$AJ$3:$AM$26,2,FALSE))</f>
        <v>岡﨑</v>
      </c>
      <c r="H9" s="353">
        <v>83</v>
      </c>
      <c r="I9" s="352"/>
      <c r="J9" s="35"/>
      <c r="K9" s="3"/>
      <c r="L9" s="35"/>
      <c r="M9" s="373">
        <v>24</v>
      </c>
      <c r="N9" s="359" t="str">
        <f>IF(M9="","",VLOOKUP(M9,'ﾃﾞｰﾀ14&amp;12'!$AJ$3:$AM$26,2,FALSE))</f>
        <v>上杉</v>
      </c>
      <c r="O9" s="359"/>
      <c r="P9" s="3"/>
      <c r="Q9" s="3"/>
      <c r="R9" s="353">
        <v>83</v>
      </c>
      <c r="S9" s="352"/>
      <c r="T9" s="368">
        <v>14</v>
      </c>
      <c r="U9" s="87" t="str">
        <f>IF(T9="","",VLOOKUP(T9,'ﾃﾞｰﾀ14&amp;12'!$AJ$3:$AM$26,2,FALSE))</f>
        <v>和田</v>
      </c>
      <c r="V9" s="4"/>
      <c r="W9" s="21" t="str">
        <f>IF($Z9="","",VLOOKUP($Z9,'ﾃﾞｰﾀ14&amp;12'!$AJ$3:$AM$26,2,FALSE))</f>
        <v>和田</v>
      </c>
      <c r="X9" s="21" t="str">
        <f>IF($Z9="","",VLOOKUP($Z9,'ﾃﾞｰﾀ14&amp;12'!$AJ$3:$AM$26,3,FALSE))</f>
        <v>晃紀</v>
      </c>
      <c r="Y9" s="21" t="str">
        <f>IF($Z9="","",VLOOKUP($Z9,'ﾃﾞｰﾀ14&amp;12'!$AJ$3:$AM$26,4,FALSE))</f>
        <v>(福･吉田TS)</v>
      </c>
      <c r="Z9" s="358">
        <v>14</v>
      </c>
    </row>
    <row r="10" spans="1:26" ht="17.25" customHeight="1">
      <c r="A10" s="355"/>
      <c r="B10" s="21" t="str">
        <f>IF($A9="","",VLOOKUP($A9,'ﾃﾞｰﾀ14&amp;12'!$AN$3:$AQ$26,2,FALSE))</f>
        <v>大村</v>
      </c>
      <c r="C10" s="21" t="str">
        <f>IF($A9="","",VLOOKUP($A9,'ﾃﾞｰﾀ14&amp;12'!$AN$3:$AQ$26,3,FALSE))</f>
        <v>将</v>
      </c>
      <c r="D10" s="21" t="str">
        <f>IF($A9="","",VLOOKUP($A9,'ﾃﾞｰﾀ14&amp;12'!$AN$3:$AQ$26,4,FALSE))</f>
        <v>(宮･ｼｰｶﾞｲｱJr)</v>
      </c>
      <c r="E10" s="6"/>
      <c r="F10" s="366"/>
      <c r="G10" s="184" t="str">
        <f>IF(F9="","",VLOOKUP(F9,'ﾃﾞｰﾀ14&amp;12'!$AN$3:$AQ$26,2,FALSE))</f>
        <v>小峰</v>
      </c>
      <c r="H10" s="35"/>
      <c r="I10" s="39"/>
      <c r="J10" s="35"/>
      <c r="K10" s="3"/>
      <c r="L10" s="35"/>
      <c r="M10" s="373"/>
      <c r="N10" s="359" t="str">
        <f>IF(M9="","",VLOOKUP(M9,'ﾃﾞｰﾀ14&amp;12'!$AN$3:$AQ$26,2,FALSE))</f>
        <v>安増</v>
      </c>
      <c r="O10" s="359"/>
      <c r="P10" s="3"/>
      <c r="Q10" s="3"/>
      <c r="R10" s="40"/>
      <c r="S10" s="35"/>
      <c r="T10" s="370"/>
      <c r="U10" s="88" t="str">
        <f>IF(T9="","",VLOOKUP(T9,'ﾃﾞｰﾀ14&amp;12'!$AN$3:$AQ$26,2,FALSE))</f>
        <v>阿部</v>
      </c>
      <c r="V10" s="7"/>
      <c r="W10" s="21" t="str">
        <f>IF($Z9="","",VLOOKUP($Z9,'ﾃﾞｰﾀ14&amp;12'!$AN$3:$AQ$26,2,FALSE))</f>
        <v>阿部</v>
      </c>
      <c r="X10" s="21" t="str">
        <f>IF($Z9="","",VLOOKUP($Z9,'ﾃﾞｰﾀ14&amp;12'!$AN$3:$AQ$26,3,FALSE))</f>
        <v>直人</v>
      </c>
      <c r="Y10" s="21" t="str">
        <f>IF($Z9="","",VLOOKUP($Z9,'ﾃﾞｰﾀ14&amp;12'!$AN$3:$AQ$26,4,FALSE))</f>
        <v>(福･吉田TS)</v>
      </c>
      <c r="Z10" s="358"/>
    </row>
    <row r="11" spans="1:26" ht="17.25" customHeight="1">
      <c r="A11" s="355">
        <v>3</v>
      </c>
      <c r="B11" s="21" t="str">
        <f>IF($A11="","",VLOOKUP($A11,'ﾃﾞｰﾀ14&amp;12'!$AJ$3:$AM$26,2,FALSE))</f>
        <v>岡﨑</v>
      </c>
      <c r="C11" s="21" t="str">
        <f>IF($A11="","",VLOOKUP($A11,'ﾃﾞｰﾀ14&amp;12'!$AJ$3:$AM$26,3,FALSE))</f>
        <v>勇都</v>
      </c>
      <c r="D11" s="21" t="str">
        <f>IF($A11="","",VLOOKUP($A11,'ﾃﾞｰﾀ14&amp;12'!$AJ$3:$AM$26,4,FALSE))</f>
        <v>(佐・佐賀ＧＴＣ)</v>
      </c>
      <c r="E11" s="8"/>
      <c r="F11" s="353">
        <v>85</v>
      </c>
      <c r="G11" s="351"/>
      <c r="H11" s="35"/>
      <c r="I11" s="39"/>
      <c r="J11" s="368">
        <v>1</v>
      </c>
      <c r="K11" s="21" t="str">
        <f>IF(J11="","",VLOOKUP(J11,'ﾃﾞｰﾀ14&amp;12'!$AJ$3:$AM$26,2,FALSE))</f>
        <v>掛林</v>
      </c>
      <c r="L11" s="35"/>
      <c r="M11" s="3"/>
      <c r="N11" s="374">
        <v>97</v>
      </c>
      <c r="O11" s="374"/>
      <c r="P11" s="363">
        <v>13</v>
      </c>
      <c r="Q11" s="185" t="str">
        <f>IF(P11="","",VLOOKUP(P11,'ﾃﾞｰﾀ14&amp;12'!$AJ$3:$AM$26,2,FALSE))</f>
        <v>佐藤</v>
      </c>
      <c r="R11" s="40"/>
      <c r="S11" s="35"/>
      <c r="T11" s="351">
        <v>86</v>
      </c>
      <c r="U11" s="352"/>
      <c r="V11" s="9"/>
      <c r="W11" s="21" t="str">
        <f>IF($Z11="","",VLOOKUP($Z11,'ﾃﾞｰﾀ14&amp;12'!$AJ$3:$AM$26,2,FALSE))</f>
        <v>白水</v>
      </c>
      <c r="X11" s="21" t="str">
        <f>IF($Z11="","",VLOOKUP($Z11,'ﾃﾞｰﾀ14&amp;12'!$AJ$3:$AM$26,3,FALSE))</f>
        <v>聡一郎</v>
      </c>
      <c r="Y11" s="21" t="str">
        <f>IF($Z11="","",VLOOKUP($Z11,'ﾃﾞｰﾀ14&amp;12'!$AJ$3:$AM$26,4,FALSE))</f>
        <v>(長･城山小)</v>
      </c>
      <c r="Z11" s="358">
        <v>15</v>
      </c>
    </row>
    <row r="12" spans="1:26" ht="17.25" customHeight="1">
      <c r="A12" s="355"/>
      <c r="B12" s="21" t="str">
        <f>IF($A11="","",VLOOKUP($A11,'ﾃﾞｰﾀ14&amp;12'!$AN$3:$AQ$26,2,FALSE))</f>
        <v>小峰</v>
      </c>
      <c r="C12" s="21" t="str">
        <f>IF($A11="","",VLOOKUP($A11,'ﾃﾞｰﾀ14&amp;12'!$AN$3:$AQ$26,3,FALSE))</f>
        <v>良太</v>
      </c>
      <c r="D12" s="21" t="str">
        <f>IF($A11="","",VLOOKUP($A11,'ﾃﾞｰﾀ14&amp;12'!$AN$3:$AQ$26,4,FALSE))</f>
        <v>(佐・ITS九州)</v>
      </c>
      <c r="E12" s="10"/>
      <c r="F12" s="10"/>
      <c r="G12" s="35"/>
      <c r="H12" s="35"/>
      <c r="I12" s="39"/>
      <c r="J12" s="370"/>
      <c r="K12" s="88" t="str">
        <f>IF(J11="","",VLOOKUP(J11,'ﾃﾞｰﾀ14&amp;12'!$AN$3:$AQ$26,2,FALSE))</f>
        <v>御山</v>
      </c>
      <c r="L12" s="35"/>
      <c r="M12" s="3"/>
      <c r="N12" s="238"/>
      <c r="O12" s="35"/>
      <c r="P12" s="371"/>
      <c r="Q12" s="184" t="str">
        <f>IF(P11="","",VLOOKUP(P11,'ﾃﾞｰﾀ14&amp;12'!$AN$3:$AQ$26,2,FALSE))</f>
        <v>宇野</v>
      </c>
      <c r="R12" s="40"/>
      <c r="S12" s="35"/>
      <c r="T12" s="35"/>
      <c r="U12" s="35"/>
      <c r="V12" s="10"/>
      <c r="W12" s="21" t="str">
        <f>IF($Z11="","",VLOOKUP($Z11,'ﾃﾞｰﾀ14&amp;12'!$AN$3:$AQ$26,2,FALSE))</f>
        <v>秀島</v>
      </c>
      <c r="X12" s="21" t="str">
        <f>IF($Z11="","",VLOOKUP($Z11,'ﾃﾞｰﾀ14&amp;12'!$AN$3:$AQ$26,3,FALSE))</f>
        <v>伸太郎</v>
      </c>
      <c r="Y12" s="21" t="str">
        <f>IF($Z11="","",VLOOKUP($Z11,'ﾃﾞｰﾀ14&amp;12'!$AN$3:$AQ$26,4,FALSE))</f>
        <v>(長･西浦上小)</v>
      </c>
      <c r="Z12" s="358"/>
    </row>
    <row r="13" spans="1:26" ht="17.25" customHeight="1">
      <c r="A13" s="355">
        <v>4</v>
      </c>
      <c r="B13" s="21" t="str">
        <f>IF($A13="","",VLOOKUP($A13,'ﾃﾞｰﾀ14&amp;12'!$AJ$3:$AM$26,2,FALSE))</f>
        <v>大村</v>
      </c>
      <c r="C13" s="21" t="str">
        <f>IF($A13="","",VLOOKUP($A13,'ﾃﾞｰﾀ14&amp;12'!$AJ$3:$AM$26,3,FALSE))</f>
        <v>直毅</v>
      </c>
      <c r="D13" s="21" t="str">
        <f>IF($A13="","",VLOOKUP($A13,'ﾃﾞｰﾀ14&amp;12'!$AJ$3:$AM$26,4,FALSE))</f>
        <v>(沖･小禄ｽﾎﾟｰﾂ少年団)</v>
      </c>
      <c r="E13" s="4"/>
      <c r="F13" s="375">
        <v>5</v>
      </c>
      <c r="G13" s="21" t="str">
        <f>IF(F13="","",VLOOKUP(F13,'ﾃﾞｰﾀ14&amp;12'!$AJ$3:$AM$26,2,FALSE))</f>
        <v>松本</v>
      </c>
      <c r="H13" s="35"/>
      <c r="I13" s="39"/>
      <c r="J13" s="353">
        <v>84</v>
      </c>
      <c r="K13" s="352"/>
      <c r="L13" s="35"/>
      <c r="M13" s="35"/>
      <c r="N13" s="40"/>
      <c r="O13" s="35"/>
      <c r="P13" s="353">
        <v>81</v>
      </c>
      <c r="Q13" s="352"/>
      <c r="R13" s="40"/>
      <c r="S13" s="35"/>
      <c r="T13" s="363">
        <v>17</v>
      </c>
      <c r="U13" s="87" t="str">
        <f>IF(T13="","",VLOOKUP(T13,'ﾃﾞｰﾀ14&amp;12'!$AJ$3:$AM$26,2,FALSE))</f>
        <v>田中</v>
      </c>
      <c r="V13" s="4"/>
      <c r="W13" s="21" t="str">
        <f>IF($Z13="","",VLOOKUP($Z13,'ﾃﾞｰﾀ14&amp;12'!$AJ$3:$AM$26,2,FALSE))</f>
        <v>井上　</v>
      </c>
      <c r="X13" s="21" t="str">
        <f>IF($Z13="","",VLOOKUP($Z13,'ﾃﾞｰﾀ14&amp;12'!$AJ$3:$AM$26,3,FALSE))</f>
        <v>諒風</v>
      </c>
      <c r="Y13" s="21" t="str">
        <f>IF($Z13="","",VLOOKUP($Z13,'ﾃﾞｰﾀ14&amp;12'!$AJ$3:$AM$26,4,FALSE))</f>
        <v>(福･ﾄﾞﾘｰﾑ TS)</v>
      </c>
      <c r="Z13" s="358">
        <v>16</v>
      </c>
    </row>
    <row r="14" spans="1:26" ht="17.25" customHeight="1">
      <c r="A14" s="355"/>
      <c r="B14" s="21" t="str">
        <f>IF($A13="","",VLOOKUP($A13,'ﾃﾞｰﾀ14&amp;12'!$AN$3:$AQ$26,2,FALSE))</f>
        <v>新里</v>
      </c>
      <c r="C14" s="21" t="str">
        <f>IF($A13="","",VLOOKUP($A13,'ﾃﾞｰﾀ14&amp;12'!$AN$3:$AQ$26,3,FALSE))</f>
        <v>真生</v>
      </c>
      <c r="D14" s="21" t="str">
        <f>IF($A13="","",VLOOKUP($A13,'ﾃﾞｰﾀ14&amp;12'!$AN$3:$AQ$26,4,FALSE))</f>
        <v>(沖･Gen TS)</v>
      </c>
      <c r="E14" s="6"/>
      <c r="F14" s="371"/>
      <c r="G14" s="88" t="str">
        <f>IF(F13="","",VLOOKUP(F13,'ﾃﾞｰﾀ14&amp;12'!$AN$3:$AQ$26,2,FALSE))</f>
        <v>栗山</v>
      </c>
      <c r="H14" s="35"/>
      <c r="I14" s="39"/>
      <c r="J14" s="35"/>
      <c r="K14" s="39"/>
      <c r="L14" s="35"/>
      <c r="M14" s="35"/>
      <c r="N14" s="40"/>
      <c r="O14" s="35"/>
      <c r="P14" s="40"/>
      <c r="Q14" s="35"/>
      <c r="R14" s="40"/>
      <c r="S14" s="35"/>
      <c r="T14" s="371"/>
      <c r="U14" s="88" t="str">
        <f>IF(T13="","",VLOOKUP(T13,'ﾃﾞｰﾀ14&amp;12'!$AN$3:$AQ$26,2,FALSE))</f>
        <v>嘉数</v>
      </c>
      <c r="V14" s="7"/>
      <c r="W14" s="21" t="str">
        <f>IF($Z13="","",VLOOKUP($Z13,'ﾃﾞｰﾀ14&amp;12'!$AN$3:$AQ$26,2,FALSE))</f>
        <v>今村</v>
      </c>
      <c r="X14" s="21" t="str">
        <f>IF($Z13="","",VLOOKUP($Z13,'ﾃﾞｰﾀ14&amp;12'!$AN$3:$AQ$26,3,FALSE))</f>
        <v>優悟</v>
      </c>
      <c r="Y14" s="21" t="str">
        <f>IF($Z13="","",VLOOKUP($Z13,'ﾃﾞｰﾀ14&amp;12'!$AN$3:$AQ$26,4,FALSE))</f>
        <v>(福･ﾄﾞﾘｰﾑ TS)</v>
      </c>
      <c r="Z14" s="358"/>
    </row>
    <row r="15" spans="1:26" ht="17.25" customHeight="1">
      <c r="A15" s="355">
        <v>5</v>
      </c>
      <c r="B15" s="21" t="str">
        <f>IF($A15="","",VLOOKUP($A15,'ﾃﾞｰﾀ14&amp;12'!$AJ$3:$AM$26,2,FALSE))</f>
        <v>松本</v>
      </c>
      <c r="C15" s="21" t="str">
        <f>IF($A15="","",VLOOKUP($A15,'ﾃﾞｰﾀ14&amp;12'!$AJ$3:$AM$26,3,FALSE))</f>
        <v>侑紀</v>
      </c>
      <c r="D15" s="21" t="str">
        <f>IF($A15="","",VLOOKUP($A15,'ﾃﾞｰﾀ14&amp;12'!$AJ$3:$AM$26,4,FALSE))</f>
        <v>(佐･太閤TC)</v>
      </c>
      <c r="E15" s="8"/>
      <c r="F15" s="353">
        <v>84</v>
      </c>
      <c r="G15" s="352"/>
      <c r="H15" s="368">
        <v>5</v>
      </c>
      <c r="I15" s="185" t="str">
        <f>IF(H15="","",VLOOKUP(H15,'ﾃﾞｰﾀ14&amp;12'!$AJ$3:$AM$26,2,FALSE))</f>
        <v>松本</v>
      </c>
      <c r="J15" s="35"/>
      <c r="K15" s="39"/>
      <c r="L15" s="35"/>
      <c r="M15" s="35"/>
      <c r="N15" s="40"/>
      <c r="O15" s="35"/>
      <c r="P15" s="40"/>
      <c r="Q15" s="35"/>
      <c r="R15" s="368">
        <v>18</v>
      </c>
      <c r="S15" s="185" t="str">
        <f>IF(R15="","",VLOOKUP(R15,'ﾃﾞｰﾀ14&amp;12'!$AJ$3:$AM$26,2,FALSE))</f>
        <v>藤井</v>
      </c>
      <c r="T15" s="353">
        <v>86</v>
      </c>
      <c r="U15" s="352"/>
      <c r="V15" s="9"/>
      <c r="W15" s="21" t="str">
        <f>IF($Z15="","",VLOOKUP($Z15,'ﾃﾞｰﾀ14&amp;12'!$AJ$3:$AM$26,2,FALSE))</f>
        <v>田中</v>
      </c>
      <c r="X15" s="21" t="str">
        <f>IF($Z15="","",VLOOKUP($Z15,'ﾃﾞｰﾀ14&amp;12'!$AJ$3:$AM$26,3,FALSE))</f>
        <v>一成</v>
      </c>
      <c r="Y15" s="21" t="str">
        <f>IF($Z15="","",VLOOKUP($Z15,'ﾃﾞｰﾀ14&amp;12'!$AJ$3:$AM$26,4,FALSE))</f>
        <v>(沖･Gen TS)</v>
      </c>
      <c r="Z15" s="358">
        <v>17</v>
      </c>
    </row>
    <row r="16" spans="1:26" ht="17.25" customHeight="1">
      <c r="A16" s="355"/>
      <c r="B16" s="21" t="str">
        <f>IF($A15="","",VLOOKUP($A15,'ﾃﾞｰﾀ14&amp;12'!$AN$3:$AQ$26,2,FALSE))</f>
        <v>栗山</v>
      </c>
      <c r="C16" s="21" t="str">
        <f>IF($A15="","",VLOOKUP($A15,'ﾃﾞｰﾀ14&amp;12'!$AN$3:$AQ$26,3,FALSE))</f>
        <v>拓也</v>
      </c>
      <c r="D16" s="21" t="str">
        <f>IF($A15="","",VLOOKUP($A15,'ﾃﾞｰﾀ14&amp;12'!$AN$3:$AQ$26,4,FALSE))</f>
        <v>(佐･太閤TC)</v>
      </c>
      <c r="E16" s="5"/>
      <c r="F16" s="10"/>
      <c r="G16" s="39"/>
      <c r="H16" s="370"/>
      <c r="I16" s="184" t="str">
        <f>IF(H15="","",VLOOKUP(H15,'ﾃﾞｰﾀ14&amp;12'!$AN$3:$AQ$26,2,FALSE))</f>
        <v>栗山</v>
      </c>
      <c r="J16" s="35"/>
      <c r="K16" s="39"/>
      <c r="L16" s="35"/>
      <c r="M16" s="35"/>
      <c r="N16" s="40"/>
      <c r="O16" s="35"/>
      <c r="P16" s="40"/>
      <c r="Q16" s="35"/>
      <c r="R16" s="370"/>
      <c r="S16" s="184" t="str">
        <f>IF(R15="","",VLOOKUP(R15,'ﾃﾞｰﾀ14&amp;12'!$AN$3:$AQ$26,2,FALSE))</f>
        <v>橋川</v>
      </c>
      <c r="T16" s="40"/>
      <c r="U16" s="35"/>
      <c r="V16" s="5"/>
      <c r="W16" s="21" t="str">
        <f>IF($Z15="","",VLOOKUP($Z15,'ﾃﾞｰﾀ14&amp;12'!$AN$3:$AQ$26,2,FALSE))</f>
        <v>嘉数</v>
      </c>
      <c r="X16" s="21" t="str">
        <f>IF($Z15="","",VLOOKUP($Z15,'ﾃﾞｰﾀ14&amp;12'!$AN$3:$AQ$26,3,FALSE))</f>
        <v>賢汰</v>
      </c>
      <c r="Y16" s="21" t="str">
        <f>IF($Z15="","",VLOOKUP($Z15,'ﾃﾞｰﾀ14&amp;12'!$AN$3:$AQ$26,4,FALSE))</f>
        <v>(沖･鏡原中)</v>
      </c>
      <c r="Z16" s="358"/>
    </row>
    <row r="17" spans="1:26" ht="17.25" customHeight="1">
      <c r="A17" s="355">
        <v>6</v>
      </c>
      <c r="B17" s="21" t="str">
        <f>IF($A17="","",VLOOKUP($A17,'ﾃﾞｰﾀ14&amp;12'!$AJ$3:$AM$26,2,FALSE))</f>
        <v>首藤</v>
      </c>
      <c r="C17" s="21" t="str">
        <f>IF($A17="","",VLOOKUP($A17,'ﾃﾞｰﾀ14&amp;12'!$AJ$3:$AM$26,3,FALSE))</f>
        <v>伸弥</v>
      </c>
      <c r="D17" s="21" t="str">
        <f>IF($A17="","",VLOOKUP($A17,'ﾃﾞｰﾀ14&amp;12'!$AJ$3:$AM$26,4,FALSE))</f>
        <v>(大･BEKITT)</v>
      </c>
      <c r="E17" s="4"/>
      <c r="F17" s="4"/>
      <c r="G17" s="38"/>
      <c r="H17" s="353">
        <v>97</v>
      </c>
      <c r="I17" s="351"/>
      <c r="J17" s="35"/>
      <c r="K17" s="39"/>
      <c r="L17" s="368">
        <v>7</v>
      </c>
      <c r="M17" s="87" t="str">
        <f>IF(L17="","",VLOOKUP(L17,'ﾃﾞｰﾀ14&amp;12'!$AJ$3:$AM$26,2,FALSE))</f>
        <v>安上</v>
      </c>
      <c r="N17" s="368">
        <v>24</v>
      </c>
      <c r="O17" s="87" t="str">
        <f>IF(N17="","",VLOOKUP(N17,'ﾃﾞｰﾀ14&amp;12'!$AJ$3:$AM$26,2,FALSE))</f>
        <v>上杉</v>
      </c>
      <c r="P17" s="40"/>
      <c r="Q17" s="35"/>
      <c r="R17" s="351" t="s">
        <v>1253</v>
      </c>
      <c r="S17" s="352"/>
      <c r="T17" s="41"/>
      <c r="U17" s="37"/>
      <c r="V17" s="4"/>
      <c r="W17" s="21" t="str">
        <f>IF($Z17="","",VLOOKUP($Z17,'ﾃﾞｰﾀ14&amp;12'!$AJ$3:$AM$26,2,FALSE))</f>
        <v>藤井</v>
      </c>
      <c r="X17" s="21" t="str">
        <f>IF($Z17="","",VLOOKUP($Z17,'ﾃﾞｰﾀ14&amp;12'!$AJ$3:$AM$26,3,FALSE))</f>
        <v>俊吾</v>
      </c>
      <c r="Y17" s="21" t="str">
        <f>IF($Z17="","",VLOOKUP($Z17,'ﾃﾞｰﾀ14&amp;12'!$AJ$3:$AM$26,4,FALSE))</f>
        <v>(長・時津東小）</v>
      </c>
      <c r="Z17" s="358">
        <v>18</v>
      </c>
    </row>
    <row r="18" spans="1:26" ht="17.25" customHeight="1">
      <c r="A18" s="355"/>
      <c r="B18" s="21" t="str">
        <f>IF($A17="","",VLOOKUP($A17,'ﾃﾞｰﾀ14&amp;12'!$AN$3:$AQ$26,2,FALSE))</f>
        <v>長尾</v>
      </c>
      <c r="C18" s="21" t="str">
        <f>IF($A17="","",VLOOKUP($A17,'ﾃﾞｰﾀ14&amp;12'!$AN$3:$AQ$26,3,FALSE))</f>
        <v>成彰</v>
      </c>
      <c r="D18" s="21" t="str">
        <f>IF($A17="","",VLOOKUP($A17,'ﾃﾞｰﾀ14&amp;12'!$AN$3:$AQ$26,4,FALSE))</f>
        <v>(大・ORIONTS）</v>
      </c>
      <c r="E18" s="10"/>
      <c r="F18" s="10"/>
      <c r="G18" s="35"/>
      <c r="H18" s="35"/>
      <c r="I18" s="3"/>
      <c r="J18" s="35"/>
      <c r="K18" s="39"/>
      <c r="L18" s="370"/>
      <c r="M18" s="88" t="str">
        <f>IF(L17="","",VLOOKUP(L17,'ﾃﾞｰﾀ14&amp;12'!$AN$3:$AQ$26,2,FALSE))</f>
        <v>甲斐</v>
      </c>
      <c r="N18" s="370"/>
      <c r="O18" s="88" t="str">
        <f>IF(N17="","",VLOOKUP(N17,'ﾃﾞｰﾀ14&amp;12'!$AN$3:$AQ$26,2,FALSE))</f>
        <v>安増</v>
      </c>
      <c r="P18" s="40"/>
      <c r="Q18" s="35"/>
      <c r="R18" s="3"/>
      <c r="S18" s="35"/>
      <c r="T18" s="35"/>
      <c r="U18" s="35"/>
      <c r="V18" s="10"/>
      <c r="W18" s="21" t="str">
        <f>IF($Z17="","",VLOOKUP($Z17,'ﾃﾞｰﾀ14&amp;12'!$AN$3:$AQ$26,2,FALSE))</f>
        <v>橋川</v>
      </c>
      <c r="X18" s="21" t="str">
        <f>IF($Z17="","",VLOOKUP($Z17,'ﾃﾞｰﾀ14&amp;12'!$AN$3:$AQ$26,3,FALSE))</f>
        <v>泰典</v>
      </c>
      <c r="Y18" s="21" t="str">
        <f>IF($Z17="","",VLOOKUP($Z17,'ﾃﾞｰﾀ14&amp;12'!$AN$3:$AQ$26,4,FALSE))</f>
        <v>(長・長与南小）</v>
      </c>
      <c r="Z18" s="358"/>
    </row>
    <row r="19" spans="1:26" ht="17.25" customHeight="1">
      <c r="A19" s="355">
        <v>7</v>
      </c>
      <c r="B19" s="21" t="str">
        <f>IF($A19="","",VLOOKUP($A19,'ﾃﾞｰﾀ14&amp;12'!$AJ$3:$AM$26,2,FALSE))</f>
        <v>安上</v>
      </c>
      <c r="C19" s="21" t="str">
        <f>IF($A19="","",VLOOKUP($A19,'ﾃﾞｰﾀ14&amp;12'!$AJ$3:$AM$26,3,FALSE))</f>
        <v>昂志</v>
      </c>
      <c r="D19" s="21" t="str">
        <f>IF($A19="","",VLOOKUP($A19,'ﾃﾞｰﾀ14&amp;12'!$AJ$3:$AM$26,4,FALSE))</f>
        <v>(福･ITS九州)</v>
      </c>
      <c r="E19" s="4"/>
      <c r="F19" s="4"/>
      <c r="G19" s="37"/>
      <c r="H19" s="362">
        <v>7</v>
      </c>
      <c r="I19" s="21" t="str">
        <f>IF(H19="","",VLOOKUP(H19,'ﾃﾞｰﾀ14&amp;12'!$AJ$3:$AM$26,2,FALSE))</f>
        <v>安上</v>
      </c>
      <c r="J19" s="35"/>
      <c r="K19" s="39"/>
      <c r="L19" s="353">
        <v>97</v>
      </c>
      <c r="M19" s="351"/>
      <c r="N19" s="351">
        <v>83</v>
      </c>
      <c r="O19" s="351"/>
      <c r="P19" s="40"/>
      <c r="Q19" s="35"/>
      <c r="R19" s="363">
        <v>19</v>
      </c>
      <c r="S19" s="87" t="str">
        <f>IF(R19="","",VLOOKUP(R19,'ﾃﾞｰﾀ14&amp;12'!$AJ$3:$AM$26,2,FALSE))</f>
        <v>鶴園</v>
      </c>
      <c r="T19" s="37"/>
      <c r="U19" s="37"/>
      <c r="V19" s="4"/>
      <c r="W19" s="319" t="str">
        <f>IF($Z19="","",VLOOKUP($Z19,'ﾃﾞｰﾀ14&amp;12'!$AJ$3:$AM$26,2,FALSE))</f>
        <v>鶴園</v>
      </c>
      <c r="X19" s="319" t="str">
        <f>IF($Z19="","",VLOOKUP($Z19,'ﾃﾞｰﾀ14&amp;12'!$AJ$3:$AM$26,3,FALSE))</f>
        <v>賢太</v>
      </c>
      <c r="Y19" s="319" t="str">
        <f>IF($Z19="","",VLOOKUP($Z19,'ﾃﾞｰﾀ14&amp;12'!$AJ$3:$AM$26,4,FALSE))</f>
        <v>(福･筑紫野LTC)</v>
      </c>
      <c r="Z19" s="358">
        <v>19</v>
      </c>
    </row>
    <row r="20" spans="1:26" ht="17.25" customHeight="1">
      <c r="A20" s="355"/>
      <c r="B20" s="21" t="str">
        <f>IF($A19="","",VLOOKUP($A19,'ﾃﾞｰﾀ14&amp;12'!$AN$3:$AQ$26,2,FALSE))</f>
        <v>甲斐</v>
      </c>
      <c r="C20" s="21" t="str">
        <f>IF($A19="","",VLOOKUP($A19,'ﾃﾞｰﾀ14&amp;12'!$AN$3:$AQ$26,3,FALSE))</f>
        <v>直登</v>
      </c>
      <c r="D20" s="21" t="str">
        <f>IF($A19="","",VLOOKUP($A19,'ﾃﾞｰﾀ14&amp;12'!$AN$3:$AQ$26,4,FALSE))</f>
        <v>(福･ﾄﾞﾘｰﾑ TS)</v>
      </c>
      <c r="E20" s="5"/>
      <c r="F20" s="10"/>
      <c r="G20" s="39"/>
      <c r="H20" s="371"/>
      <c r="I20" s="88" t="str">
        <f>IF(H19="","",VLOOKUP(H19,'ﾃﾞｰﾀ14&amp;12'!$AN$3:$AQ$26,2,FALSE))</f>
        <v>甲斐</v>
      </c>
      <c r="J20" s="35"/>
      <c r="K20" s="39"/>
      <c r="L20" s="35"/>
      <c r="M20" s="35"/>
      <c r="N20" s="35"/>
      <c r="O20" s="35"/>
      <c r="P20" s="40"/>
      <c r="Q20" s="35"/>
      <c r="R20" s="371"/>
      <c r="S20" s="88" t="str">
        <f>IF(R19="","",VLOOKUP(R19,'ﾃﾞｰﾀ14&amp;12'!$AN$3:$AQ$26,2,FALSE))</f>
        <v>川島</v>
      </c>
      <c r="T20" s="180"/>
      <c r="U20" s="35"/>
      <c r="V20" s="10"/>
      <c r="W20" s="319" t="str">
        <f>IF($Z19="","",VLOOKUP($Z19,'ﾃﾞｰﾀ14&amp;12'!$AN$3:$AQ$26,2,FALSE))</f>
        <v>川島</v>
      </c>
      <c r="X20" s="319" t="str">
        <f>IF($Z19="","",VLOOKUP($Z19,'ﾃﾞｰﾀ14&amp;12'!$AN$3:$AQ$26,3,FALSE))</f>
        <v>元貴</v>
      </c>
      <c r="Y20" s="319" t="str">
        <f>IF($Z19="","",VLOOKUP($Z19,'ﾃﾞｰﾀ14&amp;12'!$AN$3:$AQ$26,4,FALSE))</f>
        <v>(福･筑紫野LTC)</v>
      </c>
      <c r="Z20" s="358"/>
    </row>
    <row r="21" spans="1:26" ht="17.25" customHeight="1">
      <c r="A21" s="355">
        <v>8</v>
      </c>
      <c r="B21" s="21" t="str">
        <f>IF($A21="","",VLOOKUP($A21,'ﾃﾞｰﾀ14&amp;12'!$AJ$3:$AM$26,2,FALSE))</f>
        <v>木村</v>
      </c>
      <c r="C21" s="21" t="str">
        <f>IF($A21="","",VLOOKUP($A21,'ﾃﾞｰﾀ14&amp;12'!$AJ$3:$AM$26,3,FALSE))</f>
        <v>孝輝</v>
      </c>
      <c r="D21" s="21" t="str">
        <f>IF($A21="","",VLOOKUP($A21,'ﾃﾞｰﾀ14&amp;12'!$AJ$3:$AM$26,4,FALSE))</f>
        <v>(熊・熊本庭球塾）</v>
      </c>
      <c r="E21" s="4"/>
      <c r="F21" s="375">
        <v>9</v>
      </c>
      <c r="G21" s="185" t="str">
        <f>IF(F21="","",VLOOKUP(F21,'ﾃﾞｰﾀ14&amp;12'!$AJ$3:$AM$26,2,FALSE))</f>
        <v>古賀</v>
      </c>
      <c r="H21" s="353">
        <v>84</v>
      </c>
      <c r="I21" s="352"/>
      <c r="J21" s="35"/>
      <c r="K21" s="39"/>
      <c r="L21" s="35"/>
      <c r="M21" s="35"/>
      <c r="N21" s="35"/>
      <c r="O21" s="35"/>
      <c r="P21" s="40"/>
      <c r="Q21" s="35"/>
      <c r="R21" s="353" t="s">
        <v>1249</v>
      </c>
      <c r="S21" s="352"/>
      <c r="T21" s="368">
        <v>21</v>
      </c>
      <c r="U21" s="87" t="str">
        <f>IF(T21="","",VLOOKUP(T21,'ﾃﾞｰﾀ14&amp;12'!$AJ$3:$AM$26,2,FALSE))</f>
        <v>村中</v>
      </c>
      <c r="V21" s="4"/>
      <c r="W21" s="21" t="str">
        <f>IF($Z21="","",VLOOKUP($Z21,'ﾃﾞｰﾀ14&amp;12'!$AJ$3:$AM$26,2,FALSE))</f>
        <v>財前</v>
      </c>
      <c r="X21" s="21" t="str">
        <f>IF($Z21="","",VLOOKUP($Z21,'ﾃﾞｰﾀ14&amp;12'!$AJ$3:$AM$26,3,FALSE))</f>
        <v>達坦</v>
      </c>
      <c r="Y21" s="21" t="str">
        <f>IF($Z21="","",VLOOKUP($Z21,'ﾃﾞｰﾀ14&amp;12'!$AJ$3:$AM$26,4,FALSE))</f>
        <v>(大･BEKITT)</v>
      </c>
      <c r="Z21" s="358">
        <v>20</v>
      </c>
    </row>
    <row r="22" spans="1:26" ht="17.25" customHeight="1">
      <c r="A22" s="355"/>
      <c r="B22" s="21" t="str">
        <f>IF($A21="","",VLOOKUP($A21,'ﾃﾞｰﾀ14&amp;12'!$AN$3:$AQ$26,2,FALSE))</f>
        <v>中島</v>
      </c>
      <c r="C22" s="21" t="str">
        <f>IF($A21="","",VLOOKUP($A21,'ﾃﾞｰﾀ14&amp;12'!$AN$3:$AQ$26,3,FALSE))</f>
        <v>悠利</v>
      </c>
      <c r="D22" s="21" t="str">
        <f>IF($A21="","",VLOOKUP($A21,'ﾃﾞｰﾀ14&amp;12'!$AN$3:$AQ$26,4,FALSE))</f>
        <v>(熊･熊本庭球塾)</v>
      </c>
      <c r="E22" s="6"/>
      <c r="F22" s="371"/>
      <c r="G22" s="184" t="str">
        <f>IF(F21="","",VLOOKUP(F21,'ﾃﾞｰﾀ14&amp;12'!$AN$3:$AQ$26,2,FALSE))</f>
        <v>江頭</v>
      </c>
      <c r="H22" s="35"/>
      <c r="I22" s="39"/>
      <c r="J22" s="35"/>
      <c r="K22" s="39"/>
      <c r="L22" s="35"/>
      <c r="M22" s="35"/>
      <c r="N22" s="35"/>
      <c r="O22" s="35"/>
      <c r="P22" s="40"/>
      <c r="Q22" s="35"/>
      <c r="R22" s="40"/>
      <c r="S22" s="35"/>
      <c r="T22" s="370"/>
      <c r="U22" s="88" t="str">
        <f>IF(T21="","",VLOOKUP(T21,'ﾃﾞｰﾀ14&amp;12'!$AN$3:$AQ$26,2,FALSE))</f>
        <v>大塚</v>
      </c>
      <c r="V22" s="7"/>
      <c r="W22" s="21" t="str">
        <f>IF($Z21="","",VLOOKUP($Z21,'ﾃﾞｰﾀ14&amp;12'!$AN$3:$AQ$26,2,FALSE))</f>
        <v>小野</v>
      </c>
      <c r="X22" s="21" t="str">
        <f>IF($Z21="","",VLOOKUP($Z21,'ﾃﾞｰﾀ14&amp;12'!$AN$3:$AQ$26,3,FALSE))</f>
        <v>宗一郎</v>
      </c>
      <c r="Y22" s="21" t="str">
        <f>IF($Z21="","",VLOOKUP($Z21,'ﾃﾞｰﾀ14&amp;12'!$AN$3:$AQ$26,4,FALSE))</f>
        <v>(大･BEKITT)</v>
      </c>
      <c r="Z22" s="358"/>
    </row>
    <row r="23" spans="1:26" ht="17.25" customHeight="1">
      <c r="A23" s="355">
        <v>9</v>
      </c>
      <c r="B23" s="21" t="str">
        <f>IF($A23="","",VLOOKUP($A23,'ﾃﾞｰﾀ14&amp;12'!$AJ$3:$AM$26,2,FALSE))</f>
        <v>古賀</v>
      </c>
      <c r="C23" s="21" t="str">
        <f>IF($A23="","",VLOOKUP($A23,'ﾃﾞｰﾀ14&amp;12'!$AJ$3:$AM$26,3,FALSE))</f>
        <v>大貴</v>
      </c>
      <c r="D23" s="21" t="str">
        <f>IF($A23="","",VLOOKUP($A23,'ﾃﾞｰﾀ14&amp;12'!$AJ$3:$AM$26,4,FALSE))</f>
        <v>(佐・佐賀ＧＴＣ)</v>
      </c>
      <c r="E23" s="8"/>
      <c r="F23" s="353">
        <v>81</v>
      </c>
      <c r="G23" s="351"/>
      <c r="H23" s="35"/>
      <c r="I23" s="39"/>
      <c r="J23" s="368">
        <v>7</v>
      </c>
      <c r="K23" s="185" t="str">
        <f>IF(J23="","",VLOOKUP(J23,'ﾃﾞｰﾀ14&amp;12'!$AJ$3:$AM$26,2,FALSE))</f>
        <v>安上</v>
      </c>
      <c r="L23" s="35"/>
      <c r="M23" s="35"/>
      <c r="N23" s="35"/>
      <c r="O23" s="35"/>
      <c r="P23" s="368">
        <v>24</v>
      </c>
      <c r="Q23" s="185" t="str">
        <f>IF(P23="","",VLOOKUP(P23,'ﾃﾞｰﾀ14&amp;12'!$AJ$3:$AM$26,2,FALSE))</f>
        <v>上杉</v>
      </c>
      <c r="R23" s="40"/>
      <c r="S23" s="35"/>
      <c r="T23" s="351">
        <v>85</v>
      </c>
      <c r="U23" s="352"/>
      <c r="V23" s="9"/>
      <c r="W23" s="21" t="str">
        <f>IF($Z23="","",VLOOKUP($Z23,'ﾃﾞｰﾀ14&amp;12'!$AJ$3:$AM$26,2,FALSE))</f>
        <v>村中</v>
      </c>
      <c r="X23" s="21" t="str">
        <f>IF($Z23="","",VLOOKUP($Z23,'ﾃﾞｰﾀ14&amp;12'!$AJ$3:$AM$26,3,FALSE))</f>
        <v>瑞旗</v>
      </c>
      <c r="Y23" s="21" t="str">
        <f>IF($Z23="","",VLOOKUP($Z23,'ﾃﾞｰﾀ14&amp;12'!$AJ$3:$AM$26,4,FALSE))</f>
        <v>(熊・ing TC）</v>
      </c>
      <c r="Z23" s="358">
        <v>21</v>
      </c>
    </row>
    <row r="24" spans="1:26" ht="17.25" customHeight="1">
      <c r="A24" s="355"/>
      <c r="B24" s="21" t="str">
        <f>IF($A23="","",VLOOKUP($A23,'ﾃﾞｰﾀ14&amp;12'!$AN$3:$AQ$26,2,FALSE))</f>
        <v>江頭</v>
      </c>
      <c r="C24" s="21" t="str">
        <f>IF($A23="","",VLOOKUP($A23,'ﾃﾞｰﾀ14&amp;12'!$AN$3:$AQ$26,3,FALSE))</f>
        <v>奏匠</v>
      </c>
      <c r="D24" s="21" t="str">
        <f>IF($A23="","",VLOOKUP($A23,'ﾃﾞｰﾀ14&amp;12'!$AN$3:$AQ$26,4,FALSE))</f>
        <v>(佐・福岡ﾊﾟｼﾌｨｯｸ）</v>
      </c>
      <c r="E24" s="5"/>
      <c r="F24" s="10"/>
      <c r="G24" s="3"/>
      <c r="H24" s="35"/>
      <c r="I24" s="39"/>
      <c r="J24" s="370"/>
      <c r="K24" s="184" t="str">
        <f>IF(J23="","",VLOOKUP(J23,'ﾃﾞｰﾀ14&amp;12'!$AN$3:$AQ$26,2,FALSE))</f>
        <v>甲斐</v>
      </c>
      <c r="L24" s="35"/>
      <c r="M24" s="35"/>
      <c r="N24" s="35"/>
      <c r="O24" s="35"/>
      <c r="P24" s="370"/>
      <c r="Q24" s="184" t="str">
        <f>IF(P23="","",VLOOKUP(P23,'ﾃﾞｰﾀ14&amp;12'!$AN$3:$AQ$26,2,FALSE))</f>
        <v>安増</v>
      </c>
      <c r="R24" s="40"/>
      <c r="S24" s="35"/>
      <c r="T24" s="3"/>
      <c r="U24" s="35"/>
      <c r="V24" s="5"/>
      <c r="W24" s="21" t="str">
        <f>IF($Z23="","",VLOOKUP($Z23,'ﾃﾞｰﾀ14&amp;12'!$AN$3:$AQ$26,2,FALSE))</f>
        <v>大塚</v>
      </c>
      <c r="X24" s="21" t="str">
        <f>IF($Z23="","",VLOOKUP($Z23,'ﾃﾞｰﾀ14&amp;12'!$AN$3:$AQ$26,3,FALSE))</f>
        <v>敦</v>
      </c>
      <c r="Y24" s="21" t="str">
        <f>IF($Z23="","",VLOOKUP($Z23,'ﾃﾞｰﾀ14&amp;12'!$AN$3:$AQ$26,4,FALSE))</f>
        <v>(熊・ing TC）</v>
      </c>
      <c r="Z24" s="358"/>
    </row>
    <row r="25" spans="1:26" ht="17.25" customHeight="1">
      <c r="A25" s="355">
        <v>10</v>
      </c>
      <c r="B25" s="21" t="str">
        <f>IF($A25="","",VLOOKUP($A25,'ﾃﾞｰﾀ14&amp;12'!$AJ$3:$AM$26,2,FALSE))</f>
        <v>西村</v>
      </c>
      <c r="C25" s="21" t="str">
        <f>IF($A25="","",VLOOKUP($A25,'ﾃﾞｰﾀ14&amp;12'!$AJ$3:$AM$26,3,FALSE))</f>
        <v>大誠</v>
      </c>
      <c r="D25" s="21" t="str">
        <f>IF($A25="","",VLOOKUP($A25,'ﾃﾞｰﾀ14&amp;12'!$AJ$3:$AM$26,4,FALSE))</f>
        <v>(宮･ﾗｲｼﾞﾝｸﾞｻﾝ)</v>
      </c>
      <c r="E25" s="4"/>
      <c r="F25" s="375">
        <v>10</v>
      </c>
      <c r="G25" s="21" t="str">
        <f>IF(F25="","",VLOOKUP(F25,'ﾃﾞｰﾀ14&amp;12'!$AJ$3:$AM$26,2,FALSE))</f>
        <v>西村</v>
      </c>
      <c r="H25" s="35"/>
      <c r="I25" s="39"/>
      <c r="J25" s="353">
        <v>83</v>
      </c>
      <c r="K25" s="351"/>
      <c r="L25" s="35"/>
      <c r="M25" s="35"/>
      <c r="N25" s="35"/>
      <c r="O25" s="35"/>
      <c r="P25" s="351">
        <v>80</v>
      </c>
      <c r="Q25" s="352"/>
      <c r="R25" s="40"/>
      <c r="S25" s="35"/>
      <c r="T25" s="363">
        <v>23</v>
      </c>
      <c r="U25" s="87" t="str">
        <f>IF(T25="","",VLOOKUP(T25,'ﾃﾞｰﾀ14&amp;12'!$AJ$3:$AM$26,2,FALSE))</f>
        <v>米田</v>
      </c>
      <c r="V25" s="4"/>
      <c r="W25" s="21" t="str">
        <f>IF($Z25="","",VLOOKUP($Z25,'ﾃﾞｰﾀ14&amp;12'!$AJ$3:$AM$26,2,FALSE))</f>
        <v>里</v>
      </c>
      <c r="X25" s="21" t="str">
        <f>IF($Z25="","",VLOOKUP($Z25,'ﾃﾞｰﾀ14&amp;12'!$AJ$3:$AM$26,3,FALSE))</f>
        <v>一希</v>
      </c>
      <c r="Y25" s="21" t="str">
        <f>IF($Z25="","",VLOOKUP($Z25,'ﾃﾞｰﾀ14&amp;12'!$AJ$3:$AM$26,4,FALSE))</f>
        <v>(長･長崎大附中)</v>
      </c>
      <c r="Z25" s="358">
        <v>22</v>
      </c>
    </row>
    <row r="26" spans="1:26" ht="17.25" customHeight="1">
      <c r="A26" s="355"/>
      <c r="B26" s="21" t="str">
        <f>IF($A25="","",VLOOKUP($A25,'ﾃﾞｰﾀ14&amp;12'!$AN$3:$AQ$26,2,FALSE))</f>
        <v>ﾃﾞﾝ</v>
      </c>
      <c r="C26" s="21" t="str">
        <f>IF($A25="","",VLOOKUP($A25,'ﾃﾞｰﾀ14&amp;12'!$AN$3:$AQ$26,3,FALSE))</f>
        <v>正希</v>
      </c>
      <c r="D26" s="21" t="str">
        <f>IF($A25="","",VLOOKUP($A25,'ﾃﾞｰﾀ14&amp;12'!$AN$3:$AQ$26,4,FALSE))</f>
        <v>(宮･ﾁｰﾑﾐﾘｵﾝ)</v>
      </c>
      <c r="E26" s="6"/>
      <c r="F26" s="371"/>
      <c r="G26" s="88" t="str">
        <f>IF(F25="","",VLOOKUP(F25,'ﾃﾞｰﾀ14&amp;12'!$AN$3:$AQ$26,2,FALSE))</f>
        <v>ﾃﾞﾝ</v>
      </c>
      <c r="H26" s="35"/>
      <c r="I26" s="39"/>
      <c r="J26" s="35"/>
      <c r="K26" s="3"/>
      <c r="L26" s="35"/>
      <c r="M26" s="35"/>
      <c r="N26" s="35"/>
      <c r="O26" s="35"/>
      <c r="P26" s="3"/>
      <c r="Q26" s="3"/>
      <c r="R26" s="40"/>
      <c r="S26" s="35"/>
      <c r="T26" s="371"/>
      <c r="U26" s="88" t="str">
        <f>IF(T25="","",VLOOKUP(T25,'ﾃﾞｰﾀ14&amp;12'!$AN$3:$AQ$26,2,FALSE))</f>
        <v>出来</v>
      </c>
      <c r="V26" s="7"/>
      <c r="W26" s="21" t="str">
        <f>IF($Z25="","",VLOOKUP($Z25,'ﾃﾞｰﾀ14&amp;12'!$AN$3:$AQ$26,2,FALSE))</f>
        <v>藤永</v>
      </c>
      <c r="X26" s="21" t="str">
        <f>IF($Z25="","",VLOOKUP($Z25,'ﾃﾞｰﾀ14&amp;12'!$AN$3:$AQ$26,3,FALSE))</f>
        <v>大真</v>
      </c>
      <c r="Y26" s="21" t="str">
        <f>IF($Z25="","",VLOOKUP($Z25,'ﾃﾞｰﾀ14&amp;12'!$AN$3:$AQ$26,4,FALSE))</f>
        <v>(長･長崎ｾﾞﾛｯｸｽTC)</v>
      </c>
      <c r="Z26" s="358"/>
    </row>
    <row r="27" spans="1:26" ht="17.25" customHeight="1">
      <c r="A27" s="355">
        <v>11</v>
      </c>
      <c r="B27" s="21" t="str">
        <f>IF($A27="","",VLOOKUP($A27,'ﾃﾞｰﾀ14&amp;12'!$AJ$3:$AM$26,2,FALSE))</f>
        <v>九島</v>
      </c>
      <c r="C27" s="21" t="str">
        <f>IF($A27="","",VLOOKUP($A27,'ﾃﾞｰﾀ14&amp;12'!$AJ$3:$AM$26,3,FALSE))</f>
        <v>圭佑</v>
      </c>
      <c r="D27" s="21" t="str">
        <f>IF($A27="","",VLOOKUP($A27,'ﾃﾞｰﾀ14&amp;12'!$AJ$3:$AM$26,4,FALSE))</f>
        <v>(大･BEKITT)</v>
      </c>
      <c r="E27" s="8"/>
      <c r="F27" s="353">
        <v>83</v>
      </c>
      <c r="G27" s="352"/>
      <c r="H27" s="368">
        <v>10</v>
      </c>
      <c r="I27" s="185" t="str">
        <f>IF(H27="","",VLOOKUP(H27,'ﾃﾞｰﾀ14&amp;12'!$AJ$3:$AM$26,2,FALSE))</f>
        <v>西村</v>
      </c>
      <c r="J27" s="35"/>
      <c r="K27" s="3"/>
      <c r="L27" s="35"/>
      <c r="M27" s="35"/>
      <c r="N27" s="35"/>
      <c r="O27" s="35"/>
      <c r="P27" s="3"/>
      <c r="Q27" s="3"/>
      <c r="R27" s="368">
        <v>24</v>
      </c>
      <c r="S27" s="185" t="str">
        <f>IF(R27="","",VLOOKUP(R27,'ﾃﾞｰﾀ14&amp;12'!$AJ$3:$AM$26,2,FALSE))</f>
        <v>上杉</v>
      </c>
      <c r="T27" s="353">
        <v>84</v>
      </c>
      <c r="U27" s="352"/>
      <c r="V27" s="9"/>
      <c r="W27" s="21" t="str">
        <f>IF($Z27="","",VLOOKUP($Z27,'ﾃﾞｰﾀ14&amp;12'!$AJ$3:$AM$26,2,FALSE))</f>
        <v>米田</v>
      </c>
      <c r="X27" s="21" t="str">
        <f>IF($Z27="","",VLOOKUP($Z27,'ﾃﾞｰﾀ14&amp;12'!$AJ$3:$AM$26,3,FALSE))</f>
        <v>伊織</v>
      </c>
      <c r="Y27" s="21" t="str">
        <f>IF($Z27="","",VLOOKUP($Z27,'ﾃﾞｰﾀ14&amp;12'!$AJ$3:$AM$26,4,FALSE))</f>
        <v>(鹿･ATA)</v>
      </c>
      <c r="Z27" s="358">
        <v>23</v>
      </c>
    </row>
    <row r="28" spans="1:26" ht="17.25" customHeight="1">
      <c r="A28" s="355"/>
      <c r="B28" s="21" t="str">
        <f>IF($A27="","",VLOOKUP($A27,'ﾃﾞｰﾀ14&amp;12'!$AN$3:$AQ$26,2,FALSE))</f>
        <v>伊南</v>
      </c>
      <c r="C28" s="21" t="str">
        <f>IF($A27="","",VLOOKUP($A27,'ﾃﾞｰﾀ14&amp;12'!$AN$3:$AQ$26,3,FALSE))</f>
        <v>陽介</v>
      </c>
      <c r="D28" s="21" t="str">
        <f>IF($A27="","",VLOOKUP($A27,'ﾃﾞｰﾀ14&amp;12'!$AN$3:$AQ$26,4,FALSE))</f>
        <v>(大･ORION.TS)</v>
      </c>
      <c r="E28" s="5"/>
      <c r="F28" s="10"/>
      <c r="G28" s="39"/>
      <c r="H28" s="370"/>
      <c r="I28" s="184" t="str">
        <f>IF(H27="","",VLOOKUP(H27,'ﾃﾞｰﾀ14&amp;12'!$AN$3:$AQ$26,2,FALSE))</f>
        <v>ﾃﾞﾝ</v>
      </c>
      <c r="J28" s="35"/>
      <c r="K28" s="3"/>
      <c r="L28" s="35"/>
      <c r="M28" s="35"/>
      <c r="N28" s="35"/>
      <c r="O28" s="35"/>
      <c r="P28" s="3"/>
      <c r="Q28" s="3"/>
      <c r="R28" s="370"/>
      <c r="S28" s="184" t="str">
        <f>IF(R27="","",VLOOKUP(R27,'ﾃﾞｰﾀ14&amp;12'!$AN$3:$AQ$26,2,FALSE))</f>
        <v>安増</v>
      </c>
      <c r="T28" s="40"/>
      <c r="U28" s="35"/>
      <c r="V28" s="5"/>
      <c r="W28" s="21" t="str">
        <f>IF($Z27="","",VLOOKUP($Z27,'ﾃﾞｰﾀ14&amp;12'!$AN$3:$AQ$26,2,FALSE))</f>
        <v>出来</v>
      </c>
      <c r="X28" s="21" t="str">
        <f>IF($Z27="","",VLOOKUP($Z27,'ﾃﾞｰﾀ14&amp;12'!$AN$3:$AQ$26,3,FALSE))</f>
        <v>浩晃</v>
      </c>
      <c r="Y28" s="21" t="str">
        <f>IF($Z27="","",VLOOKUP($Z27,'ﾃﾞｰﾀ14&amp;12'!$AN$3:$AQ$26,4,FALSE))</f>
        <v>(鹿・Grail-Quest)</v>
      </c>
      <c r="Z28" s="358"/>
    </row>
    <row r="29" spans="1:26" ht="17.25" customHeight="1">
      <c r="A29" s="355">
        <v>12</v>
      </c>
      <c r="B29" s="21" t="str">
        <f>IF($A29="","",VLOOKUP($A29,'ﾃﾞｰﾀ14&amp;12'!$AJ$3:$AM$26,2,FALSE))</f>
        <v>堀口</v>
      </c>
      <c r="C29" s="21" t="str">
        <f>IF($A29="","",VLOOKUP($A29,'ﾃﾞｰﾀ14&amp;12'!$AJ$3:$AM$26,3,FALSE))</f>
        <v>来夢</v>
      </c>
      <c r="D29" s="21" t="str">
        <f>IF($A29="","",VLOOKUP($A29,'ﾃﾞｰﾀ14&amp;12'!$AJ$3:$AM$26,4,FALSE))</f>
        <v>(鹿･ｴｱﾎﾟｰﾄTC)</v>
      </c>
      <c r="E29" s="4"/>
      <c r="F29" s="4"/>
      <c r="G29" s="38"/>
      <c r="H29" s="353">
        <v>86</v>
      </c>
      <c r="I29" s="351"/>
      <c r="J29" s="35"/>
      <c r="K29" s="3"/>
      <c r="L29" s="35"/>
      <c r="M29" s="35"/>
      <c r="N29" s="35"/>
      <c r="O29" s="35"/>
      <c r="P29" s="3"/>
      <c r="Q29" s="3"/>
      <c r="R29" s="351">
        <v>82</v>
      </c>
      <c r="S29" s="352"/>
      <c r="T29" s="9"/>
      <c r="U29" s="37"/>
      <c r="V29" s="4"/>
      <c r="W29" s="21" t="str">
        <f>IF($Z29="","",VLOOKUP($Z29,'ﾃﾞｰﾀ14&amp;12'!$AJ$3:$AM$26,2,FALSE))</f>
        <v>上杉</v>
      </c>
      <c r="X29" s="21" t="str">
        <f>IF($Z29="","",VLOOKUP($Z29,'ﾃﾞｰﾀ14&amp;12'!$AJ$3:$AM$26,3,FALSE))</f>
        <v>旬生</v>
      </c>
      <c r="Y29" s="21" t="str">
        <f>IF($Z29="","",VLOOKUP($Z29,'ﾃﾞｰﾀ14&amp;12'!$AJ$3:$AM$26,4,FALSE))</f>
        <v>(福･油山TC)</v>
      </c>
      <c r="Z29" s="358">
        <v>24</v>
      </c>
    </row>
    <row r="30" spans="1:26" ht="17.25" customHeight="1">
      <c r="A30" s="355"/>
      <c r="B30" s="21" t="str">
        <f>IF($A29="","",VLOOKUP($A29,'ﾃﾞｰﾀ14&amp;12'!$AN$3:$AQ$26,2,FALSE))</f>
        <v>黒木</v>
      </c>
      <c r="C30" s="21" t="str">
        <f>IF($A29="","",VLOOKUP($A29,'ﾃﾞｰﾀ14&amp;12'!$AN$3:$AQ$26,3,FALSE))</f>
        <v>千里</v>
      </c>
      <c r="D30" s="21" t="str">
        <f>IF($A29="","",VLOOKUP($A29,'ﾃﾞｰﾀ14&amp;12'!$AN$3:$AQ$26,4,FALSE))</f>
        <v>(鹿･STA)</v>
      </c>
      <c r="E30" s="10"/>
      <c r="F30" s="10"/>
      <c r="G30" s="35"/>
      <c r="H30" s="35"/>
      <c r="I30" s="3"/>
      <c r="J30" s="35"/>
      <c r="K30" s="3"/>
      <c r="L30" s="35"/>
      <c r="M30" s="35"/>
      <c r="N30" s="35"/>
      <c r="O30" s="35"/>
      <c r="P30" s="3"/>
      <c r="Q30" s="3"/>
      <c r="R30" s="3"/>
      <c r="S30" s="35"/>
      <c r="T30" s="35"/>
      <c r="U30" s="35"/>
      <c r="V30" s="10"/>
      <c r="W30" s="21" t="str">
        <f>IF($Z29="","",VLOOKUP($Z29,'ﾃﾞｰﾀ14&amp;12'!$AN$3:$AQ$26,2,FALSE))</f>
        <v>安増</v>
      </c>
      <c r="X30" s="21" t="str">
        <f>IF($Z29="","",VLOOKUP($Z29,'ﾃﾞｰﾀ14&amp;12'!$AN$3:$AQ$26,3,FALSE))</f>
        <v>篤史</v>
      </c>
      <c r="Y30" s="21" t="str">
        <f>IF($Z29="","",VLOOKUP($Z29,'ﾃﾞｰﾀ14&amp;12'!$AN$3:$AQ$26,4,FALSE))</f>
        <v>(福･ｸﾞﾛｰﾊﾞﾙｱﾘｰﾅ)</v>
      </c>
      <c r="Z30" s="358"/>
    </row>
    <row r="31" spans="1:27" ht="12.75" customHeight="1">
      <c r="A31" s="355"/>
      <c r="B31" s="363"/>
      <c r="C31" s="363"/>
      <c r="D31" s="363"/>
      <c r="E31" s="10"/>
      <c r="F31" s="10"/>
      <c r="G31" s="35"/>
      <c r="H31" s="35"/>
      <c r="I31" s="3"/>
      <c r="J31" s="35"/>
      <c r="K31" s="3"/>
      <c r="L31" s="35"/>
      <c r="M31" s="35"/>
      <c r="N31" s="35"/>
      <c r="O31" s="35"/>
      <c r="P31" s="3"/>
      <c r="Q31" s="3"/>
      <c r="R31" s="3"/>
      <c r="S31" s="35"/>
      <c r="T31" s="3"/>
      <c r="U31" s="35"/>
      <c r="V31" s="10"/>
      <c r="W31" s="362"/>
      <c r="X31" s="362"/>
      <c r="Y31" s="362"/>
      <c r="Z31" s="376"/>
      <c r="AA31" s="90"/>
    </row>
    <row r="32" spans="1:27" ht="12.75" customHeight="1">
      <c r="A32" s="355"/>
      <c r="B32" s="363"/>
      <c r="C32" s="363"/>
      <c r="D32" s="363"/>
      <c r="E32" s="10"/>
      <c r="F32" s="10"/>
      <c r="G32" s="35"/>
      <c r="H32" s="35"/>
      <c r="I32" s="3"/>
      <c r="J32" s="35"/>
      <c r="K32" s="3"/>
      <c r="L32" s="35"/>
      <c r="M32" s="35"/>
      <c r="N32" s="35"/>
      <c r="O32" s="35"/>
      <c r="P32" s="3"/>
      <c r="Q32" s="3"/>
      <c r="R32" s="3"/>
      <c r="S32" s="35"/>
      <c r="T32" s="3"/>
      <c r="U32" s="35"/>
      <c r="V32" s="10"/>
      <c r="W32" s="362"/>
      <c r="X32" s="362"/>
      <c r="Y32" s="362"/>
      <c r="Z32" s="376"/>
      <c r="AA32" s="90"/>
    </row>
    <row r="33" spans="2:26" s="2" customFormat="1" ht="14.25">
      <c r="B33" s="3"/>
      <c r="C33" s="3"/>
      <c r="D33" s="3"/>
      <c r="E33" s="5"/>
      <c r="F33" s="10"/>
      <c r="G33" s="5"/>
      <c r="H33" s="10"/>
      <c r="I33" s="45" t="s">
        <v>350</v>
      </c>
      <c r="J33" s="13"/>
      <c r="K33" s="5"/>
      <c r="L33" s="5"/>
      <c r="M33" s="10"/>
      <c r="P33" s="10"/>
      <c r="R33" s="13"/>
      <c r="S33" s="45" t="s">
        <v>499</v>
      </c>
      <c r="T33" s="5"/>
      <c r="U33" s="10"/>
      <c r="V33" s="5"/>
      <c r="W33" s="44"/>
      <c r="X33" s="44"/>
      <c r="Y33" s="3"/>
      <c r="Z33" s="3"/>
    </row>
    <row r="34" spans="1:25" ht="17.25" customHeight="1">
      <c r="A34" s="32"/>
      <c r="B34" s="31"/>
      <c r="C34" s="31"/>
      <c r="D34" s="32"/>
      <c r="G34" s="364">
        <v>1</v>
      </c>
      <c r="H34" s="60" t="s">
        <v>1013</v>
      </c>
      <c r="I34" s="259"/>
      <c r="J34" s="60"/>
      <c r="K34" s="259"/>
      <c r="L34" s="337">
        <v>3</v>
      </c>
      <c r="M34" s="92" t="s">
        <v>1015</v>
      </c>
      <c r="N34" s="25"/>
      <c r="O34" s="25"/>
      <c r="P34" s="60"/>
      <c r="Q34" s="259"/>
      <c r="R34" s="364">
        <v>1</v>
      </c>
      <c r="S34" s="60" t="str">
        <f>IF(R34="","",VLOOKUP(R34,'ﾃﾞｰﾀ14&amp;12'!$AJ$62:$AM$68,2,FALSE))&amp;" "&amp;IF(R34="","",VLOOKUP(R34,'ﾃﾞｰﾀ14&amp;12'!$AJ$62:$AM$68,3,FALSE))</f>
        <v>鶴園 賢太</v>
      </c>
      <c r="U34" s="294"/>
      <c r="W34" s="25"/>
      <c r="X34" s="25"/>
      <c r="Y34" s="25"/>
    </row>
    <row r="35" spans="1:25" ht="17.25" customHeight="1">
      <c r="A35" s="32"/>
      <c r="B35" s="31"/>
      <c r="C35" s="31"/>
      <c r="D35" s="32"/>
      <c r="G35" s="364"/>
      <c r="H35" s="60" t="s">
        <v>1016</v>
      </c>
      <c r="I35" s="259"/>
      <c r="J35" s="60"/>
      <c r="K35" s="259"/>
      <c r="L35" s="337"/>
      <c r="M35" s="92" t="s">
        <v>1014</v>
      </c>
      <c r="N35" s="25"/>
      <c r="O35" s="25"/>
      <c r="P35" s="235"/>
      <c r="Q35" s="260"/>
      <c r="R35" s="365"/>
      <c r="S35" s="60" t="str">
        <f>IF(R34="","",VLOOKUP(R34,'ﾃﾞｰﾀ14&amp;12'!$AN$62:$AQ$68,2,FALSE))&amp;" "&amp;IF(R34="","",VLOOKUP(R34,'ﾃﾞｰﾀ14&amp;12'!$AN$62:$AQ$68,3,FALSE))</f>
        <v>川島 元貴</v>
      </c>
      <c r="U35" s="294"/>
      <c r="W35" s="25"/>
      <c r="X35" s="25"/>
      <c r="Y35" s="25"/>
    </row>
    <row r="36" spans="1:25" ht="17.25" customHeight="1">
      <c r="A36" s="32"/>
      <c r="B36" s="31"/>
      <c r="C36" s="31"/>
      <c r="D36" s="32"/>
      <c r="G36" s="364">
        <v>2</v>
      </c>
      <c r="H36" s="60" t="s">
        <v>1011</v>
      </c>
      <c r="I36" s="259"/>
      <c r="J36" s="60"/>
      <c r="K36" s="259"/>
      <c r="L36" s="337">
        <v>4</v>
      </c>
      <c r="M36" s="92" t="s">
        <v>1017</v>
      </c>
      <c r="N36" s="25"/>
      <c r="O36" s="25"/>
      <c r="P36" s="60"/>
      <c r="Q36" s="259"/>
      <c r="R36" s="364">
        <v>2</v>
      </c>
      <c r="S36" s="60" t="str">
        <f>IF(R36="","",VLOOKUP(R36,'ﾃﾞｰﾀ14&amp;12'!$AJ$62:$AM$68,2,FALSE))&amp;" "&amp;IF(R36="","",VLOOKUP(R36,'ﾃﾞｰﾀ14&amp;12'!$AJ$62:$AM$68,3,FALSE))</f>
        <v>岡村 浩太</v>
      </c>
      <c r="U36" s="294"/>
      <c r="W36" s="25"/>
      <c r="X36" s="25"/>
      <c r="Y36" s="25"/>
    </row>
    <row r="37" spans="1:25" ht="17.25" customHeight="1">
      <c r="A37" s="32"/>
      <c r="B37" s="31"/>
      <c r="C37" s="31"/>
      <c r="D37" s="32"/>
      <c r="G37" s="364"/>
      <c r="H37" s="60" t="s">
        <v>1012</v>
      </c>
      <c r="I37" s="259"/>
      <c r="J37" s="60"/>
      <c r="K37" s="259"/>
      <c r="L37" s="337"/>
      <c r="M37" s="92" t="s">
        <v>1018</v>
      </c>
      <c r="N37" s="25"/>
      <c r="O37" s="25"/>
      <c r="P37" s="235"/>
      <c r="Q37" s="260"/>
      <c r="R37" s="365"/>
      <c r="S37" s="60" t="str">
        <f>IF(R36="","",VLOOKUP(R36,'ﾃﾞｰﾀ14&amp;12'!$AN$62:$AQ$68,2,FALSE))&amp;" "&amp;IF(R36="","",VLOOKUP(R36,'ﾃﾞｰﾀ14&amp;12'!$AN$62:$AQ$68,3,FALSE))</f>
        <v>川路 廉</v>
      </c>
      <c r="U37" s="294"/>
      <c r="W37" s="25"/>
      <c r="X37" s="25"/>
      <c r="Y37" s="25"/>
    </row>
    <row r="38" spans="1:26" s="254" customFormat="1" ht="17.25" customHeight="1">
      <c r="A38" s="32"/>
      <c r="B38" s="31"/>
      <c r="C38" s="31"/>
      <c r="D38" s="32"/>
      <c r="E38" s="23"/>
      <c r="F38" s="24"/>
      <c r="G38" s="336"/>
      <c r="H38" s="60"/>
      <c r="I38" s="259"/>
      <c r="J38" s="60"/>
      <c r="K38" s="259"/>
      <c r="L38" s="23"/>
      <c r="M38" s="24"/>
      <c r="N38" s="25"/>
      <c r="O38" s="25"/>
      <c r="P38" s="235"/>
      <c r="Q38" s="260"/>
      <c r="R38" s="365"/>
      <c r="S38" s="260"/>
      <c r="T38" s="255"/>
      <c r="U38" s="256"/>
      <c r="V38" s="255"/>
      <c r="Z38" s="255"/>
    </row>
    <row r="39" spans="1:26" s="254" customFormat="1" ht="17.25" customHeight="1">
      <c r="A39" s="257"/>
      <c r="B39" s="258"/>
      <c r="C39" s="258"/>
      <c r="D39" s="257"/>
      <c r="E39" s="255"/>
      <c r="F39" s="256"/>
      <c r="G39" s="336"/>
      <c r="H39" s="60"/>
      <c r="I39" s="259"/>
      <c r="J39" s="60"/>
      <c r="K39" s="259"/>
      <c r="L39" s="23"/>
      <c r="M39" s="24"/>
      <c r="N39" s="25"/>
      <c r="O39" s="25"/>
      <c r="P39" s="235"/>
      <c r="Q39" s="260"/>
      <c r="R39" s="365"/>
      <c r="S39" s="260"/>
      <c r="T39" s="255"/>
      <c r="U39" s="256"/>
      <c r="V39" s="255"/>
      <c r="Z39" s="255"/>
    </row>
    <row r="40" spans="1:26" s="254" customFormat="1" ht="9.75" customHeight="1" hidden="1">
      <c r="A40" s="257"/>
      <c r="B40" s="258"/>
      <c r="C40" s="258"/>
      <c r="D40" s="257"/>
      <c r="E40" s="255"/>
      <c r="F40" s="256"/>
      <c r="G40" s="255"/>
      <c r="H40" s="256"/>
      <c r="I40" s="255"/>
      <c r="J40" s="256"/>
      <c r="K40" s="255"/>
      <c r="L40" s="256"/>
      <c r="M40" s="255"/>
      <c r="N40" s="255"/>
      <c r="O40" s="256"/>
      <c r="P40" s="255"/>
      <c r="Q40" s="255"/>
      <c r="R40" s="255"/>
      <c r="S40" s="256"/>
      <c r="T40" s="255"/>
      <c r="U40" s="256"/>
      <c r="V40" s="255"/>
      <c r="Z40" s="255"/>
    </row>
    <row r="41" spans="1:26" s="254" customFormat="1" ht="9.75" customHeight="1" hidden="1">
      <c r="A41" s="257"/>
      <c r="B41" s="258"/>
      <c r="C41" s="258"/>
      <c r="D41" s="257"/>
      <c r="E41" s="255"/>
      <c r="F41" s="256"/>
      <c r="G41" s="255"/>
      <c r="H41" s="256"/>
      <c r="I41" s="255"/>
      <c r="J41" s="256"/>
      <c r="K41" s="255"/>
      <c r="L41" s="256"/>
      <c r="M41" s="255"/>
      <c r="N41" s="255"/>
      <c r="O41" s="256"/>
      <c r="P41" s="255"/>
      <c r="Q41" s="255"/>
      <c r="R41" s="255"/>
      <c r="S41" s="256"/>
      <c r="T41" s="255"/>
      <c r="U41" s="256"/>
      <c r="V41" s="255"/>
      <c r="Z41" s="255"/>
    </row>
    <row r="42" spans="1:26" s="254" customFormat="1" ht="9.75" customHeight="1">
      <c r="A42" s="257"/>
      <c r="B42" s="258"/>
      <c r="C42" s="258"/>
      <c r="D42" s="257"/>
      <c r="E42" s="255"/>
      <c r="F42" s="256"/>
      <c r="G42" s="255"/>
      <c r="H42" s="256"/>
      <c r="I42" s="255"/>
      <c r="J42" s="256"/>
      <c r="K42" s="255"/>
      <c r="L42" s="256"/>
      <c r="M42" s="255"/>
      <c r="N42" s="255"/>
      <c r="O42" s="256"/>
      <c r="P42" s="255"/>
      <c r="Q42" s="255"/>
      <c r="R42" s="255"/>
      <c r="S42" s="256"/>
      <c r="T42" s="255"/>
      <c r="U42" s="256"/>
      <c r="V42" s="255"/>
      <c r="Z42" s="255"/>
    </row>
    <row r="43" spans="1:26" s="254" customFormat="1" ht="9.75" customHeight="1">
      <c r="A43" s="257"/>
      <c r="B43" s="258"/>
      <c r="C43" s="258"/>
      <c r="D43" s="257"/>
      <c r="E43" s="255"/>
      <c r="F43" s="256"/>
      <c r="G43" s="255"/>
      <c r="H43" s="256"/>
      <c r="I43" s="255"/>
      <c r="J43" s="256"/>
      <c r="K43" s="255"/>
      <c r="L43" s="256"/>
      <c r="M43" s="255"/>
      <c r="N43" s="255"/>
      <c r="O43" s="256"/>
      <c r="P43" s="255"/>
      <c r="Q43" s="255"/>
      <c r="R43" s="255"/>
      <c r="S43" s="256"/>
      <c r="T43" s="255"/>
      <c r="U43" s="256"/>
      <c r="V43" s="255"/>
      <c r="Z43" s="255"/>
    </row>
    <row r="44" spans="1:26" s="254" customFormat="1" ht="9.75" customHeight="1">
      <c r="A44" s="257"/>
      <c r="B44" s="258"/>
      <c r="C44" s="258"/>
      <c r="D44" s="257"/>
      <c r="E44" s="255"/>
      <c r="F44" s="256"/>
      <c r="G44" s="255"/>
      <c r="H44" s="256"/>
      <c r="I44" s="255"/>
      <c r="J44" s="256"/>
      <c r="K44" s="255"/>
      <c r="L44" s="256"/>
      <c r="M44" s="255"/>
      <c r="N44" s="255"/>
      <c r="O44" s="256"/>
      <c r="P44" s="255"/>
      <c r="Q44" s="255"/>
      <c r="R44" s="255"/>
      <c r="S44" s="256"/>
      <c r="T44" s="255"/>
      <c r="U44" s="256"/>
      <c r="V44" s="255"/>
      <c r="Z44" s="255"/>
    </row>
    <row r="45" spans="1:22" s="28" customFormat="1" ht="13.5" customHeight="1">
      <c r="A45" s="257"/>
      <c r="B45" s="33" t="s">
        <v>351</v>
      </c>
      <c r="C45" s="33"/>
      <c r="D45" s="34"/>
      <c r="E45" s="27"/>
      <c r="F45" s="29"/>
      <c r="G45" s="27"/>
      <c r="H45" s="29"/>
      <c r="I45" s="27"/>
      <c r="J45" s="29"/>
      <c r="K45" s="27"/>
      <c r="L45" s="27"/>
      <c r="M45" s="27"/>
      <c r="N45" s="27"/>
      <c r="O45" s="29"/>
      <c r="P45" s="26" t="s">
        <v>685</v>
      </c>
      <c r="Q45" s="26"/>
      <c r="R45" s="26"/>
      <c r="S45" s="26"/>
      <c r="T45" s="26"/>
      <c r="U45" s="26"/>
      <c r="V45" s="26"/>
    </row>
    <row r="46" spans="1:26" ht="16.5" customHeight="1">
      <c r="A46" s="355">
        <f>IF(L17="","",IF(L17=J11,J23,IF(L17=J23,J11)))</f>
        <v>1</v>
      </c>
      <c r="B46" s="21" t="str">
        <f>IF($A46="","",VLOOKUP($A46,'ﾃﾞｰﾀ14&amp;12'!$AJ$3:$AM$26,2,FALSE))</f>
        <v>掛林</v>
      </c>
      <c r="C46" s="21" t="str">
        <f>IF($A46="","",VLOOKUP($A46,'ﾃﾞｰﾀ14&amp;12'!$AJ$3:$AM$26,3,FALSE))</f>
        <v>達樹</v>
      </c>
      <c r="D46" s="87" t="str">
        <f>IF($A46="","",VLOOKUP($A46,'ﾃﾞｰﾀ14&amp;12'!$AJ$3:$AM$26,4,FALSE))</f>
        <v>(熊・熊本庭球塾）</v>
      </c>
      <c r="E46" s="22"/>
      <c r="F46" s="35"/>
      <c r="G46" s="10" t="s">
        <v>684</v>
      </c>
      <c r="H46" s="362">
        <v>1</v>
      </c>
      <c r="I46" s="21" t="str">
        <f>IF(H46="","",VLOOKUP(H46,'ﾃﾞｰﾀ14&amp;12'!$AJ$3:$AM$26,2,FALSE))</f>
        <v>掛林</v>
      </c>
      <c r="J46" s="22"/>
      <c r="K46" s="1"/>
      <c r="L46" s="22"/>
      <c r="M46" s="22"/>
      <c r="N46" s="92" t="s">
        <v>684</v>
      </c>
      <c r="O46" s="92" t="s">
        <v>684</v>
      </c>
      <c r="P46" s="60"/>
      <c r="Q46" s="60"/>
      <c r="R46" s="362">
        <v>18</v>
      </c>
      <c r="S46" s="87" t="str">
        <f>IF(R46="","",VLOOKUP(R46,'ﾃﾞｰﾀ14&amp;12'!$AJ$3:$AM$26,2,FALSE))</f>
        <v>藤井</v>
      </c>
      <c r="T46" s="87" t="s">
        <v>684</v>
      </c>
      <c r="U46" s="35"/>
      <c r="V46" s="35"/>
      <c r="W46" s="87" t="str">
        <f>IF($Z46="","",VLOOKUP($Z46,'ﾃﾞｰﾀ14&amp;12'!$AJ$3:$AM$26,2,FALSE))</f>
        <v>藤井</v>
      </c>
      <c r="X46" s="60" t="str">
        <f>IF($Z46="","",VLOOKUP($Z46,'ﾃﾞｰﾀ14&amp;12'!$AJ$3:$AM$26,3,FALSE))</f>
        <v>俊吾</v>
      </c>
      <c r="Y46" s="60" t="str">
        <f>IF($Z46="","",VLOOKUP($Z46,'ﾃﾞｰﾀ14&amp;12'!$AJ$3:$AM$26,4,FALSE))</f>
        <v>(長・時津東小）</v>
      </c>
      <c r="Z46" s="355">
        <v>18</v>
      </c>
    </row>
    <row r="47" spans="1:26" ht="16.5" customHeight="1">
      <c r="A47" s="355"/>
      <c r="B47" s="21" t="str">
        <f>IF($A46="","",VLOOKUP($A46,'ﾃﾞｰﾀ14&amp;12'!$AN$3:$AQ$26,2,FALSE))</f>
        <v>御山</v>
      </c>
      <c r="C47" s="21" t="str">
        <f>IF($A46="","",VLOOKUP($A46,'ﾃﾞｰﾀ14&amp;12'!$AN$3:$AQ$26,3,FALSE))</f>
        <v>颯郎</v>
      </c>
      <c r="D47" s="87" t="str">
        <f>IF($A46="","",VLOOKUP($A46,'ﾃﾞｰﾀ14&amp;12'!$AN$3:$AQ$26,4,FALSE))</f>
        <v>(熊・熊本庭球塾）</v>
      </c>
      <c r="E47" s="239"/>
      <c r="F47" s="181"/>
      <c r="G47" s="6" t="s">
        <v>684</v>
      </c>
      <c r="H47" s="366"/>
      <c r="I47" s="88" t="str">
        <f>IF(H46="","",VLOOKUP(H46,'ﾃﾞｰﾀ14&amp;12'!$AN$3:$AQ$26,2,FALSE))</f>
        <v>御山</v>
      </c>
      <c r="J47" s="22"/>
      <c r="K47" s="1"/>
      <c r="L47" s="22"/>
      <c r="M47" s="22"/>
      <c r="N47" s="92" t="s">
        <v>684</v>
      </c>
      <c r="O47" s="92" t="s">
        <v>684</v>
      </c>
      <c r="P47" s="60"/>
      <c r="Q47" s="60"/>
      <c r="R47" s="366"/>
      <c r="S47" s="87" t="str">
        <f>IF(R46="","",VLOOKUP(R46,'ﾃﾞｰﾀ14&amp;12'!$AN$3:$AQ$26,2,FALSE))</f>
        <v>橋川</v>
      </c>
      <c r="T47" s="232" t="s">
        <v>684</v>
      </c>
      <c r="U47" s="183"/>
      <c r="V47" s="181"/>
      <c r="W47" s="87" t="str">
        <f>IF($Z46="","",VLOOKUP($Z46,'ﾃﾞｰﾀ14&amp;12'!$AN$3:$AQ$26,2,FALSE))</f>
        <v>橋川</v>
      </c>
      <c r="X47" s="60" t="str">
        <f>IF($Z46="","",VLOOKUP($Z46,'ﾃﾞｰﾀ14&amp;12'!$AN$3:$AQ$26,3,FALSE))</f>
        <v>泰典</v>
      </c>
      <c r="Y47" s="60" t="str">
        <f>IF($Z46="","",VLOOKUP($Z46,'ﾃﾞｰﾀ14&amp;12'!$AN$3:$AQ$26,4,FALSE))</f>
        <v>(長・長与南小）</v>
      </c>
      <c r="Z47" s="355"/>
    </row>
    <row r="48" spans="1:26" ht="16.5" customHeight="1">
      <c r="A48" s="355">
        <f>IF(N17="","",IF(N17=P11,P23,IF(N17=P23,P11)))</f>
        <v>13</v>
      </c>
      <c r="B48" s="21" t="str">
        <f>IF($A48="","",VLOOKUP($A48,'ﾃﾞｰﾀ14&amp;12'!$AJ$3:$AM$26,2,FALSE))</f>
        <v>佐藤</v>
      </c>
      <c r="C48" s="21" t="str">
        <f>IF($A48="","",VLOOKUP($A48,'ﾃﾞｰﾀ14&amp;12'!$AJ$3:$AM$26,3,FALSE))</f>
        <v>祥次</v>
      </c>
      <c r="D48" s="87" t="str">
        <f>IF($A48="","",VLOOKUP($A48,'ﾃﾞｰﾀ14&amp;12'!$AJ$3:$AM$26,4,FALSE))</f>
        <v>(大･大分Jr)</v>
      </c>
      <c r="E48" s="42"/>
      <c r="F48" s="43"/>
      <c r="G48" s="188"/>
      <c r="H48" s="356">
        <v>86</v>
      </c>
      <c r="I48" s="357"/>
      <c r="J48" s="22"/>
      <c r="K48" s="1"/>
      <c r="L48" s="35"/>
      <c r="M48" s="35" t="s">
        <v>684</v>
      </c>
      <c r="N48" s="12"/>
      <c r="O48" s="12"/>
      <c r="P48" s="362">
        <v>5</v>
      </c>
      <c r="Q48" s="87" t="str">
        <f>IF(P48="","",VLOOKUP(P48,'ﾃﾞｰﾀ14&amp;12'!$AJ$3:$AM$26,2,FALSE))</f>
        <v>松本</v>
      </c>
      <c r="R48" s="353">
        <v>83</v>
      </c>
      <c r="S48" s="352"/>
      <c r="T48" s="237" t="s">
        <v>684</v>
      </c>
      <c r="U48" s="37"/>
      <c r="V48" s="37"/>
      <c r="W48" s="87" t="str">
        <f>IF($Z48="","",VLOOKUP($Z48,'ﾃﾞｰﾀ14&amp;12'!$AJ$3:$AM$26,2,FALSE))</f>
        <v>西村</v>
      </c>
      <c r="X48" s="60" t="str">
        <f>IF($Z48="","",VLOOKUP($Z48,'ﾃﾞｰﾀ14&amp;12'!$AJ$3:$AM$26,3,FALSE))</f>
        <v>大誠</v>
      </c>
      <c r="Y48" s="60" t="str">
        <f>IF($Z48="","",VLOOKUP($Z48,'ﾃﾞｰﾀ14&amp;12'!$AJ$3:$AM$26,4,FALSE))</f>
        <v>(宮･ﾗｲｼﾞﾝｸﾞｻﾝ)</v>
      </c>
      <c r="Z48" s="355">
        <v>10</v>
      </c>
    </row>
    <row r="49" spans="1:26" ht="16.5" customHeight="1">
      <c r="A49" s="355"/>
      <c r="B49" s="21" t="str">
        <f>IF($A48="","",VLOOKUP($A48,'ﾃﾞｰﾀ14&amp;12'!$AN$3:$AQ$26,2,FALSE))</f>
        <v>宇野</v>
      </c>
      <c r="C49" s="21" t="str">
        <f>IF($A48="","",VLOOKUP($A48,'ﾃﾞｰﾀ14&amp;12'!$AN$3:$AQ$26,3,FALSE))</f>
        <v>敦也</v>
      </c>
      <c r="D49" s="87" t="str">
        <f>IF($A48="","",VLOOKUP($A48,'ﾃﾞｰﾀ14&amp;12'!$AN$3:$AQ$26,4,FALSE))</f>
        <v>(大･BEKITT)</v>
      </c>
      <c r="E49" s="22"/>
      <c r="F49" s="22"/>
      <c r="G49" s="22"/>
      <c r="H49" s="22"/>
      <c r="I49" s="1"/>
      <c r="J49" s="22"/>
      <c r="K49" s="1"/>
      <c r="L49" s="35"/>
      <c r="M49" s="35" t="s">
        <v>684</v>
      </c>
      <c r="N49" s="22"/>
      <c r="O49" s="22"/>
      <c r="P49" s="366"/>
      <c r="Q49" s="184" t="str">
        <f>IF(P48="","",VLOOKUP(P48,'ﾃﾞｰﾀ14&amp;12'!$AN$3:$AQ$26,2,FALSE))</f>
        <v>栗山</v>
      </c>
      <c r="R49" s="238"/>
      <c r="S49" s="87" t="s">
        <v>684</v>
      </c>
      <c r="T49" s="87" t="s">
        <v>684</v>
      </c>
      <c r="U49" s="35"/>
      <c r="V49" s="35"/>
      <c r="W49" s="87" t="str">
        <f>IF($Z48="","",VLOOKUP($Z48,'ﾃﾞｰﾀ14&amp;12'!$AN$3:$AQ$26,2,FALSE))</f>
        <v>ﾃﾞﾝ</v>
      </c>
      <c r="X49" s="60" t="str">
        <f>IF($Z48="","",VLOOKUP($Z48,'ﾃﾞｰﾀ14&amp;12'!$AN$3:$AQ$26,3,FALSE))</f>
        <v>正希</v>
      </c>
      <c r="Y49" s="60" t="str">
        <f>IF($Z48="","",VLOOKUP($Z48,'ﾃﾞｰﾀ14&amp;12'!$AN$3:$AQ$26,4,FALSE))</f>
        <v>(宮･ﾁｰﾑﾐﾘｵﾝ)</v>
      </c>
      <c r="Z49" s="355"/>
    </row>
    <row r="50" spans="1:26" ht="16.5" customHeight="1">
      <c r="A50" s="32"/>
      <c r="B50" s="31"/>
      <c r="C50" s="31"/>
      <c r="D50" s="32"/>
      <c r="L50" s="12"/>
      <c r="M50" s="12"/>
      <c r="N50" s="92" t="s">
        <v>684</v>
      </c>
      <c r="O50" s="92" t="s">
        <v>684</v>
      </c>
      <c r="P50" s="357">
        <v>81</v>
      </c>
      <c r="Q50" s="367"/>
      <c r="R50" s="368">
        <v>5</v>
      </c>
      <c r="S50" s="87" t="str">
        <f>IF(R50="","",VLOOKUP(R50,'ﾃﾞｰﾀ14&amp;12'!$AJ$3:$AM$26,2,FALSE))</f>
        <v>松本</v>
      </c>
      <c r="T50" s="87" t="s">
        <v>684</v>
      </c>
      <c r="U50" s="35"/>
      <c r="V50" s="35"/>
      <c r="W50" s="87" t="str">
        <f>IF($Z50="","",VLOOKUP($Z50,'ﾃﾞｰﾀ14&amp;12'!$AJ$3:$AM$26,2,FALSE))</f>
        <v>鶴園</v>
      </c>
      <c r="X50" s="60" t="str">
        <f>IF($Z50="","",VLOOKUP($Z50,'ﾃﾞｰﾀ14&amp;12'!$AJ$3:$AM$26,3,FALSE))</f>
        <v>賢太</v>
      </c>
      <c r="Y50" s="60" t="str">
        <f>IF($Z50="","",VLOOKUP($Z50,'ﾃﾞｰﾀ14&amp;12'!$AJ$3:$AM$26,4,FALSE))</f>
        <v>(福･筑紫野LTC)</v>
      </c>
      <c r="Z50" s="355">
        <v>19</v>
      </c>
    </row>
    <row r="51" spans="1:26" ht="16.5" customHeight="1">
      <c r="A51" s="32"/>
      <c r="B51" s="33" t="s">
        <v>686</v>
      </c>
      <c r="C51" s="33"/>
      <c r="D51" s="34"/>
      <c r="E51" s="27"/>
      <c r="F51" s="29"/>
      <c r="G51" s="27"/>
      <c r="H51" s="29"/>
      <c r="I51" s="27"/>
      <c r="J51" s="29"/>
      <c r="K51" s="29"/>
      <c r="L51" s="22"/>
      <c r="M51" s="22"/>
      <c r="N51" s="92" t="s">
        <v>684</v>
      </c>
      <c r="O51" s="92" t="s">
        <v>684</v>
      </c>
      <c r="P51" s="60"/>
      <c r="Q51" s="60"/>
      <c r="R51" s="369"/>
      <c r="S51" s="88" t="str">
        <f>IF(R50="","",VLOOKUP(R50,'ﾃﾞｰﾀ14&amp;12'!$AN$3:$AQ$26,2,FALSE))</f>
        <v>栗山</v>
      </c>
      <c r="T51" s="232" t="s">
        <v>684</v>
      </c>
      <c r="U51" s="183"/>
      <c r="V51" s="181"/>
      <c r="W51" s="87" t="str">
        <f>IF($Z50="","",VLOOKUP($Z50,'ﾃﾞｰﾀ14&amp;12'!$AN$3:$AQ$26,2,FALSE))</f>
        <v>川島</v>
      </c>
      <c r="X51" s="60" t="str">
        <f>IF($Z50="","",VLOOKUP($Z50,'ﾃﾞｰﾀ14&amp;12'!$AN$3:$AQ$26,3,FALSE))</f>
        <v>元貴</v>
      </c>
      <c r="Y51" s="60" t="str">
        <f>IF($Z50="","",VLOOKUP($Z50,'ﾃﾞｰﾀ14&amp;12'!$AN$3:$AQ$26,4,FALSE))</f>
        <v>(福･筑紫野LTC)</v>
      </c>
      <c r="Z51" s="355"/>
    </row>
    <row r="52" spans="1:26" ht="16.5" customHeight="1">
      <c r="A52" s="355">
        <f>IF(R46="","",IF(R46=Z46,Z48,IF(R46=Z48,Z46)))</f>
        <v>10</v>
      </c>
      <c r="B52" s="21" t="str">
        <f>IF($A52="","",VLOOKUP($A52,'ﾃﾞｰﾀ14&amp;12'!$AJ$3:$AM$26,2,FALSE))</f>
        <v>西村</v>
      </c>
      <c r="C52" s="21" t="str">
        <f>IF($A52="","",VLOOKUP($A52,'ﾃﾞｰﾀ14&amp;12'!$AJ$3:$AM$26,3,FALSE))</f>
        <v>大誠</v>
      </c>
      <c r="D52" s="87" t="str">
        <f>IF($A52="","",VLOOKUP($A52,'ﾃﾞｰﾀ14&amp;12'!$AJ$3:$AM$26,4,FALSE))</f>
        <v>(宮･ﾗｲｼﾞﾝｸﾞｻﾝ)</v>
      </c>
      <c r="E52" s="22"/>
      <c r="F52" s="35"/>
      <c r="G52" s="10" t="s">
        <v>684</v>
      </c>
      <c r="H52" s="334">
        <v>19</v>
      </c>
      <c r="I52" s="21" t="str">
        <f>IF(H52="","",VLOOKUP(H52,'ﾃﾞｰﾀ14&amp;12'!$AJ$3:$AM$26,2,FALSE))</f>
        <v>鶴園</v>
      </c>
      <c r="J52" s="22"/>
      <c r="K52" s="22"/>
      <c r="L52" s="22"/>
      <c r="M52" s="22"/>
      <c r="N52" s="12"/>
      <c r="O52" s="12"/>
      <c r="P52" s="60"/>
      <c r="Q52" s="60"/>
      <c r="R52" s="351">
        <v>83</v>
      </c>
      <c r="S52" s="352"/>
      <c r="T52" s="237" t="s">
        <v>684</v>
      </c>
      <c r="U52" s="37"/>
      <c r="V52" s="37"/>
      <c r="W52" s="87" t="str">
        <f>IF($Z52="","",VLOOKUP($Z52,'ﾃﾞｰﾀ14&amp;12'!$AJ$3:$AM$26,2,FALSE))</f>
        <v>松本</v>
      </c>
      <c r="X52" s="60" t="str">
        <f>IF($Z52="","",VLOOKUP($Z52,'ﾃﾞｰﾀ14&amp;12'!$AJ$3:$AM$26,3,FALSE))</f>
        <v>侑紀</v>
      </c>
      <c r="Y52" s="60" t="str">
        <f>IF($Z52="","",VLOOKUP($Z52,'ﾃﾞｰﾀ14&amp;12'!$AJ$3:$AM$26,4,FALSE))</f>
        <v>(佐･太閤TC)</v>
      </c>
      <c r="Z52" s="355">
        <v>5</v>
      </c>
    </row>
    <row r="53" spans="1:26" ht="16.5" customHeight="1">
      <c r="A53" s="355"/>
      <c r="B53" s="21" t="str">
        <f>IF($A52="","",VLOOKUP($A52,'ﾃﾞｰﾀ14&amp;12'!$AN$3:$AQ$26,2,FALSE))</f>
        <v>ﾃﾞﾝ</v>
      </c>
      <c r="C53" s="21" t="str">
        <f>IF($A52="","",VLOOKUP($A52,'ﾃﾞｰﾀ14&amp;12'!$AN$3:$AQ$26,3,FALSE))</f>
        <v>正希</v>
      </c>
      <c r="D53" s="87" t="str">
        <f>IF($A52="","",VLOOKUP($A52,'ﾃﾞｰﾀ14&amp;12'!$AN$3:$AQ$26,4,FALSE))</f>
        <v>(宮･ﾁｰﾑﾐﾘｵﾝ)</v>
      </c>
      <c r="E53" s="239"/>
      <c r="F53" s="181"/>
      <c r="G53" s="6" t="s">
        <v>684</v>
      </c>
      <c r="H53" s="335"/>
      <c r="I53" s="88" t="str">
        <f>IF(H52="","",VLOOKUP(H52,'ﾃﾞｰﾀ14&amp;12'!$AN$3:$AQ$26,2,FALSE))</f>
        <v>川島</v>
      </c>
      <c r="J53" s="22"/>
      <c r="K53" s="22"/>
      <c r="L53" s="22"/>
      <c r="M53" s="22"/>
      <c r="N53" s="24"/>
      <c r="O53" s="22"/>
      <c r="P53" s="60"/>
      <c r="Q53" s="60"/>
      <c r="R53" s="60"/>
      <c r="S53" s="87" t="s">
        <v>684</v>
      </c>
      <c r="T53" s="87" t="s">
        <v>684</v>
      </c>
      <c r="U53" s="35"/>
      <c r="V53" s="35"/>
      <c r="W53" s="87" t="str">
        <f>IF($Z52="","",VLOOKUP($Z52,'ﾃﾞｰﾀ14&amp;12'!$AN$3:$AQ$26,2,FALSE))</f>
        <v>栗山</v>
      </c>
      <c r="X53" s="87" t="str">
        <f>IF($Z52="","",VLOOKUP($Z52,'ﾃﾞｰﾀ14&amp;12'!$AN$3:$AQ$26,3,FALSE))</f>
        <v>拓也</v>
      </c>
      <c r="Y53" s="87" t="str">
        <f>IF($Z52="","",VLOOKUP($Z52,'ﾃﾞｰﾀ14&amp;12'!$AN$3:$AQ$26,4,FALSE))</f>
        <v>(佐･太閤TC)</v>
      </c>
      <c r="Z53" s="355"/>
    </row>
    <row r="54" spans="1:29" ht="16.5" customHeight="1">
      <c r="A54" s="355">
        <f>IF(R50="","",IF(R50=Z50,Z52,IF(R50=Z52,Z50)))</f>
        <v>19</v>
      </c>
      <c r="B54" s="21" t="str">
        <f>IF($A54="","",VLOOKUP($A54,'ﾃﾞｰﾀ14&amp;12'!$AJ$3:$AM$26,2,FALSE))</f>
        <v>鶴園</v>
      </c>
      <c r="C54" s="21" t="str">
        <f>IF($A54="","",VLOOKUP($A54,'ﾃﾞｰﾀ14&amp;12'!$AJ$3:$AM$26,3,FALSE))</f>
        <v>賢太</v>
      </c>
      <c r="D54" s="87" t="str">
        <f>IF($A54="","",VLOOKUP($A54,'ﾃﾞｰﾀ14&amp;12'!$AJ$3:$AM$26,4,FALSE))</f>
        <v>(福･筑紫野LTC)</v>
      </c>
      <c r="E54" s="42"/>
      <c r="F54" s="43"/>
      <c r="G54" s="188"/>
      <c r="H54" s="332" t="s">
        <v>1258</v>
      </c>
      <c r="I54" s="333"/>
      <c r="J54" s="22"/>
      <c r="K54" s="22"/>
      <c r="L54" s="1"/>
      <c r="M54" s="1"/>
      <c r="O54" s="23"/>
      <c r="Q54" s="24"/>
      <c r="S54" s="23"/>
      <c r="W54" s="24"/>
      <c r="Y54" s="3"/>
      <c r="Z54" s="35"/>
      <c r="AA54" s="3"/>
      <c r="AB54" s="2"/>
      <c r="AC54" s="2"/>
    </row>
    <row r="55" spans="1:29" ht="16.5" customHeight="1">
      <c r="A55" s="355"/>
      <c r="B55" s="21" t="str">
        <f>IF($A54="","",VLOOKUP($A54,'ﾃﾞｰﾀ14&amp;12'!$AN$3:$AQ$26,2,FALSE))</f>
        <v>川島</v>
      </c>
      <c r="C55" s="21" t="str">
        <f>IF($A54="","",VLOOKUP($A54,'ﾃﾞｰﾀ14&amp;12'!$AN$3:$AQ$26,3,FALSE))</f>
        <v>元貴</v>
      </c>
      <c r="D55" s="87" t="str">
        <f>IF($A54="","",VLOOKUP($A54,'ﾃﾞｰﾀ14&amp;12'!$AN$3:$AQ$26,4,FALSE))</f>
        <v>(福･筑紫野LTC)</v>
      </c>
      <c r="E55" s="22"/>
      <c r="F55" s="22"/>
      <c r="G55" s="22"/>
      <c r="J55" s="22"/>
      <c r="K55" s="22"/>
      <c r="L55" s="1"/>
      <c r="M55" s="1"/>
      <c r="O55" s="23"/>
      <c r="P55" s="24"/>
      <c r="Q55" s="24"/>
      <c r="R55" s="30"/>
      <c r="S55" s="30"/>
      <c r="T55" s="30"/>
      <c r="U55" s="30"/>
      <c r="V55" s="30"/>
      <c r="W55" s="30"/>
      <c r="X55" s="29"/>
      <c r="Y55" s="3"/>
      <c r="Z55" s="35"/>
      <c r="AA55" s="3"/>
      <c r="AB55" s="2"/>
      <c r="AC55" s="2"/>
    </row>
    <row r="56" spans="6:21" ht="13.5">
      <c r="F56" s="23"/>
      <c r="J56" s="94"/>
      <c r="Q56" s="24"/>
      <c r="U56" s="23"/>
    </row>
  </sheetData>
  <sheetProtection/>
  <mergeCells count="108">
    <mergeCell ref="A29:A30"/>
    <mergeCell ref="F27:G27"/>
    <mergeCell ref="L34:L35"/>
    <mergeCell ref="H29:I29"/>
    <mergeCell ref="A31:A32"/>
    <mergeCell ref="B31:B32"/>
    <mergeCell ref="C31:C32"/>
    <mergeCell ref="D31:D32"/>
    <mergeCell ref="R15:R16"/>
    <mergeCell ref="F21:F22"/>
    <mergeCell ref="L36:L37"/>
    <mergeCell ref="G36:G37"/>
    <mergeCell ref="F25:F26"/>
    <mergeCell ref="N17:N18"/>
    <mergeCell ref="H21:I21"/>
    <mergeCell ref="F23:G23"/>
    <mergeCell ref="H15:H16"/>
    <mergeCell ref="F15:G15"/>
    <mergeCell ref="A17:A18"/>
    <mergeCell ref="L19:M19"/>
    <mergeCell ref="R38:R39"/>
    <mergeCell ref="R36:R37"/>
    <mergeCell ref="J23:J24"/>
    <mergeCell ref="H27:H28"/>
    <mergeCell ref="J25:K25"/>
    <mergeCell ref="L17:L18"/>
    <mergeCell ref="H19:H20"/>
    <mergeCell ref="R17:S17"/>
    <mergeCell ref="H9:I9"/>
    <mergeCell ref="R46:R47"/>
    <mergeCell ref="A7:A8"/>
    <mergeCell ref="A9:A10"/>
    <mergeCell ref="A11:A12"/>
    <mergeCell ref="A23:A24"/>
    <mergeCell ref="A21:A22"/>
    <mergeCell ref="A13:A14"/>
    <mergeCell ref="A19:A20"/>
    <mergeCell ref="G38:G39"/>
    <mergeCell ref="J11:J12"/>
    <mergeCell ref="F11:G11"/>
    <mergeCell ref="A1:Z1"/>
    <mergeCell ref="Z7:Z8"/>
    <mergeCell ref="Z9:Z10"/>
    <mergeCell ref="F9:F10"/>
    <mergeCell ref="H7:H8"/>
    <mergeCell ref="R7:R8"/>
    <mergeCell ref="T9:T10"/>
    <mergeCell ref="R9:S9"/>
    <mergeCell ref="M9:M10"/>
    <mergeCell ref="N9:O9"/>
    <mergeCell ref="Z19:Z20"/>
    <mergeCell ref="Z21:Z22"/>
    <mergeCell ref="Z11:Z12"/>
    <mergeCell ref="T11:U11"/>
    <mergeCell ref="N11:O11"/>
    <mergeCell ref="P11:P12"/>
    <mergeCell ref="N10:O10"/>
    <mergeCell ref="N19:O19"/>
    <mergeCell ref="Z13:Z14"/>
    <mergeCell ref="Z15:Z16"/>
    <mergeCell ref="Z17:Z18"/>
    <mergeCell ref="T13:T14"/>
    <mergeCell ref="T15:U15"/>
    <mergeCell ref="A2:Z2"/>
    <mergeCell ref="A25:A26"/>
    <mergeCell ref="A27:A28"/>
    <mergeCell ref="T25:T26"/>
    <mergeCell ref="P23:P24"/>
    <mergeCell ref="F13:F14"/>
    <mergeCell ref="J13:K13"/>
    <mergeCell ref="R19:R20"/>
    <mergeCell ref="A15:A16"/>
    <mergeCell ref="P13:Q13"/>
    <mergeCell ref="X31:X32"/>
    <mergeCell ref="Y31:Y32"/>
    <mergeCell ref="H17:I17"/>
    <mergeCell ref="Z52:Z53"/>
    <mergeCell ref="R52:S52"/>
    <mergeCell ref="R34:R35"/>
    <mergeCell ref="P25:Q25"/>
    <mergeCell ref="Z46:Z47"/>
    <mergeCell ref="Z25:Z26"/>
    <mergeCell ref="Z29:Z30"/>
    <mergeCell ref="R27:R28"/>
    <mergeCell ref="R29:S29"/>
    <mergeCell ref="Z23:Z24"/>
    <mergeCell ref="T21:T22"/>
    <mergeCell ref="T23:U23"/>
    <mergeCell ref="T27:U27"/>
    <mergeCell ref="Z27:Z28"/>
    <mergeCell ref="R21:S21"/>
    <mergeCell ref="P50:Q50"/>
    <mergeCell ref="H46:H47"/>
    <mergeCell ref="H48:I48"/>
    <mergeCell ref="Z31:Z32"/>
    <mergeCell ref="W31:W32"/>
    <mergeCell ref="R50:R51"/>
    <mergeCell ref="P48:P49"/>
    <mergeCell ref="R48:S48"/>
    <mergeCell ref="Z48:Z49"/>
    <mergeCell ref="Z50:Z51"/>
    <mergeCell ref="A54:A55"/>
    <mergeCell ref="H54:I54"/>
    <mergeCell ref="G34:G35"/>
    <mergeCell ref="A52:A53"/>
    <mergeCell ref="H52:H53"/>
    <mergeCell ref="A48:A49"/>
    <mergeCell ref="A46:A47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74"/>
  <sheetViews>
    <sheetView showZeros="0" zoomScalePageLayoutView="0" workbookViewId="0" topLeftCell="A31">
      <selection activeCell="N11" sqref="N11"/>
    </sheetView>
  </sheetViews>
  <sheetFormatPr defaultColWidth="2.59765625" defaultRowHeight="14.25"/>
  <cols>
    <col min="1" max="1" width="2.5" style="23" customWidth="1"/>
    <col min="2" max="3" width="5.19921875" style="47" customWidth="1"/>
    <col min="4" max="4" width="13.8984375" style="23" customWidth="1"/>
    <col min="5" max="5" width="1.8984375" style="23" customWidth="1"/>
    <col min="6" max="6" width="1.8984375" style="24" customWidth="1"/>
    <col min="7" max="7" width="4.5" style="23" customWidth="1"/>
    <col min="8" max="8" width="1.8984375" style="24" customWidth="1"/>
    <col min="9" max="9" width="4.5" style="23" customWidth="1"/>
    <col min="10" max="10" width="1.8984375" style="24" customWidth="1"/>
    <col min="11" max="11" width="4.5" style="23" customWidth="1"/>
    <col min="12" max="12" width="1.8984375" style="24" customWidth="1"/>
    <col min="13" max="13" width="4.5" style="23" customWidth="1"/>
    <col min="14" max="14" width="1.8984375" style="23" customWidth="1"/>
    <col min="15" max="15" width="4.5" style="24" customWidth="1"/>
    <col min="16" max="16" width="1.8984375" style="23" customWidth="1"/>
    <col min="17" max="17" width="4.5" style="23" customWidth="1"/>
    <col min="18" max="18" width="1.8984375" style="23" customWidth="1"/>
    <col min="19" max="19" width="4.5" style="24" customWidth="1"/>
    <col min="20" max="20" width="1.8984375" style="23" customWidth="1"/>
    <col min="21" max="21" width="4.5" style="24" customWidth="1"/>
    <col min="22" max="22" width="1.59765625" style="23" customWidth="1"/>
    <col min="23" max="24" width="5.19921875" style="269" customWidth="1"/>
    <col min="25" max="25" width="13.8984375" style="269" customWidth="1"/>
    <col min="26" max="26" width="2.5" style="23" customWidth="1"/>
    <col min="27" max="16384" width="2.59765625" style="25" customWidth="1"/>
  </cols>
  <sheetData>
    <row r="1" spans="1:26" s="93" customFormat="1" ht="26.25" customHeight="1">
      <c r="A1" s="360" t="s">
        <v>997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</row>
    <row r="2" spans="1:26" ht="28.5" customHeight="1">
      <c r="A2" s="361" t="s">
        <v>502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ht="13.5">
      <c r="Z3" s="273" t="s">
        <v>999</v>
      </c>
    </row>
    <row r="4" ht="13.5">
      <c r="Z4" s="253" t="s">
        <v>870</v>
      </c>
    </row>
    <row r="5" ht="18.75" customHeight="1"/>
    <row r="6" spans="1:26" ht="13.5">
      <c r="A6" s="25"/>
      <c r="D6" s="25"/>
      <c r="E6" s="25" t="s">
        <v>690</v>
      </c>
      <c r="F6" s="90"/>
      <c r="G6" s="253" t="s">
        <v>349</v>
      </c>
      <c r="H6" s="90"/>
      <c r="I6" s="253" t="s">
        <v>691</v>
      </c>
      <c r="J6" s="90"/>
      <c r="K6" s="253" t="s">
        <v>692</v>
      </c>
      <c r="L6" s="90"/>
      <c r="M6" s="25"/>
      <c r="N6" s="25" t="s">
        <v>696</v>
      </c>
      <c r="O6" s="90"/>
      <c r="P6" s="25" t="s">
        <v>692</v>
      </c>
      <c r="Q6" s="25"/>
      <c r="R6" s="25" t="s">
        <v>691</v>
      </c>
      <c r="S6" s="90"/>
      <c r="T6" s="25" t="s">
        <v>693</v>
      </c>
      <c r="U6" s="90"/>
      <c r="V6" s="25" t="s">
        <v>690</v>
      </c>
      <c r="Z6" s="25"/>
    </row>
    <row r="7" spans="1:26" ht="15" customHeight="1">
      <c r="A7" s="355">
        <v>1</v>
      </c>
      <c r="B7" s="354" t="str">
        <f>IF(A7="","",VLOOKUP('14GS'!A7,'ﾃﾞｰﾀ14&amp;12'!$BI$3:$BL$66,2,FALSE))</f>
        <v>江代</v>
      </c>
      <c r="C7" s="354" t="str">
        <f>IF(A7="","",VLOOKUP('14GS'!A7,'ﾃﾞｰﾀ14&amp;12'!$BI$3:$BL$66,3,FALSE))</f>
        <v>純菜</v>
      </c>
      <c r="D7" s="354" t="str">
        <f>IF(A7="","",VLOOKUP('14GS'!A7,'ﾃﾞｰﾀ14&amp;12'!$BI$3:$BL$66,4,FALSE))</f>
        <v>(長･佐世保LTC)</v>
      </c>
      <c r="E7" s="4"/>
      <c r="F7" s="10"/>
      <c r="G7" s="35"/>
      <c r="H7" s="35"/>
      <c r="I7" s="3"/>
      <c r="J7" s="35"/>
      <c r="K7" s="3"/>
      <c r="L7" s="35"/>
      <c r="M7" s="3"/>
      <c r="N7" s="3"/>
      <c r="O7" s="35"/>
      <c r="P7" s="3"/>
      <c r="Q7" s="3"/>
      <c r="R7" s="3"/>
      <c r="S7" s="35"/>
      <c r="T7" s="3"/>
      <c r="U7" s="35"/>
      <c r="V7" s="4"/>
      <c r="W7" s="354" t="str">
        <f>IF(Z7="","",VLOOKUP('14GS'!Z7,'ﾃﾞｰﾀ14&amp;12'!$BI$3:$BL$66,2,FALSE))</f>
        <v>中嶌</v>
      </c>
      <c r="X7" s="354" t="str">
        <f>IF(Z7="","",VLOOKUP('14GS'!Z7,'ﾃﾞｰﾀ14&amp;12'!$BI$3:$BL$66,3,FALSE))</f>
        <v>瑞希</v>
      </c>
      <c r="Y7" s="354" t="str">
        <f>IF(Z7="","",VLOOKUP('14GS'!Z7,'ﾃﾞｰﾀ14&amp;12'!$BI$3:$BL$66,4,FALSE))</f>
        <v>(福･三菱化学TC)</v>
      </c>
      <c r="Z7" s="358">
        <v>17</v>
      </c>
    </row>
    <row r="8" spans="1:26" ht="15" customHeight="1">
      <c r="A8" s="355"/>
      <c r="B8" s="354"/>
      <c r="C8" s="354"/>
      <c r="D8" s="354"/>
      <c r="E8" s="6"/>
      <c r="F8" s="9">
        <v>1</v>
      </c>
      <c r="G8" s="37" t="str">
        <f>IF(F8="","",VLOOKUP('14GS'!F8,'ﾃﾞｰﾀ14&amp;12'!$BI$3:$BL$66,2,FALSE))</f>
        <v>江代</v>
      </c>
      <c r="H8" s="35"/>
      <c r="I8" s="3"/>
      <c r="J8" s="35"/>
      <c r="K8" s="3"/>
      <c r="L8" s="35"/>
      <c r="M8" s="3"/>
      <c r="N8" s="3"/>
      <c r="O8" s="35"/>
      <c r="P8" s="3"/>
      <c r="Q8" s="3"/>
      <c r="R8" s="3"/>
      <c r="S8" s="35"/>
      <c r="T8" s="37">
        <v>17</v>
      </c>
      <c r="U8" s="37" t="str">
        <f>IF(T8="","",VLOOKUP('14GS'!T8,'ﾃﾞｰﾀ14&amp;12'!$BI$3:$BL$66,2,FALSE))</f>
        <v>中嶌</v>
      </c>
      <c r="V8" s="7"/>
      <c r="W8" s="354"/>
      <c r="X8" s="354"/>
      <c r="Y8" s="354"/>
      <c r="Z8" s="358"/>
    </row>
    <row r="9" spans="1:26" ht="15" customHeight="1">
      <c r="A9" s="355">
        <v>2</v>
      </c>
      <c r="B9" s="354" t="str">
        <f>IF(A9="","",VLOOKUP('14GS'!A9,'ﾃﾞｰﾀ14&amp;12'!$BI$3:$BL$66,2,FALSE))</f>
        <v>松尾</v>
      </c>
      <c r="C9" s="354" t="str">
        <f>IF(A9="","",VLOOKUP('14GS'!A9,'ﾃﾞｰﾀ14&amp;12'!$BI$3:$BL$66,3,FALSE))</f>
        <v>里奈</v>
      </c>
      <c r="D9" s="354" t="str">
        <f>IF(A9="","",VLOOKUP('14GS'!A9,'ﾃﾞｰﾀ14&amp;12'!$BI$3:$BL$66,4,FALSE))</f>
        <v>(熊・ﾌｧｰﾚTC)</v>
      </c>
      <c r="E9" s="8"/>
      <c r="F9" s="353">
        <v>80</v>
      </c>
      <c r="G9" s="330"/>
      <c r="H9" s="35"/>
      <c r="I9" s="3"/>
      <c r="J9" s="35"/>
      <c r="K9" s="3"/>
      <c r="L9" s="35"/>
      <c r="M9" s="266">
        <v>9</v>
      </c>
      <c r="N9" s="359" t="str">
        <f>IF(M9="","",VLOOKUP('14GS'!M9,'ﾃﾞｰﾀ14&amp;12'!$BI$3:$BL$66,2,FALSE))</f>
        <v>宮原</v>
      </c>
      <c r="O9" s="359"/>
      <c r="P9" s="3"/>
      <c r="Q9" s="3"/>
      <c r="R9" s="3"/>
      <c r="S9" s="35"/>
      <c r="T9" s="353">
        <v>83</v>
      </c>
      <c r="U9" s="329"/>
      <c r="V9" s="9"/>
      <c r="W9" s="354" t="str">
        <f>IF(Z9="","",VLOOKUP('14GS'!Z9,'ﾃﾞｰﾀ14&amp;12'!$BI$3:$BL$66,2,FALSE))</f>
        <v>川畑</v>
      </c>
      <c r="X9" s="354" t="str">
        <f>IF(Z9="","",VLOOKUP('14GS'!Z9,'ﾃﾞｰﾀ14&amp;12'!$BI$3:$BL$66,3,FALSE))</f>
        <v>蛍</v>
      </c>
      <c r="Y9" s="354" t="str">
        <f>IF(Z9="","",VLOOKUP('14GS'!Z9,'ﾃﾞｰﾀ14&amp;12'!$BI$3:$BL$66,4,FALSE))</f>
        <v>(鹿・Grail-Quest)</v>
      </c>
      <c r="Z9" s="358">
        <v>18</v>
      </c>
    </row>
    <row r="10" spans="1:26" ht="15" customHeight="1">
      <c r="A10" s="355"/>
      <c r="B10" s="354"/>
      <c r="C10" s="354"/>
      <c r="D10" s="354"/>
      <c r="E10" s="10"/>
      <c r="F10" s="10"/>
      <c r="G10" s="39"/>
      <c r="H10" s="41">
        <v>1</v>
      </c>
      <c r="I10" s="37" t="str">
        <f>IF(H10="","",VLOOKUP('14GS'!H10,'ﾃﾞｰﾀ14&amp;12'!$BI$3:$BL$66,2,FALSE))</f>
        <v>江代</v>
      </c>
      <c r="J10" s="35"/>
      <c r="K10" s="3"/>
      <c r="L10" s="35"/>
      <c r="M10" s="3"/>
      <c r="N10" s="354">
        <v>85</v>
      </c>
      <c r="O10" s="354"/>
      <c r="P10" s="3"/>
      <c r="Q10" s="3"/>
      <c r="R10" s="37">
        <v>17</v>
      </c>
      <c r="S10" s="37" t="str">
        <f>IF(R10="","",VLOOKUP('14GS'!R10,'ﾃﾞｰﾀ14&amp;12'!$BI$3:$BL$66,2,FALSE))</f>
        <v>中嶌</v>
      </c>
      <c r="T10" s="40"/>
      <c r="U10" s="35"/>
      <c r="V10" s="5"/>
      <c r="W10" s="354"/>
      <c r="X10" s="354"/>
      <c r="Y10" s="354"/>
      <c r="Z10" s="358"/>
    </row>
    <row r="11" spans="1:26" ht="15" customHeight="1">
      <c r="A11" s="355">
        <v>3</v>
      </c>
      <c r="B11" s="354" t="str">
        <f>IF(A11="","",VLOOKUP('14GS'!A11,'ﾃﾞｰﾀ14&amp;12'!$BI$3:$BL$66,2,FALSE))</f>
        <v>黒木</v>
      </c>
      <c r="C11" s="354" t="str">
        <f>IF(A11="","",VLOOKUP('14GS'!A11,'ﾃﾞｰﾀ14&amp;12'!$BI$3:$BL$66,3,FALSE))</f>
        <v>沙織</v>
      </c>
      <c r="D11" s="354" t="str">
        <f>IF(A11="","",VLOOKUP('14GS'!A11,'ﾃﾞｰﾀ14&amp;12'!$BI$3:$BL$66,4,FALSE))</f>
        <v>(宮･ｼｰｶﾞｲｱJr)</v>
      </c>
      <c r="E11" s="4"/>
      <c r="F11" s="10"/>
      <c r="G11" s="39"/>
      <c r="H11" s="353">
        <v>81</v>
      </c>
      <c r="I11" s="329"/>
      <c r="J11" s="35"/>
      <c r="K11" s="3"/>
      <c r="L11" s="35"/>
      <c r="M11" s="3"/>
      <c r="N11" s="40"/>
      <c r="O11" s="35"/>
      <c r="P11" s="3"/>
      <c r="Q11" s="3"/>
      <c r="R11" s="353">
        <v>83</v>
      </c>
      <c r="S11" s="329"/>
      <c r="T11" s="40"/>
      <c r="U11" s="35"/>
      <c r="V11" s="4"/>
      <c r="W11" s="354" t="str">
        <f>IF(Z11="","",VLOOKUP('14GS'!Z11,'ﾃﾞｰﾀ14&amp;12'!$BI$3:$BL$66,2,FALSE))</f>
        <v>吉永</v>
      </c>
      <c r="X11" s="354" t="str">
        <f>IF(Z11="","",VLOOKUP('14GS'!Z11,'ﾃﾞｰﾀ14&amp;12'!$BI$3:$BL$66,3,FALSE))</f>
        <v>汐里</v>
      </c>
      <c r="Y11" s="354" t="str">
        <f>IF(Z11="","",VLOOKUP('14GS'!Z11,'ﾃﾞｰﾀ14&amp;12'!$BI$3:$BL$66,4,FALSE))</f>
        <v>(宮･ｼｰｶﾞｲｱJr)</v>
      </c>
      <c r="Z11" s="358">
        <v>19</v>
      </c>
    </row>
    <row r="12" spans="1:26" ht="15" customHeight="1">
      <c r="A12" s="355"/>
      <c r="B12" s="354"/>
      <c r="C12" s="354"/>
      <c r="D12" s="354"/>
      <c r="E12" s="6"/>
      <c r="F12" s="9">
        <v>4</v>
      </c>
      <c r="G12" s="38" t="str">
        <f>IF(F12="","",VLOOKUP('14GS'!F12,'ﾃﾞｰﾀ14&amp;12'!$BI$3:$BL$66,2,FALSE))</f>
        <v>田代</v>
      </c>
      <c r="H12" s="35"/>
      <c r="I12" s="39"/>
      <c r="J12" s="35"/>
      <c r="K12" s="3"/>
      <c r="L12" s="35"/>
      <c r="M12" s="3"/>
      <c r="N12" s="40"/>
      <c r="O12" s="35"/>
      <c r="P12" s="3"/>
      <c r="Q12" s="3"/>
      <c r="R12" s="40"/>
      <c r="S12" s="35"/>
      <c r="T12" s="41">
        <v>19</v>
      </c>
      <c r="U12" s="37" t="str">
        <f>IF(T12="","",VLOOKUP('14GS'!T12,'ﾃﾞｰﾀ14&amp;12'!$BI$3:$BL$66,2,FALSE))</f>
        <v>吉永</v>
      </c>
      <c r="V12" s="7"/>
      <c r="W12" s="354"/>
      <c r="X12" s="354"/>
      <c r="Y12" s="354"/>
      <c r="Z12" s="358"/>
    </row>
    <row r="13" spans="1:26" ht="15" customHeight="1">
      <c r="A13" s="355">
        <v>4</v>
      </c>
      <c r="B13" s="354" t="str">
        <f>IF(A13="","",VLOOKUP('14GS'!A13,'ﾃﾞｰﾀ14&amp;12'!$BI$3:$BL$66,2,FALSE))</f>
        <v>田代</v>
      </c>
      <c r="C13" s="354" t="str">
        <f>IF(A13="","",VLOOKUP('14GS'!A13,'ﾃﾞｰﾀ14&amp;12'!$BI$3:$BL$66,3,FALSE))</f>
        <v>悠</v>
      </c>
      <c r="D13" s="354" t="str">
        <f>IF(A13="","",VLOOKUP('14GS'!A13,'ﾃﾞｰﾀ14&amp;12'!$BI$3:$BL$66,4,FALSE))</f>
        <v>(佐・武雄青陵中）</v>
      </c>
      <c r="E13" s="8"/>
      <c r="F13" s="353">
        <v>97</v>
      </c>
      <c r="G13" s="328"/>
      <c r="H13" s="35"/>
      <c r="I13" s="39"/>
      <c r="J13" s="35"/>
      <c r="K13" s="3"/>
      <c r="L13" s="35"/>
      <c r="M13" s="3"/>
      <c r="N13" s="267"/>
      <c r="O13" s="35"/>
      <c r="P13" s="3"/>
      <c r="Q13" s="3"/>
      <c r="R13" s="40"/>
      <c r="S13" s="35"/>
      <c r="T13" s="351">
        <v>86</v>
      </c>
      <c r="U13" s="329"/>
      <c r="V13" s="9"/>
      <c r="W13" s="354" t="str">
        <f>IF(Z13="","",VLOOKUP('14GS'!Z13,'ﾃﾞｰﾀ14&amp;12'!$BI$3:$BL$66,2,FALSE))</f>
        <v>本多</v>
      </c>
      <c r="X13" s="354" t="str">
        <f>IF(Z13="","",VLOOKUP('14GS'!Z13,'ﾃﾞｰﾀ14&amp;12'!$BI$3:$BL$66,3,FALSE))</f>
        <v>由芽</v>
      </c>
      <c r="Y13" s="354" t="str">
        <f>IF(Z13="","",VLOOKUP('14GS'!Z13,'ﾃﾞｰﾀ14&amp;12'!$BI$3:$BL$66,4,FALSE))</f>
        <v>(佐･ﾌｧｲﾝﾋﾙｽﾞJr)</v>
      </c>
      <c r="Z13" s="358">
        <v>20</v>
      </c>
    </row>
    <row r="14" spans="1:26" ht="15" customHeight="1">
      <c r="A14" s="355"/>
      <c r="B14" s="354"/>
      <c r="C14" s="354"/>
      <c r="D14" s="354"/>
      <c r="E14" s="5"/>
      <c r="F14" s="10"/>
      <c r="G14" s="3"/>
      <c r="H14" s="35"/>
      <c r="I14" s="39"/>
      <c r="J14" s="41">
        <v>1</v>
      </c>
      <c r="K14" s="37" t="str">
        <f>IF(J14="","",VLOOKUP('14GS'!J14,'ﾃﾞｰﾀ14&amp;12'!$BI$3:$BL$66,2,FALSE))</f>
        <v>江代</v>
      </c>
      <c r="L14" s="35"/>
      <c r="M14" s="35"/>
      <c r="N14" s="40"/>
      <c r="O14" s="35"/>
      <c r="P14" s="37">
        <v>17</v>
      </c>
      <c r="Q14" s="37" t="str">
        <f>IF(P14="","",VLOOKUP('14GS'!P14,'ﾃﾞｰﾀ14&amp;12'!$BI$3:$BL$66,2,FALSE))</f>
        <v>中嶌</v>
      </c>
      <c r="R14" s="40"/>
      <c r="S14" s="35"/>
      <c r="T14" s="3"/>
      <c r="U14" s="35"/>
      <c r="V14" s="5"/>
      <c r="W14" s="354"/>
      <c r="X14" s="354"/>
      <c r="Y14" s="354"/>
      <c r="Z14" s="358"/>
    </row>
    <row r="15" spans="1:26" ht="15" customHeight="1">
      <c r="A15" s="355">
        <v>5</v>
      </c>
      <c r="B15" s="354" t="str">
        <f>IF(A15="","",VLOOKUP('14GS'!A15,'ﾃﾞｰﾀ14&amp;12'!$BI$3:$BL$66,2,FALSE))</f>
        <v>大嶺</v>
      </c>
      <c r="C15" s="354" t="str">
        <f>IF(A15="","",VLOOKUP('14GS'!A15,'ﾃﾞｰﾀ14&amp;12'!$BI$3:$BL$66,3,FALSE))</f>
        <v>真緒</v>
      </c>
      <c r="D15" s="354" t="str">
        <f>IF(A15="","",VLOOKUP('14GS'!A15,'ﾃﾞｰﾀ14&amp;12'!$BI$3:$BL$66,4,FALSE))</f>
        <v>(沖･JIN Jr)</v>
      </c>
      <c r="E15" s="4"/>
      <c r="F15" s="10"/>
      <c r="G15" s="3"/>
      <c r="H15" s="35"/>
      <c r="I15" s="39"/>
      <c r="J15" s="353">
        <v>83</v>
      </c>
      <c r="K15" s="329"/>
      <c r="L15" s="35"/>
      <c r="M15" s="35"/>
      <c r="N15" s="40"/>
      <c r="O15" s="35"/>
      <c r="P15" s="353">
        <v>85</v>
      </c>
      <c r="Q15" s="329"/>
      <c r="R15" s="40"/>
      <c r="S15" s="35"/>
      <c r="T15" s="3"/>
      <c r="U15" s="35"/>
      <c r="V15" s="4"/>
      <c r="W15" s="354" t="str">
        <f>IF(Z15="","",VLOOKUP('14GS'!Z15,'ﾃﾞｰﾀ14&amp;12'!$BI$3:$BL$66,2,FALSE))</f>
        <v>岡村</v>
      </c>
      <c r="X15" s="354" t="str">
        <f>IF(Z15="","",VLOOKUP('14GS'!Z15,'ﾃﾞｰﾀ14&amp;12'!$BI$3:$BL$66,3,FALSE))</f>
        <v>すみれ</v>
      </c>
      <c r="Y15" s="354" t="str">
        <f>IF(Z15="","",VLOOKUP('14GS'!Z15,'ﾃﾞｰﾀ14&amp;12'!$BI$3:$BL$66,4,FALSE))</f>
        <v>(鹿･e friends)</v>
      </c>
      <c r="Z15" s="358">
        <v>21</v>
      </c>
    </row>
    <row r="16" spans="1:26" ht="15" customHeight="1">
      <c r="A16" s="355"/>
      <c r="B16" s="354"/>
      <c r="C16" s="354"/>
      <c r="D16" s="354"/>
      <c r="E16" s="6"/>
      <c r="F16" s="9">
        <v>6</v>
      </c>
      <c r="G16" s="37" t="str">
        <f>IF(F16="","",VLOOKUP('14GS'!F16,'ﾃﾞｰﾀ14&amp;12'!$BI$3:$BL$66,2,FALSE))</f>
        <v>畑瀬</v>
      </c>
      <c r="H16" s="35"/>
      <c r="I16" s="39"/>
      <c r="J16" s="35"/>
      <c r="K16" s="39"/>
      <c r="L16" s="35"/>
      <c r="M16" s="35"/>
      <c r="N16" s="40"/>
      <c r="O16" s="35"/>
      <c r="P16" s="40"/>
      <c r="Q16" s="35"/>
      <c r="R16" s="40"/>
      <c r="S16" s="35"/>
      <c r="T16" s="37">
        <v>21</v>
      </c>
      <c r="U16" s="37" t="str">
        <f>IF(T16="","",VLOOKUP('14GS'!T16,'ﾃﾞｰﾀ14&amp;12'!$BI$3:$BL$66,2,FALSE))</f>
        <v>岡村</v>
      </c>
      <c r="V16" s="7"/>
      <c r="W16" s="354"/>
      <c r="X16" s="354"/>
      <c r="Y16" s="354"/>
      <c r="Z16" s="358"/>
    </row>
    <row r="17" spans="1:26" ht="15" customHeight="1">
      <c r="A17" s="355">
        <v>6</v>
      </c>
      <c r="B17" s="354" t="str">
        <f>IF(A17="","",VLOOKUP('14GS'!A17,'ﾃﾞｰﾀ14&amp;12'!$BI$3:$BL$66,2,FALSE))</f>
        <v>畑瀬</v>
      </c>
      <c r="C17" s="354" t="str">
        <f>IF(A17="","",VLOOKUP('14GS'!A17,'ﾃﾞｰﾀ14&amp;12'!$BI$3:$BL$66,3,FALSE))</f>
        <v>文慧</v>
      </c>
      <c r="D17" s="354" t="str">
        <f>IF(A17="","",VLOOKUP('14GS'!A17,'ﾃﾞｰﾀ14&amp;12'!$BI$3:$BL$66,4,FALSE))</f>
        <v>(福･ｽﾌﾟﾗｰｼﾞ)</v>
      </c>
      <c r="E17" s="8"/>
      <c r="F17" s="353">
        <v>82</v>
      </c>
      <c r="G17" s="330"/>
      <c r="H17" s="35"/>
      <c r="I17" s="39"/>
      <c r="J17" s="35"/>
      <c r="K17" s="39"/>
      <c r="L17" s="35"/>
      <c r="M17" s="35"/>
      <c r="N17" s="40"/>
      <c r="O17" s="35"/>
      <c r="P17" s="40"/>
      <c r="Q17" s="35"/>
      <c r="R17" s="40"/>
      <c r="S17" s="35"/>
      <c r="T17" s="353">
        <v>83</v>
      </c>
      <c r="U17" s="329"/>
      <c r="V17" s="9"/>
      <c r="W17" s="354" t="str">
        <f>IF(Z17="","",VLOOKUP('14GS'!Z17,'ﾃﾞｰﾀ14&amp;12'!$BI$3:$BL$66,2,FALSE))</f>
        <v>松田</v>
      </c>
      <c r="X17" s="354" t="str">
        <f>IF(Z17="","",VLOOKUP('14GS'!Z17,'ﾃﾞｰﾀ14&amp;12'!$BI$3:$BL$66,3,FALSE))</f>
        <v>薫乃</v>
      </c>
      <c r="Y17" s="354" t="str">
        <f>IF(Z17="","",VLOOKUP('14GS'!Z17,'ﾃﾞｰﾀ14&amp;12'!$BI$3:$BL$66,4,FALSE))</f>
        <v>(長・長崎大附中)</v>
      </c>
      <c r="Z17" s="358">
        <v>22</v>
      </c>
    </row>
    <row r="18" spans="1:26" ht="15" customHeight="1">
      <c r="A18" s="355"/>
      <c r="B18" s="354"/>
      <c r="C18" s="354"/>
      <c r="D18" s="354"/>
      <c r="E18" s="5"/>
      <c r="F18" s="10"/>
      <c r="G18" s="39"/>
      <c r="H18" s="41">
        <v>8</v>
      </c>
      <c r="I18" s="38" t="str">
        <f>IF(H18="","",VLOOKUP('14GS'!H18,'ﾃﾞｰﾀ14&amp;12'!$BI$3:$BL$66,2,FALSE))</f>
        <v>川口</v>
      </c>
      <c r="J18" s="35"/>
      <c r="K18" s="39"/>
      <c r="L18" s="35"/>
      <c r="M18" s="35"/>
      <c r="N18" s="40"/>
      <c r="O18" s="35"/>
      <c r="P18" s="40"/>
      <c r="Q18" s="35"/>
      <c r="R18" s="41">
        <v>24</v>
      </c>
      <c r="S18" s="37" t="str">
        <f>IF(R18="","",VLOOKUP('14GS'!R18,'ﾃﾞｰﾀ14&amp;12'!$BI$3:$BL$66,2,FALSE))</f>
        <v>円本</v>
      </c>
      <c r="T18" s="40"/>
      <c r="U18" s="35"/>
      <c r="V18" s="5"/>
      <c r="W18" s="354"/>
      <c r="X18" s="354"/>
      <c r="Y18" s="354"/>
      <c r="Z18" s="358"/>
    </row>
    <row r="19" spans="1:26" ht="15" customHeight="1">
      <c r="A19" s="355">
        <v>7</v>
      </c>
      <c r="B19" s="354" t="str">
        <f>IF(A19="","",VLOOKUP('14GS'!A19,'ﾃﾞｰﾀ14&amp;12'!$BI$3:$BL$66,2,FALSE))</f>
        <v>當真</v>
      </c>
      <c r="C19" s="354" t="str">
        <f>IF(A19="","",VLOOKUP('14GS'!A19,'ﾃﾞｰﾀ14&amp;12'!$BI$3:$BL$66,3,FALSE))</f>
        <v>ふじの</v>
      </c>
      <c r="D19" s="354" t="str">
        <f>IF(A19="","",VLOOKUP('14GS'!A19,'ﾃﾞｰﾀ14&amp;12'!$BI$3:$BL$66,4,FALSE))</f>
        <v>(沖・琉球大附中）</v>
      </c>
      <c r="E19" s="4"/>
      <c r="F19" s="10"/>
      <c r="G19" s="39"/>
      <c r="H19" s="353">
        <v>84</v>
      </c>
      <c r="I19" s="331"/>
      <c r="J19" s="35"/>
      <c r="K19" s="39"/>
      <c r="L19" s="35"/>
      <c r="M19" s="35"/>
      <c r="N19" s="40"/>
      <c r="O19" s="35"/>
      <c r="P19" s="40"/>
      <c r="Q19" s="35"/>
      <c r="R19" s="351">
        <v>83</v>
      </c>
      <c r="S19" s="329"/>
      <c r="T19" s="40"/>
      <c r="U19" s="35"/>
      <c r="V19" s="4"/>
      <c r="W19" s="354" t="str">
        <f>IF(Z19="","",VLOOKUP('14GS'!Z19,'ﾃﾞｰﾀ14&amp;12'!$BI$3:$BL$66,2,FALSE))</f>
        <v>杉山</v>
      </c>
      <c r="X19" s="354" t="str">
        <f>IF(Z19="","",VLOOKUP('14GS'!Z19,'ﾃﾞｰﾀ14&amp;12'!$BI$3:$BL$66,3,FALSE))</f>
        <v>円香</v>
      </c>
      <c r="Y19" s="354" t="str">
        <f>IF(Z19="","",VLOOKUP('14GS'!Z19,'ﾃﾞｰﾀ14&amp;12'!$BI$3:$BL$66,4,FALSE))</f>
        <v>(長・長崎大附中)</v>
      </c>
      <c r="Z19" s="358">
        <v>23</v>
      </c>
    </row>
    <row r="20" spans="1:26" ht="15" customHeight="1">
      <c r="A20" s="355"/>
      <c r="B20" s="354"/>
      <c r="C20" s="354"/>
      <c r="D20" s="354"/>
      <c r="E20" s="6"/>
      <c r="F20" s="9">
        <v>8</v>
      </c>
      <c r="G20" s="38" t="str">
        <f>IF(F20="","",VLOOKUP('14GS'!F20,'ﾃﾞｰﾀ14&amp;12'!$BI$3:$BL$66,2,FALSE))</f>
        <v>川口</v>
      </c>
      <c r="H20" s="35"/>
      <c r="I20" s="3"/>
      <c r="J20" s="35"/>
      <c r="K20" s="39"/>
      <c r="L20" s="35"/>
      <c r="M20" s="35"/>
      <c r="N20" s="40"/>
      <c r="O20" s="35"/>
      <c r="P20" s="40"/>
      <c r="Q20" s="35"/>
      <c r="R20" s="3"/>
      <c r="S20" s="35"/>
      <c r="T20" s="41">
        <v>24</v>
      </c>
      <c r="U20" s="37" t="str">
        <f>IF(T20="","",VLOOKUP('14GS'!T20,'ﾃﾞｰﾀ14&amp;12'!$BI$3:$BL$66,2,FALSE))</f>
        <v>円本</v>
      </c>
      <c r="V20" s="7"/>
      <c r="W20" s="354"/>
      <c r="X20" s="354"/>
      <c r="Y20" s="354"/>
      <c r="Z20" s="358"/>
    </row>
    <row r="21" spans="1:26" ht="15" customHeight="1">
      <c r="A21" s="355">
        <v>8</v>
      </c>
      <c r="B21" s="354" t="str">
        <f>IF(A21="","",VLOOKUP('14GS'!A21,'ﾃﾞｰﾀ14&amp;12'!$BI$3:$BL$66,2,FALSE))</f>
        <v>川口</v>
      </c>
      <c r="C21" s="354" t="str">
        <f>IF(A21="","",VLOOKUP('14GS'!A21,'ﾃﾞｰﾀ14&amp;12'!$BI$3:$BL$66,3,FALSE))</f>
        <v>桃佳</v>
      </c>
      <c r="D21" s="354" t="str">
        <f>IF(A21="","",VLOOKUP('14GS'!A21,'ﾃﾞｰﾀ14&amp;12'!$BI$3:$BL$66,4,FALSE))</f>
        <v>(長･佐世保LTC)</v>
      </c>
      <c r="E21" s="8"/>
      <c r="F21" s="353">
        <v>86</v>
      </c>
      <c r="G21" s="328"/>
      <c r="H21" s="35"/>
      <c r="I21" s="3"/>
      <c r="J21" s="35"/>
      <c r="K21" s="39"/>
      <c r="L21" s="35"/>
      <c r="M21" s="35"/>
      <c r="N21" s="40"/>
      <c r="O21" s="35"/>
      <c r="P21" s="40"/>
      <c r="Q21" s="35"/>
      <c r="R21" s="3"/>
      <c r="S21" s="35"/>
      <c r="T21" s="351">
        <v>83</v>
      </c>
      <c r="U21" s="329"/>
      <c r="V21" s="9"/>
      <c r="W21" s="354" t="str">
        <f>IF(Z21="","",VLOOKUP('14GS'!Z21,'ﾃﾞｰﾀ14&amp;12'!$BI$3:$BL$66,2,FALSE))</f>
        <v>円本</v>
      </c>
      <c r="X21" s="354" t="str">
        <f>IF(Z21="","",VLOOKUP('14GS'!Z21,'ﾃﾞｰﾀ14&amp;12'!$BI$3:$BL$66,3,FALSE))</f>
        <v>彩央里</v>
      </c>
      <c r="Y21" s="354" t="str">
        <f>IF(Z21="","",VLOOKUP('14GS'!Z21,'ﾃﾞｰﾀ14&amp;12'!$BI$3:$BL$66,4,FALSE))</f>
        <v>(大･大分ｽﾎﾟｰﾂ公園TS)</v>
      </c>
      <c r="Z21" s="358">
        <v>24</v>
      </c>
    </row>
    <row r="22" spans="1:26" ht="15" customHeight="1">
      <c r="A22" s="355"/>
      <c r="B22" s="354"/>
      <c r="C22" s="354"/>
      <c r="D22" s="354"/>
      <c r="E22" s="5"/>
      <c r="F22" s="10"/>
      <c r="G22" s="3"/>
      <c r="H22" s="35"/>
      <c r="I22" s="3"/>
      <c r="J22" s="35"/>
      <c r="K22" s="39"/>
      <c r="L22" s="41">
        <v>9</v>
      </c>
      <c r="M22" s="37" t="str">
        <f>IF(L22="","",VLOOKUP('14GS'!L22,'ﾃﾞｰﾀ14&amp;12'!$BI$3:$BL$66,2,FALSE))</f>
        <v>宮原</v>
      </c>
      <c r="N22" s="41">
        <v>32</v>
      </c>
      <c r="O22" s="37" t="str">
        <f>IF(N22="","",VLOOKUP('14GS'!N22,'ﾃﾞｰﾀ14&amp;12'!$BI$3:$BL$66,2,FALSE))</f>
        <v>園田</v>
      </c>
      <c r="P22" s="40"/>
      <c r="Q22" s="35"/>
      <c r="R22" s="3"/>
      <c r="S22" s="35"/>
      <c r="T22" s="3"/>
      <c r="U22" s="35"/>
      <c r="V22" s="5"/>
      <c r="W22" s="354"/>
      <c r="X22" s="354"/>
      <c r="Y22" s="354"/>
      <c r="Z22" s="358"/>
    </row>
    <row r="23" spans="1:26" ht="15" customHeight="1">
      <c r="A23" s="355">
        <v>9</v>
      </c>
      <c r="B23" s="354" t="str">
        <f>IF(A23="","",VLOOKUP('14GS'!A23,'ﾃﾞｰﾀ14&amp;12'!$BI$3:$BL$66,2,FALSE))</f>
        <v>宮原</v>
      </c>
      <c r="C23" s="354" t="str">
        <f>IF(A23="","",VLOOKUP('14GS'!A23,'ﾃﾞｰﾀ14&amp;12'!$BI$3:$BL$66,3,FALSE))</f>
        <v>未穂希</v>
      </c>
      <c r="D23" s="354" t="str">
        <f>IF(A23="","",VLOOKUP('14GS'!A23,'ﾃﾞｰﾀ14&amp;12'!$BI$3:$BL$66,4,FALSE))</f>
        <v>(佐・IDS）</v>
      </c>
      <c r="E23" s="4"/>
      <c r="F23" s="10"/>
      <c r="G23" s="3"/>
      <c r="H23" s="35"/>
      <c r="I23" s="3"/>
      <c r="J23" s="35"/>
      <c r="K23" s="39"/>
      <c r="L23" s="353">
        <v>86</v>
      </c>
      <c r="M23" s="351"/>
      <c r="N23" s="351">
        <v>85</v>
      </c>
      <c r="O23" s="352"/>
      <c r="P23" s="40"/>
      <c r="Q23" s="35"/>
      <c r="R23" s="3"/>
      <c r="S23" s="35"/>
      <c r="T23" s="3"/>
      <c r="U23" s="35"/>
      <c r="V23" s="4"/>
      <c r="W23" s="354" t="str">
        <f>IF(Z23="","",VLOOKUP('14GS'!Z23,'ﾃﾞｰﾀ14&amp;12'!$BI$3:$BL$66,2,FALSE))</f>
        <v>山上</v>
      </c>
      <c r="X23" s="354" t="str">
        <f>IF(Z23="","",VLOOKUP('14GS'!Z23,'ﾃﾞｰﾀ14&amp;12'!$BI$3:$BL$66,3,FALSE))</f>
        <v>舞</v>
      </c>
      <c r="Y23" s="354" t="str">
        <f>IF(Z23="","",VLOOKUP('14GS'!Z23,'ﾃﾞｰﾀ14&amp;12'!$BI$3:$BL$66,4,FALSE))</f>
        <v>(福･油山TC)</v>
      </c>
      <c r="Z23" s="358">
        <v>25</v>
      </c>
    </row>
    <row r="24" spans="1:26" ht="15" customHeight="1">
      <c r="A24" s="355"/>
      <c r="B24" s="354"/>
      <c r="C24" s="354"/>
      <c r="D24" s="354"/>
      <c r="E24" s="6"/>
      <c r="F24" s="9">
        <v>9</v>
      </c>
      <c r="G24" s="37" t="str">
        <f>IF(F24="","",VLOOKUP('14GS'!F24,'ﾃﾞｰﾀ14&amp;12'!$BI$3:$BL$66,2,FALSE))</f>
        <v>宮原</v>
      </c>
      <c r="H24" s="35"/>
      <c r="I24" s="3"/>
      <c r="J24" s="35"/>
      <c r="K24" s="39"/>
      <c r="L24" s="35"/>
      <c r="M24" s="35"/>
      <c r="N24" s="35"/>
      <c r="O24" s="35"/>
      <c r="P24" s="40"/>
      <c r="Q24" s="35"/>
      <c r="R24" s="3"/>
      <c r="S24" s="35"/>
      <c r="T24" s="37">
        <v>25</v>
      </c>
      <c r="U24" s="37" t="str">
        <f>IF(T24="","",VLOOKUP('14GS'!T24,'ﾃﾞｰﾀ14&amp;12'!$BI$3:$BL$66,2,FALSE))</f>
        <v>山上</v>
      </c>
      <c r="V24" s="7"/>
      <c r="W24" s="354"/>
      <c r="X24" s="354"/>
      <c r="Y24" s="354"/>
      <c r="Z24" s="358"/>
    </row>
    <row r="25" spans="1:26" ht="15" customHeight="1">
      <c r="A25" s="355">
        <v>10</v>
      </c>
      <c r="B25" s="354" t="str">
        <f>IF(A25="","",VLOOKUP('14GS'!A25,'ﾃﾞｰﾀ14&amp;12'!$BI$3:$BL$66,2,FALSE))</f>
        <v>川本</v>
      </c>
      <c r="C25" s="354" t="str">
        <f>IF(A25="","",VLOOKUP('14GS'!A25,'ﾃﾞｰﾀ14&amp;12'!$BI$3:$BL$66,3,FALSE))</f>
        <v>桃子</v>
      </c>
      <c r="D25" s="354" t="str">
        <f>IF(A25="","",VLOOKUP('14GS'!A25,'ﾃﾞｰﾀ14&amp;12'!$BI$3:$BL$66,4,FALSE))</f>
        <v>(福･ﾄﾞﾘｰﾑ TS)</v>
      </c>
      <c r="E25" s="8"/>
      <c r="F25" s="353">
        <v>82</v>
      </c>
      <c r="G25" s="330"/>
      <c r="H25" s="35"/>
      <c r="I25" s="3"/>
      <c r="J25" s="35"/>
      <c r="K25" s="39"/>
      <c r="L25" s="35"/>
      <c r="M25" s="35"/>
      <c r="N25" s="35"/>
      <c r="O25" s="35"/>
      <c r="P25" s="40"/>
      <c r="Q25" s="35"/>
      <c r="R25" s="3"/>
      <c r="S25" s="35"/>
      <c r="T25" s="353">
        <v>83</v>
      </c>
      <c r="U25" s="329"/>
      <c r="V25" s="9"/>
      <c r="W25" s="354" t="str">
        <f>IF(Z25="","",VLOOKUP('14GS'!Z25,'ﾃﾞｰﾀ14&amp;12'!$BI$3:$BL$66,2,FALSE))</f>
        <v>菅原</v>
      </c>
      <c r="X25" s="354" t="str">
        <f>IF(Z25="","",VLOOKUP('14GS'!Z25,'ﾃﾞｰﾀ14&amp;12'!$BI$3:$BL$66,3,FALSE))</f>
        <v>理紗子</v>
      </c>
      <c r="Y25" s="354" t="str">
        <f>IF(Z25="","",VLOOKUP('14GS'!Z25,'ﾃﾞｰﾀ14&amp;12'!$BI$3:$BL$66,4,FALSE))</f>
        <v>(大･LOB TA)</v>
      </c>
      <c r="Z25" s="358">
        <v>26</v>
      </c>
    </row>
    <row r="26" spans="1:26" ht="15" customHeight="1">
      <c r="A26" s="355"/>
      <c r="B26" s="354"/>
      <c r="C26" s="354"/>
      <c r="D26" s="354"/>
      <c r="E26" s="5"/>
      <c r="F26" s="10"/>
      <c r="G26" s="39"/>
      <c r="H26" s="41">
        <v>9</v>
      </c>
      <c r="I26" s="37" t="str">
        <f>IF(H26="","",VLOOKUP('14GS'!H26,'ﾃﾞｰﾀ14&amp;12'!$BI$3:$BL$66,2,FALSE))</f>
        <v>宮原</v>
      </c>
      <c r="J26" s="35"/>
      <c r="K26" s="39"/>
      <c r="L26" s="35"/>
      <c r="M26" s="35"/>
      <c r="N26" s="35"/>
      <c r="O26" s="35"/>
      <c r="P26" s="40"/>
      <c r="Q26" s="35"/>
      <c r="R26" s="37">
        <v>25</v>
      </c>
      <c r="S26" s="37" t="str">
        <f>IF(R26="","",VLOOKUP('14GS'!R26,'ﾃﾞｰﾀ14&amp;12'!$BI$3:$BL$66,2,FALSE))</f>
        <v>山上</v>
      </c>
      <c r="T26" s="40"/>
      <c r="U26" s="35"/>
      <c r="V26" s="5"/>
      <c r="W26" s="354"/>
      <c r="X26" s="354"/>
      <c r="Y26" s="354"/>
      <c r="Z26" s="358"/>
    </row>
    <row r="27" spans="1:26" ht="15" customHeight="1">
      <c r="A27" s="355">
        <v>11</v>
      </c>
      <c r="B27" s="354" t="str">
        <f>IF(A27="","",VLOOKUP('14GS'!A27,'ﾃﾞｰﾀ14&amp;12'!$BI$3:$BL$66,2,FALSE))</f>
        <v>中島</v>
      </c>
      <c r="C27" s="354" t="str">
        <f>IF(A27="","",VLOOKUP('14GS'!A27,'ﾃﾞｰﾀ14&amp;12'!$BI$3:$BL$66,3,FALSE))</f>
        <v>ありす</v>
      </c>
      <c r="D27" s="354" t="str">
        <f>IF(A27="","",VLOOKUP('14GS'!A27,'ﾃﾞｰﾀ14&amp;12'!$BI$3:$BL$66,4,FALSE))</f>
        <v>(長・SNTC)</v>
      </c>
      <c r="E27" s="4"/>
      <c r="F27" s="10"/>
      <c r="G27" s="39"/>
      <c r="H27" s="353">
        <v>81</v>
      </c>
      <c r="I27" s="329"/>
      <c r="J27" s="35"/>
      <c r="K27" s="39"/>
      <c r="L27" s="35"/>
      <c r="M27" s="35"/>
      <c r="N27" s="35"/>
      <c r="O27" s="35"/>
      <c r="P27" s="40"/>
      <c r="Q27" s="35"/>
      <c r="R27" s="353">
        <v>84</v>
      </c>
      <c r="S27" s="329"/>
      <c r="T27" s="40"/>
      <c r="U27" s="35"/>
      <c r="V27" s="4"/>
      <c r="W27" s="354" t="str">
        <f>IF(Z27="","",VLOOKUP('14GS'!Z27,'ﾃﾞｰﾀ14&amp;12'!$BI$3:$BL$66,2,FALSE))</f>
        <v>河原</v>
      </c>
      <c r="X27" s="354" t="str">
        <f>IF(Z27="","",VLOOKUP('14GS'!Z27,'ﾃﾞｰﾀ14&amp;12'!$BI$3:$BL$66,3,FALSE))</f>
        <v>未佳</v>
      </c>
      <c r="Y27" s="354" t="str">
        <f>IF(Z27="","",VLOOKUP('14GS'!Z27,'ﾃﾞｰﾀ14&amp;12'!$BI$3:$BL$66,4,FALSE))</f>
        <v>(福･福岡ﾊﾟｼﾌｨｯｸ)</v>
      </c>
      <c r="Z27" s="358">
        <v>27</v>
      </c>
    </row>
    <row r="28" spans="1:26" ht="15" customHeight="1">
      <c r="A28" s="355"/>
      <c r="B28" s="354"/>
      <c r="C28" s="354"/>
      <c r="D28" s="354"/>
      <c r="E28" s="6"/>
      <c r="F28" s="9">
        <v>12</v>
      </c>
      <c r="G28" s="38" t="str">
        <f>IF(F28="","",VLOOKUP('14GS'!F28,'ﾃﾞｰﾀ14&amp;12'!$BI$3:$BL$66,2,FALSE))</f>
        <v>大石</v>
      </c>
      <c r="H28" s="35"/>
      <c r="I28" s="39"/>
      <c r="J28" s="35"/>
      <c r="K28" s="39"/>
      <c r="L28" s="35"/>
      <c r="M28" s="35"/>
      <c r="N28" s="35"/>
      <c r="O28" s="35"/>
      <c r="P28" s="40"/>
      <c r="Q28" s="35"/>
      <c r="R28" s="40"/>
      <c r="S28" s="35"/>
      <c r="T28" s="41">
        <v>28</v>
      </c>
      <c r="U28" s="37" t="str">
        <f>IF(T28="","",VLOOKUP('14GS'!T28,'ﾃﾞｰﾀ14&amp;12'!$BI$3:$BL$66,2,FALSE))</f>
        <v>金田</v>
      </c>
      <c r="V28" s="7"/>
      <c r="W28" s="354"/>
      <c r="X28" s="354"/>
      <c r="Y28" s="354"/>
      <c r="Z28" s="358"/>
    </row>
    <row r="29" spans="1:26" ht="15" customHeight="1">
      <c r="A29" s="355">
        <v>12</v>
      </c>
      <c r="B29" s="354" t="str">
        <f>IF(A29="","",VLOOKUP('14GS'!A29,'ﾃﾞｰﾀ14&amp;12'!$BI$3:$BL$66,2,FALSE))</f>
        <v>大石</v>
      </c>
      <c r="C29" s="354" t="str">
        <f>IF(A29="","",VLOOKUP('14GS'!A29,'ﾃﾞｰﾀ14&amp;12'!$BI$3:$BL$66,3,FALSE))</f>
        <v>歩美</v>
      </c>
      <c r="D29" s="354" t="str">
        <f>IF(A29="","",VLOOKUP('14GS'!A29,'ﾃﾞｰﾀ14&amp;12'!$BI$3:$BL$66,4,FALSE))</f>
        <v>(福・ＩTS九州）</v>
      </c>
      <c r="E29" s="8"/>
      <c r="F29" s="353">
        <v>82</v>
      </c>
      <c r="G29" s="328"/>
      <c r="H29" s="35"/>
      <c r="I29" s="39"/>
      <c r="J29" s="35"/>
      <c r="K29" s="39"/>
      <c r="L29" s="35"/>
      <c r="M29" s="35"/>
      <c r="N29" s="35"/>
      <c r="O29" s="35"/>
      <c r="P29" s="40"/>
      <c r="Q29" s="35"/>
      <c r="R29" s="40"/>
      <c r="S29" s="35"/>
      <c r="T29" s="351">
        <v>83</v>
      </c>
      <c r="U29" s="329"/>
      <c r="V29" s="9"/>
      <c r="W29" s="354" t="str">
        <f>IF(Z29="","",VLOOKUP('14GS'!Z29,'ﾃﾞｰﾀ14&amp;12'!$BI$3:$BL$66,2,FALSE))</f>
        <v>金田</v>
      </c>
      <c r="X29" s="354" t="str">
        <f>IF(Z29="","",VLOOKUP('14GS'!Z29,'ﾃﾞｰﾀ14&amp;12'!$BI$3:$BL$66,3,FALSE))</f>
        <v>朱莉</v>
      </c>
      <c r="Y29" s="354" t="str">
        <f>IF(Z29="","",VLOOKUP('14GS'!Z29,'ﾃﾞｰﾀ14&amp;12'!$BI$3:$BL$66,4,FALSE))</f>
        <v>(鹿･ｶﾐｼﾞｭﾆｱTC)</v>
      </c>
      <c r="Z29" s="358">
        <v>28</v>
      </c>
    </row>
    <row r="30" spans="1:26" ht="15" customHeight="1">
      <c r="A30" s="355"/>
      <c r="B30" s="354"/>
      <c r="C30" s="354"/>
      <c r="D30" s="354"/>
      <c r="E30" s="5"/>
      <c r="F30" s="10"/>
      <c r="G30" s="3"/>
      <c r="H30" s="35"/>
      <c r="I30" s="39"/>
      <c r="J30" s="41">
        <v>9</v>
      </c>
      <c r="K30" s="38" t="str">
        <f>IF(J30="","",VLOOKUP('14GS'!J30,'ﾃﾞｰﾀ14&amp;12'!$BI$3:$BL$66,2,FALSE))</f>
        <v>宮原</v>
      </c>
      <c r="L30" s="35"/>
      <c r="M30" s="35"/>
      <c r="N30" s="35"/>
      <c r="O30" s="35"/>
      <c r="P30" s="41">
        <v>32</v>
      </c>
      <c r="Q30" s="37" t="str">
        <f>IF(P30="","",VLOOKUP('14GS'!P30,'ﾃﾞｰﾀ14&amp;12'!$BI$3:$BL$66,2,FALSE))</f>
        <v>園田</v>
      </c>
      <c r="R30" s="40"/>
      <c r="S30" s="35"/>
      <c r="T30" s="3"/>
      <c r="U30" s="35"/>
      <c r="V30" s="5"/>
      <c r="W30" s="354"/>
      <c r="X30" s="354"/>
      <c r="Y30" s="354"/>
      <c r="Z30" s="358"/>
    </row>
    <row r="31" spans="1:26" ht="15" customHeight="1">
      <c r="A31" s="355">
        <v>13</v>
      </c>
      <c r="B31" s="354" t="str">
        <f>IF(A31="","",VLOOKUP('14GS'!A31,'ﾃﾞｰﾀ14&amp;12'!$BI$3:$BL$66,2,FALSE))</f>
        <v>桑原</v>
      </c>
      <c r="C31" s="354" t="str">
        <f>IF(A31="","",VLOOKUP('14GS'!A31,'ﾃﾞｰﾀ14&amp;12'!$BI$3:$BL$66,3,FALSE))</f>
        <v>由香梨</v>
      </c>
      <c r="D31" s="354" t="str">
        <f>IF(A31="","",VLOOKUP('14GS'!A31,'ﾃﾞｰﾀ14&amp;12'!$BI$3:$BL$66,4,FALSE))</f>
        <v>（大・ORIONTS）</v>
      </c>
      <c r="E31" s="4"/>
      <c r="F31" s="10"/>
      <c r="G31" s="3"/>
      <c r="H31" s="35"/>
      <c r="I31" s="39"/>
      <c r="J31" s="353">
        <v>84</v>
      </c>
      <c r="K31" s="331"/>
      <c r="L31" s="35"/>
      <c r="M31" s="35"/>
      <c r="N31" s="35"/>
      <c r="O31" s="35"/>
      <c r="P31" s="351">
        <v>83</v>
      </c>
      <c r="Q31" s="352"/>
      <c r="R31" s="40"/>
      <c r="S31" s="35"/>
      <c r="T31" s="3"/>
      <c r="U31" s="35"/>
      <c r="V31" s="4"/>
      <c r="W31" s="354" t="str">
        <f>IF(Z31="","",VLOOKUP('14GS'!Z31,'ﾃﾞｰﾀ14&amp;12'!$BI$3:$BL$66,2,FALSE))</f>
        <v>野田</v>
      </c>
      <c r="X31" s="354" t="str">
        <f>IF(Z31="","",VLOOKUP('14GS'!Z31,'ﾃﾞｰﾀ14&amp;12'!$BI$3:$BL$66,3,FALSE))</f>
        <v>楓佳</v>
      </c>
      <c r="Y31" s="354" t="str">
        <f>IF(Z31="","",VLOOKUP('14GS'!Z31,'ﾃﾞｰﾀ14&amp;12'!$BI$3:$BL$66,4,FALSE))</f>
        <v>(大･大分Jr)</v>
      </c>
      <c r="Z31" s="358">
        <v>29</v>
      </c>
    </row>
    <row r="32" spans="1:26" ht="15" customHeight="1">
      <c r="A32" s="355"/>
      <c r="B32" s="354"/>
      <c r="C32" s="354"/>
      <c r="D32" s="354"/>
      <c r="E32" s="6"/>
      <c r="F32" s="9">
        <v>13</v>
      </c>
      <c r="G32" s="37" t="str">
        <f>IF(F32="","",VLOOKUP('14GS'!F32,'ﾃﾞｰﾀ14&amp;12'!$BI$3:$BL$66,2,FALSE))</f>
        <v>桑原</v>
      </c>
      <c r="H32" s="35"/>
      <c r="I32" s="39"/>
      <c r="J32" s="35"/>
      <c r="K32" s="3"/>
      <c r="L32" s="35"/>
      <c r="M32" s="35"/>
      <c r="N32" s="35"/>
      <c r="O32" s="35"/>
      <c r="P32" s="3"/>
      <c r="Q32" s="3"/>
      <c r="R32" s="40"/>
      <c r="S32" s="35"/>
      <c r="T32" s="37">
        <v>29</v>
      </c>
      <c r="U32" s="37" t="str">
        <f>IF(T32="","",VLOOKUP('14GS'!T32,'ﾃﾞｰﾀ14&amp;12'!$BI$3:$BL$66,2,FALSE))</f>
        <v>野田</v>
      </c>
      <c r="V32" s="7"/>
      <c r="W32" s="354"/>
      <c r="X32" s="354"/>
      <c r="Y32" s="354"/>
      <c r="Z32" s="358"/>
    </row>
    <row r="33" spans="1:26" ht="15" customHeight="1">
      <c r="A33" s="355">
        <v>14</v>
      </c>
      <c r="B33" s="354" t="str">
        <f>IF(A33="","",VLOOKUP('14GS'!A33,'ﾃﾞｰﾀ14&amp;12'!$BI$3:$BL$66,2,FALSE))</f>
        <v>深水</v>
      </c>
      <c r="C33" s="354" t="str">
        <f>IF(A33="","",VLOOKUP('14GS'!A33,'ﾃﾞｰﾀ14&amp;12'!$BI$3:$BL$66,3,FALSE))</f>
        <v>華梨</v>
      </c>
      <c r="D33" s="354" t="str">
        <f>IF(A33="","",VLOOKUP('14GS'!A33,'ﾃﾞｰﾀ14&amp;12'!$BI$3:$BL$66,4,FALSE))</f>
        <v>(熊･深水倶楽部)</v>
      </c>
      <c r="E33" s="8"/>
      <c r="F33" s="353">
        <v>85</v>
      </c>
      <c r="G33" s="330"/>
      <c r="H33" s="35"/>
      <c r="I33" s="39"/>
      <c r="J33" s="35"/>
      <c r="K33" s="3"/>
      <c r="L33" s="35"/>
      <c r="M33" s="35"/>
      <c r="N33" s="35"/>
      <c r="O33" s="35"/>
      <c r="P33" s="3"/>
      <c r="Q33" s="3"/>
      <c r="R33" s="40"/>
      <c r="S33" s="35"/>
      <c r="T33" s="353">
        <v>85</v>
      </c>
      <c r="U33" s="329"/>
      <c r="V33" s="9"/>
      <c r="W33" s="354" t="str">
        <f>IF(Z33="","",VLOOKUP('14GS'!Z33,'ﾃﾞｰﾀ14&amp;12'!$BI$3:$BL$66,2,FALSE))</f>
        <v>橋本</v>
      </c>
      <c r="X33" s="354" t="str">
        <f>IF(Z33="","",VLOOKUP('14GS'!Z33,'ﾃﾞｰﾀ14&amp;12'!$BI$3:$BL$66,3,FALSE))</f>
        <v>幸香</v>
      </c>
      <c r="Y33" s="354" t="str">
        <f>IF(Z33="","",VLOOKUP('14GS'!Z33,'ﾃﾞｰﾀ14&amp;12'!$BI$3:$BL$66,4,FALSE))</f>
        <v>(熊･有明ｸﾞﾘｰﾝTC)</v>
      </c>
      <c r="Z33" s="358">
        <v>30</v>
      </c>
    </row>
    <row r="34" spans="1:26" ht="15" customHeight="1">
      <c r="A34" s="355"/>
      <c r="B34" s="354"/>
      <c r="C34" s="354"/>
      <c r="D34" s="354"/>
      <c r="E34" s="5"/>
      <c r="F34" s="10"/>
      <c r="G34" s="39"/>
      <c r="H34" s="41">
        <v>16</v>
      </c>
      <c r="I34" s="38" t="str">
        <f>IF(H34="","",VLOOKUP('14GS'!H34,'ﾃﾞｰﾀ14&amp;12'!$BI$3:$BL$66,2,FALSE))</f>
        <v>岩下</v>
      </c>
      <c r="J34" s="35"/>
      <c r="K34" s="3"/>
      <c r="L34" s="35"/>
      <c r="M34" s="35"/>
      <c r="N34" s="35"/>
      <c r="O34" s="35"/>
      <c r="P34" s="3"/>
      <c r="Q34" s="3"/>
      <c r="R34" s="41">
        <v>32</v>
      </c>
      <c r="S34" s="37" t="str">
        <f>IF(R34="","",VLOOKUP('14GS'!R34,'ﾃﾞｰﾀ14&amp;12'!$BI$3:$BL$66,2,FALSE))</f>
        <v>園田</v>
      </c>
      <c r="T34" s="40"/>
      <c r="U34" s="35"/>
      <c r="V34" s="5"/>
      <c r="W34" s="354"/>
      <c r="X34" s="354"/>
      <c r="Y34" s="354"/>
      <c r="Z34" s="358"/>
    </row>
    <row r="35" spans="1:26" ht="15" customHeight="1">
      <c r="A35" s="355">
        <v>15</v>
      </c>
      <c r="B35" s="354" t="str">
        <f>IF(A35="","",VLOOKUP('14GS'!A35,'ﾃﾞｰﾀ14&amp;12'!$BI$3:$BL$66,2,FALSE))</f>
        <v>上吹越</v>
      </c>
      <c r="C35" s="354" t="str">
        <f>IF(A35="","",VLOOKUP('14GS'!A35,'ﾃﾞｰﾀ14&amp;12'!$BI$3:$BL$66,3,FALSE))</f>
        <v>有希</v>
      </c>
      <c r="D35" s="354" t="str">
        <f>IF(A35="","",VLOOKUP('14GS'!A35,'ﾃﾞｰﾀ14&amp;12'!$BI$3:$BL$66,4,FALSE))</f>
        <v>(鹿･ﾌｼﾞJr)</v>
      </c>
      <c r="E35" s="4"/>
      <c r="F35" s="10"/>
      <c r="G35" s="39"/>
      <c r="H35" s="353">
        <v>80</v>
      </c>
      <c r="I35" s="331"/>
      <c r="J35" s="35"/>
      <c r="K35" s="3"/>
      <c r="L35" s="35"/>
      <c r="M35" s="35"/>
      <c r="N35" s="35"/>
      <c r="O35" s="35"/>
      <c r="P35" s="3"/>
      <c r="Q35" s="3"/>
      <c r="R35" s="351">
        <v>82</v>
      </c>
      <c r="S35" s="329"/>
      <c r="T35" s="40"/>
      <c r="U35" s="35"/>
      <c r="V35" s="4"/>
      <c r="W35" s="354" t="str">
        <f>IF(Z35="","",VLOOKUP('14GS'!Z35,'ﾃﾞｰﾀ14&amp;12'!$BI$3:$BL$66,2,FALSE))</f>
        <v>橋川</v>
      </c>
      <c r="X35" s="354" t="str">
        <f>IF(Z35="","",VLOOKUP('14GS'!Z35,'ﾃﾞｰﾀ14&amp;12'!$BI$3:$BL$66,3,FALSE))</f>
        <v>紗也子</v>
      </c>
      <c r="Y35" s="354" t="str">
        <f>IF(Z35="","",VLOOKUP('14GS'!Z35,'ﾃﾞｰﾀ14&amp;12'!$BI$3:$BL$66,4,FALSE))</f>
        <v>(長・長崎大附中)</v>
      </c>
      <c r="Z35" s="358">
        <v>31</v>
      </c>
    </row>
    <row r="36" spans="1:26" ht="15" customHeight="1">
      <c r="A36" s="355"/>
      <c r="B36" s="354"/>
      <c r="C36" s="354"/>
      <c r="D36" s="354"/>
      <c r="E36" s="6"/>
      <c r="F36" s="9">
        <v>16</v>
      </c>
      <c r="G36" s="38" t="str">
        <f>IF(F36="","",VLOOKUP('14GS'!F36,'ﾃﾞｰﾀ14&amp;12'!$BI$3:$BL$66,2,FALSE))</f>
        <v>岩下</v>
      </c>
      <c r="H36" s="35"/>
      <c r="I36" s="3"/>
      <c r="J36" s="35"/>
      <c r="K36" s="3"/>
      <c r="L36" s="35"/>
      <c r="M36" s="35"/>
      <c r="N36" s="35"/>
      <c r="O36" s="35"/>
      <c r="P36" s="3"/>
      <c r="Q36" s="3"/>
      <c r="R36" s="3"/>
      <c r="S36" s="35"/>
      <c r="T36" s="41">
        <v>32</v>
      </c>
      <c r="U36" s="37" t="str">
        <f>IF(T36="","",VLOOKUP('14GS'!T36,'ﾃﾞｰﾀ14&amp;12'!$BI$3:$BL$66,2,FALSE))</f>
        <v>園田</v>
      </c>
      <c r="V36" s="7"/>
      <c r="W36" s="354"/>
      <c r="X36" s="354"/>
      <c r="Y36" s="354"/>
      <c r="Z36" s="358"/>
    </row>
    <row r="37" spans="1:26" ht="15" customHeight="1">
      <c r="A37" s="355">
        <v>16</v>
      </c>
      <c r="B37" s="354" t="str">
        <f>IF(A37="","",VLOOKUP('14GS'!A37,'ﾃﾞｰﾀ14&amp;12'!$BI$3:$BL$66,2,FALSE))</f>
        <v>岩下</v>
      </c>
      <c r="C37" s="354" t="str">
        <f>IF(A37="","",VLOOKUP('14GS'!A37,'ﾃﾞｰﾀ14&amp;12'!$BI$3:$BL$66,3,FALSE))</f>
        <v>美穂</v>
      </c>
      <c r="D37" s="354" t="str">
        <f>IF(A37="","",VLOOKUP('14GS'!A37,'ﾃﾞｰﾀ14&amp;12'!$BI$3:$BL$66,4,FALSE))</f>
        <v>(福・ＩTS九州）</v>
      </c>
      <c r="E37" s="8"/>
      <c r="F37" s="353">
        <v>81</v>
      </c>
      <c r="G37" s="328"/>
      <c r="H37" s="35"/>
      <c r="I37" s="3"/>
      <c r="J37" s="35"/>
      <c r="K37" s="3"/>
      <c r="L37" s="35"/>
      <c r="M37" s="35"/>
      <c r="N37" s="35"/>
      <c r="O37" s="35"/>
      <c r="P37" s="3"/>
      <c r="Q37" s="3"/>
      <c r="R37" s="3"/>
      <c r="S37" s="35"/>
      <c r="T37" s="351">
        <v>83</v>
      </c>
      <c r="U37" s="329"/>
      <c r="V37" s="9"/>
      <c r="W37" s="354" t="str">
        <f>IF(Z37="","",VLOOKUP('14GS'!Z37,'ﾃﾞｰﾀ14&amp;12'!$BI$3:$BL$66,2,FALSE))</f>
        <v>園田</v>
      </c>
      <c r="X37" s="354" t="str">
        <f>IF(Z37="","",VLOOKUP('14GS'!Z37,'ﾃﾞｰﾀ14&amp;12'!$BI$3:$BL$66,3,FALSE))</f>
        <v>彩乃</v>
      </c>
      <c r="Y37" s="354" t="str">
        <f>IF(Z37="","",VLOOKUP('14GS'!Z37,'ﾃﾞｰﾀ14&amp;12'!$BI$3:$BL$66,4,FALSE))</f>
        <v>(福･海ノ中道Ｍ&amp;Ｔ)</v>
      </c>
      <c r="Z37" s="358">
        <v>32</v>
      </c>
    </row>
    <row r="38" spans="1:26" ht="15" customHeight="1">
      <c r="A38" s="355"/>
      <c r="B38" s="354"/>
      <c r="C38" s="354"/>
      <c r="D38" s="354"/>
      <c r="E38" s="5"/>
      <c r="F38" s="10"/>
      <c r="G38" s="3"/>
      <c r="H38" s="35"/>
      <c r="I38" s="3"/>
      <c r="J38" s="35"/>
      <c r="K38" s="3"/>
      <c r="L38" s="35"/>
      <c r="M38" s="35"/>
      <c r="N38" s="35"/>
      <c r="O38" s="35"/>
      <c r="P38" s="3"/>
      <c r="Q38" s="3"/>
      <c r="R38" s="3"/>
      <c r="S38" s="35"/>
      <c r="T38" s="3"/>
      <c r="U38" s="35"/>
      <c r="V38" s="5"/>
      <c r="W38" s="354"/>
      <c r="X38" s="354"/>
      <c r="Y38" s="354"/>
      <c r="Z38" s="358"/>
    </row>
    <row r="39" spans="1:26" ht="1.5" customHeight="1">
      <c r="A39" s="2"/>
      <c r="B39" s="21"/>
      <c r="C39" s="21"/>
      <c r="D39" s="21"/>
      <c r="E39" s="5"/>
      <c r="F39" s="10"/>
      <c r="G39" s="3"/>
      <c r="H39" s="35"/>
      <c r="I39" s="3"/>
      <c r="J39" s="35"/>
      <c r="K39" s="3"/>
      <c r="L39" s="35"/>
      <c r="M39" s="35"/>
      <c r="N39" s="35"/>
      <c r="O39" s="35"/>
      <c r="P39" s="3"/>
      <c r="Q39" s="3"/>
      <c r="R39" s="3"/>
      <c r="S39" s="35"/>
      <c r="T39" s="3"/>
      <c r="U39" s="35"/>
      <c r="V39" s="5"/>
      <c r="W39" s="21"/>
      <c r="X39" s="21"/>
      <c r="Y39" s="21"/>
      <c r="Z39" s="1"/>
    </row>
    <row r="40" spans="1:26" ht="1.5" customHeight="1">
      <c r="A40" s="2"/>
      <c r="B40" s="21"/>
      <c r="C40" s="21"/>
      <c r="D40" s="21"/>
      <c r="E40" s="5"/>
      <c r="F40" s="10"/>
      <c r="G40" s="3"/>
      <c r="H40" s="35"/>
      <c r="I40" s="3"/>
      <c r="J40" s="35"/>
      <c r="K40" s="3"/>
      <c r="L40" s="35"/>
      <c r="M40" s="35"/>
      <c r="N40" s="35"/>
      <c r="O40" s="35"/>
      <c r="P40" s="3"/>
      <c r="Q40" s="3"/>
      <c r="R40" s="3"/>
      <c r="S40" s="35"/>
      <c r="T40" s="3"/>
      <c r="U40" s="35"/>
      <c r="V40" s="5"/>
      <c r="W40" s="21"/>
      <c r="X40" s="21"/>
      <c r="Y40" s="21"/>
      <c r="Z40" s="1"/>
    </row>
    <row r="41" spans="1:26" ht="1.5" customHeight="1">
      <c r="A41" s="2"/>
      <c r="B41" s="21"/>
      <c r="C41" s="21"/>
      <c r="D41" s="21"/>
      <c r="E41" s="5"/>
      <c r="F41" s="10"/>
      <c r="G41" s="3"/>
      <c r="H41" s="35"/>
      <c r="I41" s="3"/>
      <c r="J41" s="35"/>
      <c r="K41" s="3"/>
      <c r="L41" s="35"/>
      <c r="M41" s="35"/>
      <c r="N41" s="35"/>
      <c r="O41" s="35"/>
      <c r="P41" s="3"/>
      <c r="Q41" s="3"/>
      <c r="R41" s="3"/>
      <c r="S41" s="35"/>
      <c r="T41" s="3"/>
      <c r="U41" s="35"/>
      <c r="V41" s="5"/>
      <c r="W41" s="21"/>
      <c r="X41" s="21"/>
      <c r="Y41" s="21"/>
      <c r="Z41" s="1"/>
    </row>
    <row r="42" spans="2:27" s="2" customFormat="1" ht="14.25">
      <c r="B42" s="3"/>
      <c r="C42" s="3"/>
      <c r="D42" s="3"/>
      <c r="E42" s="5"/>
      <c r="F42" s="10"/>
      <c r="G42" s="5"/>
      <c r="H42" s="5"/>
      <c r="K42" s="45" t="s">
        <v>350</v>
      </c>
      <c r="L42" s="5"/>
      <c r="N42" s="5"/>
      <c r="O42" s="5"/>
      <c r="R42" s="45" t="s">
        <v>499</v>
      </c>
      <c r="S42" s="5"/>
      <c r="T42" s="10"/>
      <c r="U42" s="5"/>
      <c r="V42" s="10"/>
      <c r="W42" s="21"/>
      <c r="X42" s="21"/>
      <c r="Y42" s="21"/>
      <c r="Z42" s="3"/>
      <c r="AA42" s="3"/>
    </row>
    <row r="43" spans="1:27" ht="17.25" customHeight="1">
      <c r="A43" s="32"/>
      <c r="B43" s="31"/>
      <c r="C43" s="31"/>
      <c r="D43" s="32"/>
      <c r="G43" s="25"/>
      <c r="H43" s="91">
        <v>1</v>
      </c>
      <c r="I43" s="92" t="s">
        <v>1019</v>
      </c>
      <c r="J43" s="60"/>
      <c r="K43" s="60"/>
      <c r="L43" s="91">
        <v>5</v>
      </c>
      <c r="M43" s="86" t="s">
        <v>1023</v>
      </c>
      <c r="O43" s="25"/>
      <c r="Q43" s="91">
        <v>1</v>
      </c>
      <c r="R43" s="60" t="str">
        <f>IF(Q43="","",VLOOKUP(Q43,'ﾃﾞｰﾀ14&amp;12'!$BI$110:$BL$119,2,FALSE))&amp;" "&amp;IF(Q43="","",VLOOKUP(Q43,'ﾃﾞｰﾀ14&amp;12'!$BI$110:$BL$119,3,FALSE))</f>
        <v>伊藤 有希</v>
      </c>
      <c r="S43" s="91"/>
      <c r="T43" s="24"/>
      <c r="U43" s="23"/>
      <c r="V43" s="24"/>
      <c r="Z43" s="25"/>
      <c r="AA43" s="23"/>
    </row>
    <row r="44" spans="1:27" ht="17.25" customHeight="1">
      <c r="A44" s="32"/>
      <c r="B44" s="31"/>
      <c r="C44" s="31"/>
      <c r="D44" s="32"/>
      <c r="G44" s="25"/>
      <c r="H44" s="91">
        <v>2</v>
      </c>
      <c r="I44" s="92" t="s">
        <v>1020</v>
      </c>
      <c r="J44" s="12"/>
      <c r="K44" s="12"/>
      <c r="L44" s="91">
        <v>6</v>
      </c>
      <c r="M44" s="86" t="s">
        <v>1024</v>
      </c>
      <c r="O44" s="25"/>
      <c r="Q44" s="91">
        <v>2</v>
      </c>
      <c r="R44" s="60" t="str">
        <f>IF(Q44="","",VLOOKUP(Q44,'ﾃﾞｰﾀ14&amp;12'!$BI$110:$BL$119,2,FALSE))&amp;" "&amp;IF(Q44="","",VLOOKUP(Q44,'ﾃﾞｰﾀ14&amp;12'!$BI$110:$BL$119,3,FALSE))</f>
        <v>中村 優里</v>
      </c>
      <c r="S44" s="91"/>
      <c r="T44" s="24"/>
      <c r="U44" s="23"/>
      <c r="V44" s="24"/>
      <c r="Z44" s="25"/>
      <c r="AA44" s="23"/>
    </row>
    <row r="45" spans="1:27" ht="17.25" customHeight="1">
      <c r="A45" s="32"/>
      <c r="B45" s="31"/>
      <c r="C45" s="31"/>
      <c r="D45" s="32"/>
      <c r="G45" s="25"/>
      <c r="H45" s="91">
        <v>3</v>
      </c>
      <c r="I45" s="92" t="s">
        <v>1021</v>
      </c>
      <c r="J45" s="12"/>
      <c r="K45" s="12"/>
      <c r="L45" s="91">
        <v>7</v>
      </c>
      <c r="M45" s="86" t="s">
        <v>869</v>
      </c>
      <c r="O45" s="25"/>
      <c r="Q45" s="91">
        <v>3</v>
      </c>
      <c r="R45" s="60" t="str">
        <f>IF(Q45="","",VLOOKUP(Q45,'ﾃﾞｰﾀ14&amp;12'!$BI$110:$BL$119,2,FALSE))&amp;" "&amp;IF(Q45="","",VLOOKUP(Q45,'ﾃﾞｰﾀ14&amp;12'!$BI$110:$BL$119,3,FALSE))</f>
        <v>吉村 暉</v>
      </c>
      <c r="S45" s="91"/>
      <c r="T45" s="24"/>
      <c r="U45" s="23"/>
      <c r="V45" s="24"/>
      <c r="Z45" s="25"/>
      <c r="AA45" s="23"/>
    </row>
    <row r="46" spans="1:27" ht="17.25" customHeight="1">
      <c r="A46" s="32"/>
      <c r="B46" s="31"/>
      <c r="C46" s="31"/>
      <c r="D46" s="32"/>
      <c r="G46" s="25"/>
      <c r="H46" s="91">
        <v>4</v>
      </c>
      <c r="I46" s="92" t="s">
        <v>1022</v>
      </c>
      <c r="J46" s="60"/>
      <c r="K46" s="60"/>
      <c r="L46" s="91">
        <v>8</v>
      </c>
      <c r="M46" s="86" t="s">
        <v>1025</v>
      </c>
      <c r="O46" s="25"/>
      <c r="Q46" s="91">
        <v>4</v>
      </c>
      <c r="R46" s="60" t="str">
        <f>IF(Q46="","",VLOOKUP(Q46,'ﾃﾞｰﾀ14&amp;12'!$BI$110:$BL$119,2,FALSE))&amp;" "&amp;IF(Q46="","",VLOOKUP(Q46,'ﾃﾞｰﾀ14&amp;12'!$BI$110:$BL$119,3,FALSE))</f>
        <v>友寄 恵理佳</v>
      </c>
      <c r="S46" s="91"/>
      <c r="T46" s="24"/>
      <c r="U46" s="23"/>
      <c r="V46" s="24"/>
      <c r="Z46" s="25"/>
      <c r="AA46" s="23"/>
    </row>
    <row r="47" spans="1:8" ht="7.5" customHeight="1">
      <c r="A47" s="32"/>
      <c r="B47" s="31"/>
      <c r="C47" s="31"/>
      <c r="D47" s="32"/>
      <c r="G47" s="25"/>
      <c r="H47" s="23"/>
    </row>
    <row r="48" spans="1:4" ht="7.5" customHeight="1">
      <c r="A48" s="32"/>
      <c r="B48" s="31"/>
      <c r="C48" s="31"/>
      <c r="D48" s="32"/>
    </row>
    <row r="49" spans="1:4" ht="7.5" customHeight="1">
      <c r="A49" s="32"/>
      <c r="B49" s="31"/>
      <c r="C49" s="31"/>
      <c r="D49" s="32"/>
    </row>
    <row r="50" spans="1:4" ht="7.5" customHeight="1">
      <c r="A50" s="32"/>
      <c r="B50" s="31"/>
      <c r="C50" s="31"/>
      <c r="D50" s="32"/>
    </row>
    <row r="51" spans="1:4" ht="7.5" customHeight="1">
      <c r="A51" s="32"/>
      <c r="B51" s="31"/>
      <c r="C51" s="31"/>
      <c r="D51" s="32"/>
    </row>
    <row r="52" spans="1:25" s="28" customFormat="1" ht="13.5" customHeight="1">
      <c r="A52" s="32"/>
      <c r="B52" s="33" t="s">
        <v>351</v>
      </c>
      <c r="C52" s="33"/>
      <c r="D52" s="34"/>
      <c r="E52" s="27"/>
      <c r="F52" s="29"/>
      <c r="G52" s="27"/>
      <c r="H52" s="29"/>
      <c r="I52" s="27"/>
      <c r="J52" s="29"/>
      <c r="K52" s="27"/>
      <c r="L52" s="27"/>
      <c r="M52" s="27"/>
      <c r="N52" s="27"/>
      <c r="O52" s="29"/>
      <c r="P52" s="26" t="s">
        <v>685</v>
      </c>
      <c r="Q52" s="26"/>
      <c r="R52" s="26"/>
      <c r="S52" s="26"/>
      <c r="T52" s="26"/>
      <c r="U52" s="26"/>
      <c r="V52" s="26"/>
      <c r="W52" s="271"/>
      <c r="X52" s="271"/>
      <c r="Y52" s="271"/>
    </row>
    <row r="53" spans="1:26" ht="15" customHeight="1">
      <c r="A53" s="355">
        <f>IF(L22="","",IF(L22=J14,J30,IF(L22=J30,J14)))</f>
        <v>1</v>
      </c>
      <c r="B53" s="354" t="str">
        <f>IF(A53="","",VLOOKUP('14GS'!A53,'ﾃﾞｰﾀ14&amp;12'!$BI$3:$BL$66,2,FALSE))</f>
        <v>江代</v>
      </c>
      <c r="C53" s="354" t="str">
        <f>IF(A53="","",VLOOKUP('14GS'!A53,'ﾃﾞｰﾀ14&amp;12'!$BI$3:$BL$66,3,FALSE))</f>
        <v>純菜</v>
      </c>
      <c r="D53" s="354" t="str">
        <f>IF(A53="","",VLOOKUP('14GS'!A53,'ﾃﾞｰﾀ14&amp;12'!$BI$3:$BL$66,4,FALSE))</f>
        <v>(長･佐世保LTC)</v>
      </c>
      <c r="E53" s="22"/>
      <c r="F53" s="22"/>
      <c r="G53" s="46"/>
      <c r="I53" s="24"/>
      <c r="K53" s="24"/>
      <c r="M53" s="24"/>
      <c r="N53" s="24"/>
      <c r="O53" s="87"/>
      <c r="P53" s="87"/>
      <c r="Q53" s="87"/>
      <c r="R53" s="87"/>
      <c r="S53" s="87"/>
      <c r="T53" s="87"/>
      <c r="U53" s="35"/>
      <c r="V53" s="35"/>
      <c r="W53" s="354" t="str">
        <f>IF(Z53="","",VLOOKUP('14GS'!Z53,'ﾃﾞｰﾀ14&amp;12'!$BI$3:$BL$66,2,FALSE))</f>
        <v>川口</v>
      </c>
      <c r="X53" s="354" t="str">
        <f>IF(Z53="","",VLOOKUP('14GS'!Z53,'ﾃﾞｰﾀ14&amp;12'!$BI$3:$BL$66,3,FALSE))</f>
        <v>桃佳</v>
      </c>
      <c r="Y53" s="354" t="str">
        <f>IF(Z53="","",VLOOKUP('14GS'!Z53,'ﾃﾞｰﾀ14&amp;12'!$BI$3:$BL$66,4,FALSE))</f>
        <v>(長･佐世保LTC)</v>
      </c>
      <c r="Z53" s="358">
        <v>8</v>
      </c>
    </row>
    <row r="54" spans="1:26" ht="15" customHeight="1">
      <c r="A54" s="355"/>
      <c r="B54" s="354"/>
      <c r="C54" s="354"/>
      <c r="D54" s="354"/>
      <c r="E54" s="239"/>
      <c r="F54" s="181"/>
      <c r="G54" s="36"/>
      <c r="H54" s="41">
        <v>1</v>
      </c>
      <c r="I54" s="42" t="str">
        <f>IF(H54="","",VLOOKUP('14GS'!H54,'ﾃﾞｰﾀ14&amp;12'!$BI$3:$BL$66,2,FALSE))</f>
        <v>江代</v>
      </c>
      <c r="J54" s="22"/>
      <c r="K54" s="22"/>
      <c r="L54" s="22"/>
      <c r="M54" s="22"/>
      <c r="N54" s="60"/>
      <c r="O54" s="87"/>
      <c r="P54" s="87"/>
      <c r="Q54" s="87"/>
      <c r="R54" s="87">
        <v>24</v>
      </c>
      <c r="S54" s="87" t="str">
        <f>IF(R54="","",VLOOKUP('14GS'!R54,'ﾃﾞｰﾀ14&amp;12'!$BI$3:$BL$66,2,FALSE))</f>
        <v>円本</v>
      </c>
      <c r="T54" s="87"/>
      <c r="U54" s="241"/>
      <c r="V54" s="236"/>
      <c r="W54" s="354"/>
      <c r="X54" s="354"/>
      <c r="Y54" s="354"/>
      <c r="Z54" s="358"/>
    </row>
    <row r="55" spans="1:26" ht="15" customHeight="1">
      <c r="A55" s="355">
        <f>IF(N22="","",IF(N22=P14,P30,IF(N22=P30,P14)))</f>
        <v>17</v>
      </c>
      <c r="B55" s="354" t="str">
        <f>IF(A55="","",VLOOKUP('14GS'!A55,'ﾃﾞｰﾀ14&amp;12'!$BI$3:$BL$66,2,FALSE))</f>
        <v>中嶌</v>
      </c>
      <c r="C55" s="354" t="str">
        <f>IF(A55="","",VLOOKUP('14GS'!A55,'ﾃﾞｰﾀ14&amp;12'!$BI$3:$BL$66,3,FALSE))</f>
        <v>瑞希</v>
      </c>
      <c r="D55" s="354" t="str">
        <f>IF(A55="","",VLOOKUP('14GS'!A55,'ﾃﾞｰﾀ14&amp;12'!$BI$3:$BL$66,4,FALSE))</f>
        <v>(福･三菱化学TC)</v>
      </c>
      <c r="E55" s="42"/>
      <c r="F55" s="43"/>
      <c r="G55" s="188"/>
      <c r="H55" s="356">
        <v>83</v>
      </c>
      <c r="I55" s="357"/>
      <c r="J55" s="22"/>
      <c r="K55" s="22"/>
      <c r="L55" s="22"/>
      <c r="M55" s="22"/>
      <c r="N55" s="22"/>
      <c r="O55" s="87"/>
      <c r="P55" s="87"/>
      <c r="Q55" s="87"/>
      <c r="R55" s="353">
        <v>85</v>
      </c>
      <c r="S55" s="351"/>
      <c r="T55" s="242"/>
      <c r="U55" s="41"/>
      <c r="V55" s="37"/>
      <c r="W55" s="354" t="str">
        <f>IF(Z55="","",VLOOKUP('14GS'!Z55,'ﾃﾞｰﾀ14&amp;12'!$BI$3:$BL$66,2,FALSE))</f>
        <v>円本</v>
      </c>
      <c r="X55" s="354" t="str">
        <f>IF(Z55="","",VLOOKUP('14GS'!Z55,'ﾃﾞｰﾀ14&amp;12'!$BI$3:$BL$66,3,FALSE))</f>
        <v>彩央里</v>
      </c>
      <c r="Y55" s="354" t="str">
        <f>IF(Z55="","",VLOOKUP('14GS'!Z55,'ﾃﾞｰﾀ14&amp;12'!$BI$3:$BL$66,4,FALSE))</f>
        <v>(大･大分ｽﾎﾟｰﾂ公園TS)</v>
      </c>
      <c r="Z55" s="358">
        <v>24</v>
      </c>
    </row>
    <row r="56" spans="1:26" ht="15" customHeight="1">
      <c r="A56" s="355"/>
      <c r="B56" s="354"/>
      <c r="C56" s="354"/>
      <c r="D56" s="354"/>
      <c r="E56" s="22"/>
      <c r="F56" s="22"/>
      <c r="G56" s="22"/>
      <c r="H56" s="22"/>
      <c r="I56" s="22"/>
      <c r="J56" s="35"/>
      <c r="K56" s="12"/>
      <c r="L56" s="12"/>
      <c r="M56" s="12"/>
      <c r="N56" s="22"/>
      <c r="O56" s="87"/>
      <c r="P56" s="88">
        <v>16</v>
      </c>
      <c r="Q56" s="184" t="str">
        <f>IF(P56="","",VLOOKUP('14GS'!P56,'ﾃﾞｰﾀ14&amp;12'!$BI$3:$BL$66,2,FALSE))</f>
        <v>岩下</v>
      </c>
      <c r="R56" s="243"/>
      <c r="S56" s="87"/>
      <c r="T56" s="87"/>
      <c r="U56" s="35"/>
      <c r="V56" s="35"/>
      <c r="W56" s="354"/>
      <c r="X56" s="354"/>
      <c r="Y56" s="354"/>
      <c r="Z56" s="358"/>
    </row>
    <row r="57" spans="1:26" ht="15" customHeight="1">
      <c r="A57" s="89"/>
      <c r="B57" s="240"/>
      <c r="C57" s="240"/>
      <c r="D57" s="89"/>
      <c r="E57" s="24"/>
      <c r="F57" s="22"/>
      <c r="G57" s="22"/>
      <c r="H57" s="22"/>
      <c r="I57" s="22"/>
      <c r="J57" s="12"/>
      <c r="K57" s="12"/>
      <c r="L57" s="12"/>
      <c r="M57" s="12"/>
      <c r="N57" s="22"/>
      <c r="O57" s="87"/>
      <c r="P57" s="351">
        <v>85</v>
      </c>
      <c r="Q57" s="352"/>
      <c r="R57" s="243"/>
      <c r="S57" s="87"/>
      <c r="T57" s="87"/>
      <c r="U57" s="35"/>
      <c r="V57" s="35"/>
      <c r="W57" s="354" t="str">
        <f>IF(Z57="","",VLOOKUP('14GS'!Z57,'ﾃﾞｰﾀ14&amp;12'!$BI$3:$BL$66,2,FALSE))</f>
        <v>山上</v>
      </c>
      <c r="X57" s="354" t="str">
        <f>IF(Z57="","",VLOOKUP('14GS'!Z57,'ﾃﾞｰﾀ14&amp;12'!$BI$3:$BL$66,3,FALSE))</f>
        <v>舞</v>
      </c>
      <c r="Y57" s="354" t="str">
        <f>IF(Z57="","",VLOOKUP('14GS'!Z57,'ﾃﾞｰﾀ14&amp;12'!$BI$3:$BL$66,4,FALSE))</f>
        <v>(福･油山TC)</v>
      </c>
      <c r="Z57" s="358">
        <v>25</v>
      </c>
    </row>
    <row r="58" spans="1:26" ht="13.5" customHeight="1">
      <c r="A58" s="32"/>
      <c r="B58" s="33" t="s">
        <v>686</v>
      </c>
      <c r="C58" s="33"/>
      <c r="D58" s="34"/>
      <c r="E58" s="27"/>
      <c r="F58" s="29"/>
      <c r="G58" s="27"/>
      <c r="H58" s="29"/>
      <c r="I58" s="27"/>
      <c r="J58" s="22"/>
      <c r="K58" s="22"/>
      <c r="L58" s="22"/>
      <c r="M58" s="22"/>
      <c r="N58" s="60"/>
      <c r="O58" s="87"/>
      <c r="P58" s="87"/>
      <c r="Q58" s="87"/>
      <c r="R58" s="237">
        <v>16</v>
      </c>
      <c r="S58" s="88" t="str">
        <f>IF(R58="","",VLOOKUP('14GS'!R58,'ﾃﾞｰﾀ14&amp;12'!$BI$3:$BL$66,2,FALSE))</f>
        <v>岩下</v>
      </c>
      <c r="T58" s="88"/>
      <c r="U58" s="241"/>
      <c r="V58" s="183"/>
      <c r="W58" s="354"/>
      <c r="X58" s="354"/>
      <c r="Y58" s="354"/>
      <c r="Z58" s="358"/>
    </row>
    <row r="59" spans="1:26" ht="15" customHeight="1">
      <c r="A59" s="355">
        <f>IF(R54="","",IF(R54=Z53,Z55,IF(R54=Z55,Z53)))</f>
        <v>8</v>
      </c>
      <c r="B59" s="354" t="str">
        <f>IF(A59="","",VLOOKUP('14GS'!A59,'ﾃﾞｰﾀ14&amp;12'!$BI$3:$BL$66,2,FALSE))</f>
        <v>川口</v>
      </c>
      <c r="C59" s="354" t="str">
        <f>IF(A59="","",VLOOKUP('14GS'!A59,'ﾃﾞｰﾀ14&amp;12'!$BI$3:$BL$66,3,FALSE))</f>
        <v>桃佳</v>
      </c>
      <c r="D59" s="354" t="str">
        <f>IF(A59="","",VLOOKUP('14GS'!A59,'ﾃﾞｰﾀ14&amp;12'!$BI$3:$BL$66,4,FALSE))</f>
        <v>(長･佐世保LTC)</v>
      </c>
      <c r="E59" s="22"/>
      <c r="F59" s="22"/>
      <c r="G59" s="46"/>
      <c r="I59" s="24"/>
      <c r="J59" s="22"/>
      <c r="K59" s="22"/>
      <c r="L59" s="22"/>
      <c r="M59" s="22"/>
      <c r="N59" s="22"/>
      <c r="O59" s="87"/>
      <c r="P59" s="87"/>
      <c r="Q59" s="87"/>
      <c r="R59" s="351">
        <v>83</v>
      </c>
      <c r="S59" s="351"/>
      <c r="T59" s="87"/>
      <c r="U59" s="41"/>
      <c r="V59" s="37"/>
      <c r="W59" s="354" t="str">
        <f>IF(Z59="","",VLOOKUP('14GS'!Z59,'ﾃﾞｰﾀ14&amp;12'!$BI$3:$BL$66,2,FALSE))</f>
        <v>岩下</v>
      </c>
      <c r="X59" s="354" t="str">
        <f>IF(Z59="","",VLOOKUP('14GS'!Z59,'ﾃﾞｰﾀ14&amp;12'!$BI$3:$BL$66,3,FALSE))</f>
        <v>美穂</v>
      </c>
      <c r="Y59" s="354" t="str">
        <f>IF(Z59="","",VLOOKUP('14GS'!Z59,'ﾃﾞｰﾀ14&amp;12'!$BI$3:$BL$66,4,FALSE))</f>
        <v>(福・ＩTS九州）</v>
      </c>
      <c r="Z59" s="358">
        <v>16</v>
      </c>
    </row>
    <row r="60" spans="1:26" ht="15" customHeight="1">
      <c r="A60" s="355"/>
      <c r="B60" s="354"/>
      <c r="C60" s="354"/>
      <c r="D60" s="354"/>
      <c r="E60" s="239"/>
      <c r="F60" s="181"/>
      <c r="G60" s="36"/>
      <c r="H60" s="41">
        <v>8</v>
      </c>
      <c r="I60" s="42" t="str">
        <f>IF(H60="","",VLOOKUP('14GS'!H60,'ﾃﾞｰﾀ14&amp;12'!$BI$3:$BL$66,2,FALSE))</f>
        <v>川口</v>
      </c>
      <c r="J60" s="22"/>
      <c r="K60" s="22"/>
      <c r="L60" s="22"/>
      <c r="M60" s="22"/>
      <c r="N60" s="24"/>
      <c r="O60" s="87"/>
      <c r="P60" s="87"/>
      <c r="Q60" s="87"/>
      <c r="R60" s="87"/>
      <c r="S60" s="87"/>
      <c r="T60" s="87"/>
      <c r="U60" s="35"/>
      <c r="V60" s="35"/>
      <c r="W60" s="354"/>
      <c r="X60" s="354"/>
      <c r="Y60" s="354"/>
      <c r="Z60" s="358"/>
    </row>
    <row r="61" spans="1:29" ht="15" customHeight="1">
      <c r="A61" s="355">
        <f>IF(R58="","",IF(R58=Z57,Z59,IF(R58=Z59,Z57)))</f>
        <v>25</v>
      </c>
      <c r="B61" s="354" t="str">
        <f>IF(A61="","",VLOOKUP('14GS'!A61,'ﾃﾞｰﾀ14&amp;12'!$BI$3:$BL$66,2,FALSE))</f>
        <v>山上</v>
      </c>
      <c r="C61" s="354" t="str">
        <f>IF(A61="","",VLOOKUP('14GS'!A61,'ﾃﾞｰﾀ14&amp;12'!$BI$3:$BL$66,3,FALSE))</f>
        <v>舞</v>
      </c>
      <c r="D61" s="354" t="str">
        <f>IF(A61="","",VLOOKUP('14GS'!A61,'ﾃﾞｰﾀ14&amp;12'!$BI$3:$BL$66,4,FALSE))</f>
        <v>(福･油山TC)</v>
      </c>
      <c r="E61" s="42"/>
      <c r="F61" s="43"/>
      <c r="G61" s="188"/>
      <c r="H61" s="356">
        <v>86</v>
      </c>
      <c r="I61" s="357"/>
      <c r="J61" s="22"/>
      <c r="K61" s="22"/>
      <c r="L61" s="1"/>
      <c r="M61" s="1"/>
      <c r="Q61" s="24"/>
      <c r="S61" s="23"/>
      <c r="W61" s="60"/>
      <c r="X61" s="86"/>
      <c r="Y61" s="21"/>
      <c r="Z61" s="35"/>
      <c r="AA61" s="3"/>
      <c r="AB61" s="2"/>
      <c r="AC61" s="2"/>
    </row>
    <row r="62" spans="1:29" ht="15" customHeight="1">
      <c r="A62" s="355"/>
      <c r="B62" s="354"/>
      <c r="C62" s="354"/>
      <c r="D62" s="354"/>
      <c r="E62" s="22"/>
      <c r="F62" s="22"/>
      <c r="G62" s="22"/>
      <c r="H62" s="22"/>
      <c r="I62" s="22"/>
      <c r="J62" s="22"/>
      <c r="K62" s="22"/>
      <c r="L62" s="1"/>
      <c r="M62" s="1"/>
      <c r="P62" s="24"/>
      <c r="Q62" s="24"/>
      <c r="R62" s="30"/>
      <c r="S62" s="30"/>
      <c r="T62" s="30"/>
      <c r="U62" s="30"/>
      <c r="V62" s="30"/>
      <c r="W62" s="272"/>
      <c r="X62" s="60"/>
      <c r="Y62" s="21"/>
      <c r="Z62" s="35"/>
      <c r="AA62" s="3"/>
      <c r="AB62" s="2"/>
      <c r="AC62" s="2"/>
    </row>
    <row r="63" spans="1:28" ht="13.5" customHeight="1">
      <c r="A63" s="12"/>
      <c r="B63" s="87"/>
      <c r="C63" s="87"/>
      <c r="D63" s="87"/>
      <c r="E63" s="22"/>
      <c r="F63" s="22"/>
      <c r="G63" s="46"/>
      <c r="H63" s="22"/>
      <c r="I63" s="22"/>
      <c r="J63" s="22"/>
      <c r="K63" s="22"/>
      <c r="L63" s="1"/>
      <c r="M63" s="1"/>
      <c r="O63" s="35"/>
      <c r="P63" s="35"/>
      <c r="Q63" s="87"/>
      <c r="R63" s="87"/>
      <c r="S63" s="87"/>
      <c r="T63" s="12"/>
      <c r="U63" s="35"/>
      <c r="V63" s="35"/>
      <c r="W63" s="87"/>
      <c r="X63" s="60"/>
      <c r="Y63" s="87"/>
      <c r="Z63" s="35"/>
      <c r="AA63" s="3"/>
      <c r="AB63" s="2"/>
    </row>
    <row r="64" spans="1:28" ht="13.5" customHeight="1">
      <c r="A64" s="12"/>
      <c r="B64" s="87"/>
      <c r="C64" s="87"/>
      <c r="D64" s="87"/>
      <c r="E64" s="22"/>
      <c r="F64" s="92"/>
      <c r="G64" s="10"/>
      <c r="H64" s="22"/>
      <c r="I64" s="22"/>
      <c r="J64" s="22"/>
      <c r="K64" s="22"/>
      <c r="L64" s="1"/>
      <c r="M64" s="1"/>
      <c r="O64" s="35"/>
      <c r="P64" s="35"/>
      <c r="Q64" s="87"/>
      <c r="R64" s="87"/>
      <c r="S64" s="87"/>
      <c r="T64" s="12"/>
      <c r="U64" s="94"/>
      <c r="V64" s="10"/>
      <c r="W64" s="87"/>
      <c r="X64" s="60"/>
      <c r="Y64" s="87"/>
      <c r="Z64" s="94"/>
      <c r="AA64" s="3"/>
      <c r="AB64" s="2"/>
    </row>
    <row r="65" spans="1:28" ht="13.5" customHeight="1">
      <c r="A65" s="12"/>
      <c r="B65" s="87"/>
      <c r="C65" s="87"/>
      <c r="D65" s="87"/>
      <c r="E65" s="22"/>
      <c r="F65" s="22"/>
      <c r="G65" s="22"/>
      <c r="H65" s="22"/>
      <c r="I65" s="22"/>
      <c r="J65" s="22"/>
      <c r="K65" s="46"/>
      <c r="L65" s="44"/>
      <c r="M65" s="44"/>
      <c r="O65" s="35"/>
      <c r="P65" s="35"/>
      <c r="Q65" s="87"/>
      <c r="R65" s="87"/>
      <c r="S65" s="87"/>
      <c r="T65" s="12"/>
      <c r="U65" s="35"/>
      <c r="V65" s="35"/>
      <c r="W65" s="87"/>
      <c r="X65" s="60"/>
      <c r="Y65" s="87"/>
      <c r="Z65" s="35"/>
      <c r="AA65" s="3"/>
      <c r="AB65" s="2"/>
    </row>
    <row r="66" spans="1:28" ht="13.5" customHeight="1">
      <c r="A66" s="12"/>
      <c r="B66" s="87"/>
      <c r="C66" s="87"/>
      <c r="D66" s="87"/>
      <c r="E66" s="22"/>
      <c r="F66" s="22"/>
      <c r="G66" s="22"/>
      <c r="H66" s="22"/>
      <c r="I66" s="22"/>
      <c r="J66" s="92"/>
      <c r="K66" s="10"/>
      <c r="L66" s="94"/>
      <c r="M66" s="94"/>
      <c r="N66" s="24"/>
      <c r="O66" s="35"/>
      <c r="P66" s="35"/>
      <c r="Q66" s="87"/>
      <c r="R66" s="87"/>
      <c r="S66" s="87"/>
      <c r="T66" s="12"/>
      <c r="U66" s="35"/>
      <c r="V66" s="35"/>
      <c r="W66" s="87"/>
      <c r="X66" s="60"/>
      <c r="Y66" s="60"/>
      <c r="Z66" s="12"/>
      <c r="AA66" s="2"/>
      <c r="AB66" s="2"/>
    </row>
    <row r="67" spans="1:29" ht="13.5" customHeight="1">
      <c r="A67" s="12"/>
      <c r="B67" s="87"/>
      <c r="C67" s="87"/>
      <c r="D67" s="87"/>
      <c r="E67" s="46"/>
      <c r="F67" s="46"/>
      <c r="G67" s="46"/>
      <c r="H67" s="46"/>
      <c r="I67" s="46"/>
      <c r="J67" s="46"/>
      <c r="K67" s="46"/>
      <c r="L67" s="46"/>
      <c r="M67" s="46"/>
      <c r="N67" s="24"/>
      <c r="P67" s="24"/>
      <c r="Q67" s="24"/>
      <c r="R67" s="24"/>
      <c r="T67" s="24"/>
      <c r="V67" s="24"/>
      <c r="W67" s="60"/>
      <c r="X67" s="60"/>
      <c r="Y67" s="60"/>
      <c r="Z67" s="12"/>
      <c r="AA67" s="2"/>
      <c r="AB67" s="2"/>
      <c r="AC67" s="2"/>
    </row>
    <row r="68" spans="1:29" ht="13.5" customHeight="1">
      <c r="A68" s="12"/>
      <c r="B68" s="87"/>
      <c r="C68" s="87"/>
      <c r="D68" s="87"/>
      <c r="E68" s="46"/>
      <c r="F68" s="10"/>
      <c r="G68" s="10"/>
      <c r="H68" s="46"/>
      <c r="I68" s="46"/>
      <c r="J68" s="46"/>
      <c r="K68" s="46"/>
      <c r="L68" s="46"/>
      <c r="M68" s="46"/>
      <c r="N68" s="24"/>
      <c r="P68" s="24"/>
      <c r="Q68" s="24"/>
      <c r="R68" s="30"/>
      <c r="S68" s="30"/>
      <c r="T68" s="30"/>
      <c r="U68" s="30"/>
      <c r="V68" s="30"/>
      <c r="W68" s="272"/>
      <c r="X68" s="60"/>
      <c r="Y68" s="60"/>
      <c r="Z68" s="12"/>
      <c r="AA68" s="12"/>
      <c r="AB68" s="2"/>
      <c r="AC68" s="2"/>
    </row>
    <row r="69" spans="1:28" ht="13.5" customHeight="1">
      <c r="A69" s="12"/>
      <c r="B69" s="87"/>
      <c r="C69" s="87"/>
      <c r="D69" s="87"/>
      <c r="E69" s="46"/>
      <c r="F69" s="46"/>
      <c r="G69" s="46"/>
      <c r="H69" s="46"/>
      <c r="I69" s="46"/>
      <c r="J69" s="46"/>
      <c r="K69" s="46"/>
      <c r="L69" s="46"/>
      <c r="M69" s="46"/>
      <c r="O69" s="87"/>
      <c r="P69" s="87"/>
      <c r="Q69" s="87"/>
      <c r="R69" s="87"/>
      <c r="S69" s="87"/>
      <c r="T69" s="12"/>
      <c r="U69" s="35"/>
      <c r="V69" s="35"/>
      <c r="W69" s="87"/>
      <c r="X69" s="60"/>
      <c r="Y69" s="86"/>
      <c r="Z69" s="46"/>
      <c r="AA69" s="46"/>
      <c r="AB69" s="2"/>
    </row>
    <row r="70" spans="1:28" ht="13.5" customHeight="1">
      <c r="A70" s="12"/>
      <c r="B70" s="87"/>
      <c r="C70" s="87"/>
      <c r="D70" s="87"/>
      <c r="E70" s="46"/>
      <c r="F70" s="46"/>
      <c r="G70" s="46"/>
      <c r="H70" s="10"/>
      <c r="I70" s="10"/>
      <c r="J70" s="46"/>
      <c r="K70" s="46"/>
      <c r="L70" s="46"/>
      <c r="M70" s="46"/>
      <c r="N70" s="95"/>
      <c r="O70" s="87"/>
      <c r="P70" s="87"/>
      <c r="Q70" s="87"/>
      <c r="R70" s="87"/>
      <c r="S70" s="87"/>
      <c r="T70" s="12"/>
      <c r="U70" s="94"/>
      <c r="V70" s="94"/>
      <c r="W70" s="87"/>
      <c r="X70" s="60"/>
      <c r="Y70" s="86"/>
      <c r="Z70" s="94"/>
      <c r="AA70" s="46"/>
      <c r="AB70" s="2"/>
    </row>
    <row r="71" spans="1:28" ht="13.5" customHeight="1">
      <c r="A71" s="12"/>
      <c r="B71" s="87"/>
      <c r="C71" s="87"/>
      <c r="D71" s="87"/>
      <c r="E71" s="46"/>
      <c r="F71" s="46"/>
      <c r="G71" s="46"/>
      <c r="H71" s="46"/>
      <c r="I71" s="46"/>
      <c r="J71" s="46"/>
      <c r="K71" s="46"/>
      <c r="L71" s="46"/>
      <c r="M71" s="46"/>
      <c r="N71" s="24"/>
      <c r="O71" s="87"/>
      <c r="P71" s="87"/>
      <c r="Q71" s="87"/>
      <c r="R71" s="87"/>
      <c r="S71" s="87"/>
      <c r="T71" s="12"/>
      <c r="U71" s="35"/>
      <c r="V71" s="35"/>
      <c r="W71" s="87"/>
      <c r="X71" s="60"/>
      <c r="Y71" s="60"/>
      <c r="Z71" s="46"/>
      <c r="AA71" s="46"/>
      <c r="AB71" s="2"/>
    </row>
    <row r="72" spans="1:28" ht="13.5" customHeight="1">
      <c r="A72" s="12"/>
      <c r="B72" s="87"/>
      <c r="C72" s="87"/>
      <c r="D72" s="87"/>
      <c r="E72" s="46"/>
      <c r="F72" s="10"/>
      <c r="G72" s="10"/>
      <c r="H72" s="46"/>
      <c r="I72" s="46"/>
      <c r="J72" s="46"/>
      <c r="K72" s="46"/>
      <c r="L72" s="46"/>
      <c r="M72" s="46"/>
      <c r="N72" s="24"/>
      <c r="O72" s="87"/>
      <c r="P72" s="87"/>
      <c r="Q72" s="87"/>
      <c r="R72" s="87"/>
      <c r="S72" s="87"/>
      <c r="T72" s="12"/>
      <c r="U72" s="35"/>
      <c r="V72" s="35"/>
      <c r="W72" s="87"/>
      <c r="X72" s="60"/>
      <c r="Y72" s="259"/>
      <c r="Z72" s="46"/>
      <c r="AA72" s="46"/>
      <c r="AB72" s="2"/>
    </row>
    <row r="73" spans="1:28" ht="13.5" customHeight="1">
      <c r="A73" s="12"/>
      <c r="B73" s="87"/>
      <c r="C73" s="87"/>
      <c r="D73" s="87"/>
      <c r="E73" s="46"/>
      <c r="F73" s="46"/>
      <c r="G73" s="46"/>
      <c r="H73" s="46"/>
      <c r="I73" s="46"/>
      <c r="J73" s="46"/>
      <c r="K73" s="46"/>
      <c r="L73" s="46"/>
      <c r="M73" s="46"/>
      <c r="N73" s="24"/>
      <c r="O73" s="87"/>
      <c r="P73" s="87"/>
      <c r="Q73" s="87"/>
      <c r="R73" s="87"/>
      <c r="S73" s="87"/>
      <c r="T73" s="12"/>
      <c r="U73" s="35"/>
      <c r="V73" s="35"/>
      <c r="W73" s="87"/>
      <c r="X73" s="60"/>
      <c r="Y73" s="259"/>
      <c r="Z73" s="46"/>
      <c r="AA73" s="46"/>
      <c r="AB73" s="12"/>
    </row>
    <row r="74" spans="1:28" ht="13.5" customHeight="1">
      <c r="A74" s="12"/>
      <c r="B74" s="87"/>
      <c r="C74" s="87"/>
      <c r="D74" s="87"/>
      <c r="E74" s="46"/>
      <c r="F74" s="46"/>
      <c r="G74" s="46"/>
      <c r="H74" s="46"/>
      <c r="I74" s="46"/>
      <c r="J74" s="46"/>
      <c r="K74" s="46"/>
      <c r="L74" s="46"/>
      <c r="M74" s="46"/>
      <c r="N74" s="95"/>
      <c r="O74" s="87"/>
      <c r="P74" s="87"/>
      <c r="Q74" s="87"/>
      <c r="R74" s="87"/>
      <c r="S74" s="87"/>
      <c r="T74" s="12"/>
      <c r="U74" s="94"/>
      <c r="V74" s="94"/>
      <c r="W74" s="87"/>
      <c r="X74" s="60"/>
      <c r="Y74" s="259"/>
      <c r="Z74" s="94"/>
      <c r="AA74" s="46"/>
      <c r="AB74" s="12"/>
    </row>
  </sheetData>
  <sheetProtection/>
  <mergeCells count="199">
    <mergeCell ref="A61:A62"/>
    <mergeCell ref="B61:B62"/>
    <mergeCell ref="C61:C62"/>
    <mergeCell ref="D61:D62"/>
    <mergeCell ref="W59:W60"/>
    <mergeCell ref="X59:X60"/>
    <mergeCell ref="Y59:Y60"/>
    <mergeCell ref="Z59:Z60"/>
    <mergeCell ref="A59:A60"/>
    <mergeCell ref="B59:B60"/>
    <mergeCell ref="C59:C60"/>
    <mergeCell ref="D59:D60"/>
    <mergeCell ref="Y53:Y54"/>
    <mergeCell ref="Z53:Z54"/>
    <mergeCell ref="X55:X56"/>
    <mergeCell ref="Y55:Y56"/>
    <mergeCell ref="Z55:Z56"/>
    <mergeCell ref="X53:X54"/>
    <mergeCell ref="W57:W58"/>
    <mergeCell ref="X57:X58"/>
    <mergeCell ref="Y57:Y58"/>
    <mergeCell ref="Z57:Z58"/>
    <mergeCell ref="W55:W56"/>
    <mergeCell ref="T37:U37"/>
    <mergeCell ref="F33:G33"/>
    <mergeCell ref="F37:G37"/>
    <mergeCell ref="H35:I35"/>
    <mergeCell ref="W53:W54"/>
    <mergeCell ref="T33:U33"/>
    <mergeCell ref="W35:W36"/>
    <mergeCell ref="T25:U25"/>
    <mergeCell ref="H27:I27"/>
    <mergeCell ref="F29:G29"/>
    <mergeCell ref="R27:S27"/>
    <mergeCell ref="T29:U29"/>
    <mergeCell ref="H61:I61"/>
    <mergeCell ref="L23:M23"/>
    <mergeCell ref="N23:O23"/>
    <mergeCell ref="F13:G13"/>
    <mergeCell ref="J15:K15"/>
    <mergeCell ref="F17:G17"/>
    <mergeCell ref="H19:I19"/>
    <mergeCell ref="F21:G21"/>
    <mergeCell ref="F25:G25"/>
    <mergeCell ref="J31:K31"/>
    <mergeCell ref="A53:A54"/>
    <mergeCell ref="B53:B54"/>
    <mergeCell ref="C53:C54"/>
    <mergeCell ref="D53:D54"/>
    <mergeCell ref="A55:A56"/>
    <mergeCell ref="B55:B56"/>
    <mergeCell ref="C55:C56"/>
    <mergeCell ref="D55:D56"/>
    <mergeCell ref="Y35:Y36"/>
    <mergeCell ref="Z35:Z36"/>
    <mergeCell ref="A37:A38"/>
    <mergeCell ref="B37:B38"/>
    <mergeCell ref="C37:C38"/>
    <mergeCell ref="D37:D38"/>
    <mergeCell ref="W37:W38"/>
    <mergeCell ref="X37:X38"/>
    <mergeCell ref="Y37:Y38"/>
    <mergeCell ref="Z37:Z38"/>
    <mergeCell ref="A35:A36"/>
    <mergeCell ref="B35:B36"/>
    <mergeCell ref="C35:C36"/>
    <mergeCell ref="D35:D36"/>
    <mergeCell ref="X35:X36"/>
    <mergeCell ref="R35:S35"/>
    <mergeCell ref="Y31:Y32"/>
    <mergeCell ref="Z31:Z32"/>
    <mergeCell ref="W33:W34"/>
    <mergeCell ref="X33:X34"/>
    <mergeCell ref="Y33:Y34"/>
    <mergeCell ref="Z33:Z34"/>
    <mergeCell ref="W31:W32"/>
    <mergeCell ref="X31:X32"/>
    <mergeCell ref="A33:A34"/>
    <mergeCell ref="B33:B34"/>
    <mergeCell ref="C33:C34"/>
    <mergeCell ref="D33:D34"/>
    <mergeCell ref="A31:A32"/>
    <mergeCell ref="B31:B32"/>
    <mergeCell ref="C31:C32"/>
    <mergeCell ref="D31:D32"/>
    <mergeCell ref="Y27:Y28"/>
    <mergeCell ref="Z27:Z28"/>
    <mergeCell ref="A29:A30"/>
    <mergeCell ref="B29:B30"/>
    <mergeCell ref="C29:C30"/>
    <mergeCell ref="D29:D30"/>
    <mergeCell ref="W29:W30"/>
    <mergeCell ref="X29:X30"/>
    <mergeCell ref="Y29:Y30"/>
    <mergeCell ref="Z29:Z30"/>
    <mergeCell ref="A27:A28"/>
    <mergeCell ref="B27:B28"/>
    <mergeCell ref="C27:C28"/>
    <mergeCell ref="D27:D28"/>
    <mergeCell ref="W27:W28"/>
    <mergeCell ref="X27:X28"/>
    <mergeCell ref="Y23:Y24"/>
    <mergeCell ref="Z23:Z24"/>
    <mergeCell ref="W25:W26"/>
    <mergeCell ref="X25:X26"/>
    <mergeCell ref="Y25:Y26"/>
    <mergeCell ref="Z25:Z26"/>
    <mergeCell ref="W23:W24"/>
    <mergeCell ref="X23:X24"/>
    <mergeCell ref="A25:A26"/>
    <mergeCell ref="B25:B26"/>
    <mergeCell ref="C25:C26"/>
    <mergeCell ref="D25:D26"/>
    <mergeCell ref="A23:A24"/>
    <mergeCell ref="B23:B24"/>
    <mergeCell ref="C23:C24"/>
    <mergeCell ref="D23:D24"/>
    <mergeCell ref="W21:W22"/>
    <mergeCell ref="X21:X22"/>
    <mergeCell ref="Y21:Y22"/>
    <mergeCell ref="Z21:Z22"/>
    <mergeCell ref="A21:A22"/>
    <mergeCell ref="B21:B22"/>
    <mergeCell ref="C21:C22"/>
    <mergeCell ref="D21:D22"/>
    <mergeCell ref="T21:U21"/>
    <mergeCell ref="Y17:Y18"/>
    <mergeCell ref="Z17:Z18"/>
    <mergeCell ref="A19:A20"/>
    <mergeCell ref="B19:B20"/>
    <mergeCell ref="C19:C20"/>
    <mergeCell ref="D19:D20"/>
    <mergeCell ref="W19:W20"/>
    <mergeCell ref="X19:X20"/>
    <mergeCell ref="Y19:Y20"/>
    <mergeCell ref="Z19:Z20"/>
    <mergeCell ref="A17:A18"/>
    <mergeCell ref="B17:B18"/>
    <mergeCell ref="C17:C18"/>
    <mergeCell ref="D17:D18"/>
    <mergeCell ref="W17:W18"/>
    <mergeCell ref="X17:X18"/>
    <mergeCell ref="T17:U17"/>
    <mergeCell ref="Z13:Z14"/>
    <mergeCell ref="A15:A16"/>
    <mergeCell ref="B15:B16"/>
    <mergeCell ref="C15:C16"/>
    <mergeCell ref="D15:D16"/>
    <mergeCell ref="W15:W16"/>
    <mergeCell ref="X15:X16"/>
    <mergeCell ref="Y15:Y16"/>
    <mergeCell ref="Z15:Z16"/>
    <mergeCell ref="T13:U13"/>
    <mergeCell ref="W13:W14"/>
    <mergeCell ref="X13:X14"/>
    <mergeCell ref="Y13:Y14"/>
    <mergeCell ref="R11:S11"/>
    <mergeCell ref="H11:I11"/>
    <mergeCell ref="A13:A14"/>
    <mergeCell ref="B13:B14"/>
    <mergeCell ref="C13:C14"/>
    <mergeCell ref="D13:D14"/>
    <mergeCell ref="A11:A12"/>
    <mergeCell ref="B11:B12"/>
    <mergeCell ref="C11:C12"/>
    <mergeCell ref="D11:D12"/>
    <mergeCell ref="Y9:Y10"/>
    <mergeCell ref="T9:U9"/>
    <mergeCell ref="Z9:Z10"/>
    <mergeCell ref="Z11:Z12"/>
    <mergeCell ref="W11:W12"/>
    <mergeCell ref="X11:X12"/>
    <mergeCell ref="W9:W10"/>
    <mergeCell ref="X9:X10"/>
    <mergeCell ref="Y11:Y12"/>
    <mergeCell ref="A9:A10"/>
    <mergeCell ref="B9:B10"/>
    <mergeCell ref="C9:C10"/>
    <mergeCell ref="D9:D10"/>
    <mergeCell ref="P57:Q57"/>
    <mergeCell ref="R55:S55"/>
    <mergeCell ref="R59:S59"/>
    <mergeCell ref="F9:G9"/>
    <mergeCell ref="H55:I55"/>
    <mergeCell ref="P31:Q31"/>
    <mergeCell ref="N10:O10"/>
    <mergeCell ref="N9:O9"/>
    <mergeCell ref="P15:Q15"/>
    <mergeCell ref="R19:S19"/>
    <mergeCell ref="A1:Z1"/>
    <mergeCell ref="A2:Z2"/>
    <mergeCell ref="A7:A8"/>
    <mergeCell ref="B7:B8"/>
    <mergeCell ref="C7:C8"/>
    <mergeCell ref="D7:D8"/>
    <mergeCell ref="Z7:Z8"/>
    <mergeCell ref="W7:W8"/>
    <mergeCell ref="X7:X8"/>
    <mergeCell ref="Y7:Y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6"/>
  <sheetViews>
    <sheetView showZeros="0" zoomScalePageLayoutView="0" workbookViewId="0" topLeftCell="A38">
      <selection activeCell="H54" sqref="H54:I54"/>
    </sheetView>
  </sheetViews>
  <sheetFormatPr defaultColWidth="2.59765625" defaultRowHeight="14.25"/>
  <cols>
    <col min="1" max="1" width="2.5" style="23" customWidth="1"/>
    <col min="2" max="3" width="5.5" style="47" customWidth="1"/>
    <col min="4" max="4" width="14.19921875" style="23" customWidth="1"/>
    <col min="5" max="5" width="1.8984375" style="23" customWidth="1"/>
    <col min="6" max="6" width="1.8984375" style="24" customWidth="1"/>
    <col min="7" max="7" width="4.5" style="23" customWidth="1"/>
    <col min="8" max="8" width="1.8984375" style="24" customWidth="1"/>
    <col min="9" max="9" width="4.5" style="23" customWidth="1"/>
    <col min="10" max="10" width="1.8984375" style="24" customWidth="1"/>
    <col min="11" max="11" width="4.5" style="23" customWidth="1"/>
    <col min="12" max="12" width="1.8984375" style="24" customWidth="1"/>
    <col min="13" max="13" width="4.5" style="23" customWidth="1"/>
    <col min="14" max="14" width="1.8984375" style="23" customWidth="1"/>
    <col min="15" max="15" width="4.5" style="24" customWidth="1"/>
    <col min="16" max="16" width="1.8984375" style="23" customWidth="1"/>
    <col min="17" max="17" width="4.5" style="23" customWidth="1"/>
    <col min="18" max="18" width="1.8984375" style="23" customWidth="1"/>
    <col min="19" max="19" width="4.5" style="24" customWidth="1"/>
    <col min="20" max="20" width="1.8984375" style="23" customWidth="1"/>
    <col min="21" max="21" width="4.5" style="24" customWidth="1"/>
    <col min="22" max="22" width="1.8984375" style="23" customWidth="1"/>
    <col min="23" max="24" width="5.5" style="23" customWidth="1"/>
    <col min="25" max="25" width="14.19921875" style="23" customWidth="1"/>
    <col min="26" max="26" width="2.5" style="23" customWidth="1"/>
    <col min="27" max="16384" width="2.59765625" style="25" customWidth="1"/>
  </cols>
  <sheetData>
    <row r="1" spans="1:26" s="93" customFormat="1" ht="26.25" customHeight="1">
      <c r="A1" s="360" t="s">
        <v>997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</row>
    <row r="2" spans="1:26" ht="28.5" customHeight="1">
      <c r="A2" s="361" t="s">
        <v>347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ht="13.5">
      <c r="Z3" s="273" t="s">
        <v>999</v>
      </c>
    </row>
    <row r="4" ht="13.5">
      <c r="Z4" s="253" t="s">
        <v>870</v>
      </c>
    </row>
    <row r="5" ht="18.75" customHeight="1"/>
    <row r="6" spans="1:26" ht="13.5">
      <c r="A6" s="25"/>
      <c r="D6" s="25"/>
      <c r="E6" s="25" t="s">
        <v>690</v>
      </c>
      <c r="F6" s="90"/>
      <c r="G6" s="253" t="s">
        <v>349</v>
      </c>
      <c r="H6" s="90"/>
      <c r="I6" s="253" t="s">
        <v>691</v>
      </c>
      <c r="J6" s="90"/>
      <c r="K6" s="253" t="s">
        <v>692</v>
      </c>
      <c r="L6" s="90"/>
      <c r="M6" s="25"/>
      <c r="N6" s="25" t="s">
        <v>696</v>
      </c>
      <c r="O6" s="25"/>
      <c r="P6" s="25" t="s">
        <v>692</v>
      </c>
      <c r="Q6" s="25"/>
      <c r="R6" s="25" t="s">
        <v>691</v>
      </c>
      <c r="S6" s="90"/>
      <c r="T6" s="25" t="s">
        <v>693</v>
      </c>
      <c r="U6" s="90"/>
      <c r="V6" s="25" t="s">
        <v>690</v>
      </c>
      <c r="W6" s="25"/>
      <c r="X6" s="25"/>
      <c r="Y6" s="25"/>
      <c r="Z6" s="25"/>
    </row>
    <row r="7" spans="1:26" ht="17.25" customHeight="1">
      <c r="A7" s="355">
        <v>1</v>
      </c>
      <c r="B7" s="21" t="str">
        <f>IF($A7="","",VLOOKUP($A7,'ﾃﾞｰﾀ14&amp;12'!$AZ$3:$BC$26,2,FALSE))</f>
        <v>園田</v>
      </c>
      <c r="C7" s="21" t="str">
        <f>IF($A7="","",VLOOKUP($A7,'ﾃﾞｰﾀ14&amp;12'!$AZ$3:$BC$26,3,FALSE))</f>
        <v>彩乃</v>
      </c>
      <c r="D7" s="21" t="str">
        <f>IF($A7="","",VLOOKUP($A7,'ﾃﾞｰﾀ14&amp;12'!$AZ$3:$BC$26,4,FALSE))</f>
        <v>(福･海ノ中道Ｍ&amp;Ｔ)</v>
      </c>
      <c r="E7" s="233"/>
      <c r="F7" s="233"/>
      <c r="G7" s="234"/>
      <c r="H7" s="362">
        <v>1</v>
      </c>
      <c r="I7" s="87" t="str">
        <f>IF(H7="","",VLOOKUP(H7,'ﾃﾞｰﾀ14&amp;12'!$AZ$3:$BC$26,2,FALSE))</f>
        <v>園田</v>
      </c>
      <c r="J7" s="35"/>
      <c r="K7" s="3"/>
      <c r="L7" s="35"/>
      <c r="M7" s="3"/>
      <c r="N7" s="3"/>
      <c r="O7" s="35"/>
      <c r="P7" s="3"/>
      <c r="Q7" s="3"/>
      <c r="R7" s="363">
        <v>14</v>
      </c>
      <c r="S7" s="87" t="str">
        <f>IF(R7="","",VLOOKUP(R7,'ﾃﾞｰﾀ14&amp;12'!$AZ$3:$BC$26,2,FALSE))</f>
        <v>吉村</v>
      </c>
      <c r="T7" s="37"/>
      <c r="U7" s="37"/>
      <c r="V7" s="4"/>
      <c r="W7" s="21" t="str">
        <f>IF($Z7="","",VLOOKUP($Z7,'ﾃﾞｰﾀ14&amp;12'!$AZ$3:$BC$26,2,FALSE))</f>
        <v>谷口</v>
      </c>
      <c r="X7" s="21" t="str">
        <f>IF($Z7="","",VLOOKUP($Z7,'ﾃﾞｰﾀ14&amp;12'!$AZ$3:$BC$26,3,FALSE))</f>
        <v>爽</v>
      </c>
      <c r="Y7" s="21" t="str">
        <f>IF($Z7="","",VLOOKUP($Z7,'ﾃﾞｰﾀ14&amp;12'!$AZ$3:$BC$26,4,FALSE))</f>
        <v>(福･TF TC)</v>
      </c>
      <c r="Z7" s="358">
        <v>13</v>
      </c>
    </row>
    <row r="8" spans="1:26" ht="17.25" customHeight="1">
      <c r="A8" s="355"/>
      <c r="B8" s="21" t="str">
        <f>IF($A7="","",VLOOKUP($A7,'ﾃﾞｰﾀ14&amp;12'!$BD$3:$BG$26,2,FALSE))</f>
        <v>中嶌</v>
      </c>
      <c r="C8" s="21" t="str">
        <f>IF($A7="","",VLOOKUP($A7,'ﾃﾞｰﾀ14&amp;12'!$BD$3:$BG$26,3,FALSE))</f>
        <v>瑞希</v>
      </c>
      <c r="D8" s="21" t="str">
        <f>IF($A7="","",VLOOKUP($A7,'ﾃﾞｰﾀ14&amp;12'!$BD$3:$BG$26,4,FALSE))</f>
        <v>(福･三菱化学TC)</v>
      </c>
      <c r="E8" s="10"/>
      <c r="F8" s="10"/>
      <c r="G8" s="36"/>
      <c r="H8" s="366"/>
      <c r="I8" s="88" t="str">
        <f>IF(H7="","",VLOOKUP(H7,'ﾃﾞｰﾀ14&amp;12'!$BD$3:$BG$26,2,FALSE))</f>
        <v>中嶌</v>
      </c>
      <c r="J8" s="35"/>
      <c r="K8" s="3"/>
      <c r="L8" s="35"/>
      <c r="M8" s="3"/>
      <c r="N8" s="3"/>
      <c r="O8" s="35"/>
      <c r="P8" s="3"/>
      <c r="Q8" s="3"/>
      <c r="R8" s="371"/>
      <c r="S8" s="88" t="str">
        <f>IF(R7="","",VLOOKUP(R7,'ﾃﾞｰﾀ14&amp;12'!$BD$3:$BG$26,2,FALSE))</f>
        <v>円本</v>
      </c>
      <c r="T8" s="180"/>
      <c r="U8" s="35"/>
      <c r="V8" s="10"/>
      <c r="W8" s="21" t="str">
        <f>IF($Z7="","",VLOOKUP($Z7,'ﾃﾞｰﾀ14&amp;12'!$BD$3:$BG$26,2,FALSE))</f>
        <v>長澤</v>
      </c>
      <c r="X8" s="21" t="str">
        <f>IF($Z7="","",VLOOKUP($Z7,'ﾃﾞｰﾀ14&amp;12'!$BD$3:$BG$26,3,FALSE))</f>
        <v>由佳</v>
      </c>
      <c r="Y8" s="21" t="str">
        <f>IF($Z7="","",VLOOKUP($Z7,'ﾃﾞｰﾀ14&amp;12'!$BD$3:$BG$26,4,FALSE))</f>
        <v>(福･TF TC)</v>
      </c>
      <c r="Z8" s="358"/>
    </row>
    <row r="9" spans="1:26" ht="17.25" customHeight="1">
      <c r="A9" s="355">
        <v>2</v>
      </c>
      <c r="B9" s="21" t="str">
        <f>IF($A9="","",VLOOKUP($A9,'ﾃﾞｰﾀ14&amp;12'!$AZ$3:$BC$26,2,FALSE))</f>
        <v>上原</v>
      </c>
      <c r="C9" s="21" t="str">
        <f>IF($A9="","",VLOOKUP($A9,'ﾃﾞｰﾀ14&amp;12'!$AZ$3:$BC$26,3,FALSE))</f>
        <v>千明</v>
      </c>
      <c r="D9" s="21" t="str">
        <f>IF($A9="","",VLOOKUP($A9,'ﾃﾞｰﾀ14&amp;12'!$AZ$3:$BC$26,4,FALSE))</f>
        <v>(沖・琉球大附中）</v>
      </c>
      <c r="E9" s="4"/>
      <c r="F9" s="362">
        <v>2</v>
      </c>
      <c r="G9" s="87" t="str">
        <f>IF(F9="","",VLOOKUP(F9,'ﾃﾞｰﾀ14&amp;12'!$AZ$3:$BC$26,2,FALSE))</f>
        <v>上原</v>
      </c>
      <c r="H9" s="353">
        <v>81</v>
      </c>
      <c r="I9" s="352"/>
      <c r="J9" s="35"/>
      <c r="K9" s="3"/>
      <c r="L9" s="35"/>
      <c r="M9" s="373">
        <v>1</v>
      </c>
      <c r="N9" s="359" t="str">
        <f>IF(M9="","",VLOOKUP(M9,'ﾃﾞｰﾀ14&amp;12'!$AZ$3:$BC$26,2,FALSE))</f>
        <v>園田</v>
      </c>
      <c r="O9" s="359" t="e">
        <f>IF(N9="","",VLOOKUP(N9,'ﾃﾞｰﾀ14&amp;12'!$AZ$3:$BC$26,2,FALSE))</f>
        <v>#N/A</v>
      </c>
      <c r="P9" s="3"/>
      <c r="Q9" s="3"/>
      <c r="R9" s="353">
        <v>80</v>
      </c>
      <c r="S9" s="352"/>
      <c r="T9" s="368">
        <v>14</v>
      </c>
      <c r="U9" s="87" t="str">
        <f>IF(T9="","",VLOOKUP(T9,'ﾃﾞｰﾀ14&amp;12'!$AZ$3:$BC$26,2,FALSE))</f>
        <v>吉村</v>
      </c>
      <c r="V9" s="4"/>
      <c r="W9" s="21" t="str">
        <f>IF($Z9="","",VLOOKUP($Z9,'ﾃﾞｰﾀ14&amp;12'!$AZ$3:$BC$26,2,FALSE))</f>
        <v>吉村</v>
      </c>
      <c r="X9" s="21" t="str">
        <f>IF($Z9="","",VLOOKUP($Z9,'ﾃﾞｰﾀ14&amp;12'!$AZ$3:$BC$26,3,FALSE))</f>
        <v>暉</v>
      </c>
      <c r="Y9" s="21" t="str">
        <f>IF($Z9="","",VLOOKUP($Z9,'ﾃﾞｰﾀ14&amp;12'!$AZ$3:$BC$26,4,FALSE))</f>
        <v>(大･大分ｽﾎﾟｰﾂ公園TS)</v>
      </c>
      <c r="Z9" s="358">
        <v>14</v>
      </c>
    </row>
    <row r="10" spans="1:26" ht="17.25" customHeight="1">
      <c r="A10" s="355"/>
      <c r="B10" s="21" t="str">
        <f>IF($A9="","",VLOOKUP($A9,'ﾃﾞｰﾀ14&amp;12'!$BD$3:$BG$26,2,FALSE))</f>
        <v>呉屋</v>
      </c>
      <c r="C10" s="21" t="str">
        <f>IF($A9="","",VLOOKUP($A9,'ﾃﾞｰﾀ14&amp;12'!$BD$3:$BG$26,3,FALSE))</f>
        <v>葵</v>
      </c>
      <c r="D10" s="21" t="str">
        <f>IF($A9="","",VLOOKUP($A9,'ﾃﾞｰﾀ14&amp;12'!$BD$3:$BG$26,4,FALSE))</f>
        <v>(沖･TTS Ｊｒ)</v>
      </c>
      <c r="E10" s="6"/>
      <c r="F10" s="366"/>
      <c r="G10" s="88" t="str">
        <f>IF(F9="","",VLOOKUP(F9,'ﾃﾞｰﾀ14&amp;12'!$BD$3:$BG$26,2,FALSE))</f>
        <v>呉屋</v>
      </c>
      <c r="H10" s="40"/>
      <c r="I10" s="39"/>
      <c r="J10" s="35"/>
      <c r="K10" s="3"/>
      <c r="L10" s="35"/>
      <c r="M10" s="373"/>
      <c r="N10" s="359" t="str">
        <f>IF(M9="","",VLOOKUP(M9,'ﾃﾞｰﾀ14&amp;12'!$BD$3:$BG$26,2,FALSE))</f>
        <v>中嶌</v>
      </c>
      <c r="O10" s="359" t="e">
        <f>IF(N9="","",VLOOKUP(N9,'ﾃﾞｰﾀ14&amp;12'!$BD$3:$BG$26,2,FALSE))</f>
        <v>#N/A</v>
      </c>
      <c r="P10" s="3"/>
      <c r="Q10" s="3"/>
      <c r="R10" s="40"/>
      <c r="S10" s="35"/>
      <c r="T10" s="370"/>
      <c r="U10" s="88" t="str">
        <f>IF(T9="","",VLOOKUP(T9,'ﾃﾞｰﾀ14&amp;12'!$BD$3:$BG$26,2,FALSE))</f>
        <v>円本</v>
      </c>
      <c r="V10" s="7"/>
      <c r="W10" s="21" t="str">
        <f>IF($Z9="","",VLOOKUP($Z9,'ﾃﾞｰﾀ14&amp;12'!$BD$3:$BG$26,2,FALSE))</f>
        <v>円本</v>
      </c>
      <c r="X10" s="21" t="str">
        <f>IF($Z9="","",VLOOKUP($Z9,'ﾃﾞｰﾀ14&amp;12'!$BD$3:$BG$26,3,FALSE))</f>
        <v>彩央里</v>
      </c>
      <c r="Y10" s="21" t="str">
        <f>IF($Z9="","",VLOOKUP($Z9,'ﾃﾞｰﾀ14&amp;12'!$BD$3:$BG$26,4,FALSE))</f>
        <v>(大･大分ｽﾎﾟｰﾂ公園TS)</v>
      </c>
      <c r="Z10" s="358"/>
    </row>
    <row r="11" spans="1:26" ht="17.25" customHeight="1">
      <c r="A11" s="355">
        <v>3</v>
      </c>
      <c r="B11" s="21" t="str">
        <f>IF($A11="","",VLOOKUP($A11,'ﾃﾞｰﾀ14&amp;12'!$AZ$3:$BC$26,2,FALSE))</f>
        <v>菅原</v>
      </c>
      <c r="C11" s="21" t="str">
        <f>IF($A11="","",VLOOKUP($A11,'ﾃﾞｰﾀ14&amp;12'!$AZ$3:$BC$26,3,FALSE))</f>
        <v>理紗子</v>
      </c>
      <c r="D11" s="21" t="str">
        <f>IF($A11="","",VLOOKUP($A11,'ﾃﾞｰﾀ14&amp;12'!$AZ$3:$BC$26,4,FALSE))</f>
        <v>（大・LOB TA）</v>
      </c>
      <c r="E11" s="8"/>
      <c r="F11" s="353">
        <v>86</v>
      </c>
      <c r="G11" s="351"/>
      <c r="H11" s="35"/>
      <c r="I11" s="39"/>
      <c r="J11" s="368">
        <v>1</v>
      </c>
      <c r="K11" s="87" t="str">
        <f>IF(J11="","",VLOOKUP(J11,'ﾃﾞｰﾀ14&amp;12'!$AZ$3:$BC$26,2,FALSE))</f>
        <v>園田</v>
      </c>
      <c r="L11" s="35"/>
      <c r="M11" s="3"/>
      <c r="N11" s="374">
        <v>86</v>
      </c>
      <c r="O11" s="374"/>
      <c r="P11" s="363">
        <v>14</v>
      </c>
      <c r="Q11" s="185" t="str">
        <f>IF(P11="","",VLOOKUP(P11,'ﾃﾞｰﾀ14&amp;12'!$AZ$3:$BC$26,2,FALSE))</f>
        <v>吉村</v>
      </c>
      <c r="R11" s="40"/>
      <c r="S11" s="35"/>
      <c r="T11" s="351">
        <v>80</v>
      </c>
      <c r="U11" s="352"/>
      <c r="V11" s="9"/>
      <c r="W11" s="21" t="str">
        <f>IF($Z11="","",VLOOKUP($Z11,'ﾃﾞｰﾀ14&amp;12'!$AZ$3:$BC$26,2,FALSE))</f>
        <v>本多</v>
      </c>
      <c r="X11" s="21" t="str">
        <f>IF($Z11="","",VLOOKUP($Z11,'ﾃﾞｰﾀ14&amp;12'!$AZ$3:$BC$26,3,FALSE))</f>
        <v>由芽</v>
      </c>
      <c r="Y11" s="21" t="str">
        <f>IF($Z11="","",VLOOKUP($Z11,'ﾃﾞｰﾀ14&amp;12'!$AZ$3:$BC$26,4,FALSE))</f>
        <v>(佐･ﾌｧｲﾝﾋﾙｽﾞJr)</v>
      </c>
      <c r="Z11" s="358">
        <v>15</v>
      </c>
    </row>
    <row r="12" spans="1:26" ht="17.25" customHeight="1">
      <c r="A12" s="355"/>
      <c r="B12" s="21" t="str">
        <f>IF($A11="","",VLOOKUP($A11,'ﾃﾞｰﾀ14&amp;12'!$BD$3:$BG$26,2,FALSE))</f>
        <v>佐伯</v>
      </c>
      <c r="C12" s="21" t="str">
        <f>IF($A11="","",VLOOKUP($A11,'ﾃﾞｰﾀ14&amp;12'!$BD$3:$BG$26,3,FALSE))</f>
        <v>実美</v>
      </c>
      <c r="D12" s="21" t="str">
        <f>IF($A11="","",VLOOKUP($A11,'ﾃﾞｰﾀ14&amp;12'!$BD$3:$BG$26,4,FALSE))</f>
        <v>（大・LOB TA）</v>
      </c>
      <c r="E12" s="10"/>
      <c r="F12" s="10"/>
      <c r="G12" s="35"/>
      <c r="H12" s="35"/>
      <c r="I12" s="39"/>
      <c r="J12" s="370"/>
      <c r="K12" s="88" t="str">
        <f>IF(J11="","",VLOOKUP(J11,'ﾃﾞｰﾀ14&amp;12'!$BD$3:$BG$26,2,FALSE))</f>
        <v>中嶌</v>
      </c>
      <c r="L12" s="35"/>
      <c r="M12" s="3"/>
      <c r="N12" s="238"/>
      <c r="O12" s="35"/>
      <c r="P12" s="371"/>
      <c r="Q12" s="184" t="str">
        <f>IF(P11="","",VLOOKUP(P11,'ﾃﾞｰﾀ14&amp;12'!$BD$3:$BG$26,2,FALSE))</f>
        <v>円本</v>
      </c>
      <c r="R12" s="40"/>
      <c r="S12" s="35"/>
      <c r="T12" s="35"/>
      <c r="U12" s="35"/>
      <c r="V12" s="10"/>
      <c r="W12" s="21" t="str">
        <f>IF($Z11="","",VLOOKUP($Z11,'ﾃﾞｰﾀ14&amp;12'!$BD$3:$BG$26,2,FALSE))</f>
        <v>有馬</v>
      </c>
      <c r="X12" s="21" t="str">
        <f>IF($Z11="","",VLOOKUP($Z11,'ﾃﾞｰﾀ14&amp;12'!$BD$3:$BG$26,3,FALSE))</f>
        <v>南々海</v>
      </c>
      <c r="Y12" s="21" t="str">
        <f>IF($Z11="","",VLOOKUP($Z11,'ﾃﾞｰﾀ14&amp;12'!$BD$3:$BG$26,4,FALSE))</f>
        <v>(佐･ﾌｧｲﾝﾋﾙｽﾞJr)</v>
      </c>
      <c r="Z12" s="358"/>
    </row>
    <row r="13" spans="1:26" ht="17.25" customHeight="1">
      <c r="A13" s="355">
        <v>4</v>
      </c>
      <c r="B13" s="21" t="str">
        <f>IF($A13="","",VLOOKUP($A13,'ﾃﾞｰﾀ14&amp;12'!$AZ$3:$BC$26,2,FALSE))</f>
        <v>福永</v>
      </c>
      <c r="C13" s="21" t="str">
        <f>IF($A13="","",VLOOKUP($A13,'ﾃﾞｰﾀ14&amp;12'!$AZ$3:$BC$26,3,FALSE))</f>
        <v>雛乃</v>
      </c>
      <c r="D13" s="21" t="str">
        <f>IF($A13="","",VLOOKUP($A13,'ﾃﾞｰﾀ14&amp;12'!$AZ$3:$BC$26,4,FALSE))</f>
        <v>(鹿･ｱﾘﾑﾗTA)</v>
      </c>
      <c r="E13" s="4"/>
      <c r="F13" s="375">
        <v>4</v>
      </c>
      <c r="G13" s="87" t="str">
        <f>IF(F13="","",VLOOKUP(F13,'ﾃﾞｰﾀ14&amp;12'!$AZ$3:$BC$26,2,FALSE))</f>
        <v>福永</v>
      </c>
      <c r="H13" s="35"/>
      <c r="I13" s="39"/>
      <c r="J13" s="353">
        <v>84</v>
      </c>
      <c r="K13" s="352"/>
      <c r="L13" s="35"/>
      <c r="M13" s="35"/>
      <c r="N13" s="40"/>
      <c r="O13" s="35"/>
      <c r="P13" s="353">
        <v>97</v>
      </c>
      <c r="Q13" s="352"/>
      <c r="R13" s="40"/>
      <c r="S13" s="35"/>
      <c r="T13" s="363">
        <v>17</v>
      </c>
      <c r="U13" s="87" t="str">
        <f>IF(T13="","",VLOOKUP(T13,'ﾃﾞｰﾀ14&amp;12'!$AZ$3:$BC$26,2,FALSE))</f>
        <v>中村</v>
      </c>
      <c r="V13" s="4"/>
      <c r="W13" s="21" t="str">
        <f>IF($Z13="","",VLOOKUP($Z13,'ﾃﾞｰﾀ14&amp;12'!$AZ$3:$BC$26,2,FALSE))</f>
        <v>占部</v>
      </c>
      <c r="X13" s="21" t="str">
        <f>IF($Z13="","",VLOOKUP($Z13,'ﾃﾞｰﾀ14&amp;12'!$AZ$3:$BC$26,3,FALSE))</f>
        <v>ほのか</v>
      </c>
      <c r="Y13" s="21" t="str">
        <f>IF($Z13="","",VLOOKUP($Z13,'ﾃﾞｰﾀ14&amp;12'!$AZ$3:$BC$26,4,FALSE))</f>
        <v>(福･北九州ｳｴｽﾄ)</v>
      </c>
      <c r="Z13" s="358">
        <v>16</v>
      </c>
    </row>
    <row r="14" spans="1:26" ht="17.25" customHeight="1">
      <c r="A14" s="355"/>
      <c r="B14" s="21" t="str">
        <f>IF($A13="","",VLOOKUP($A13,'ﾃﾞｰﾀ14&amp;12'!$BD$3:$BG$26,2,FALSE))</f>
        <v>五反田</v>
      </c>
      <c r="C14" s="21" t="str">
        <f>IF($A13="","",VLOOKUP($A13,'ﾃﾞｰﾀ14&amp;12'!$BD$3:$BG$26,3,FALSE))</f>
        <v>萌里</v>
      </c>
      <c r="D14" s="21" t="str">
        <f>IF($A13="","",VLOOKUP($A13,'ﾃﾞｰﾀ14&amp;12'!$BD$3:$BG$26,4,FALSE))</f>
        <v>(鹿･T-HOPS)</v>
      </c>
      <c r="E14" s="6"/>
      <c r="F14" s="371"/>
      <c r="G14" s="88" t="str">
        <f>IF(F13="","",VLOOKUP(F13,'ﾃﾞｰﾀ14&amp;12'!$BD$3:$BG$26,2,FALSE))</f>
        <v>五反田</v>
      </c>
      <c r="H14" s="35"/>
      <c r="I14" s="39"/>
      <c r="J14" s="35"/>
      <c r="K14" s="39"/>
      <c r="L14" s="35"/>
      <c r="M14" s="35"/>
      <c r="N14" s="40"/>
      <c r="O14" s="35"/>
      <c r="P14" s="40"/>
      <c r="Q14" s="35"/>
      <c r="R14" s="40"/>
      <c r="S14" s="35"/>
      <c r="T14" s="371"/>
      <c r="U14" s="88" t="str">
        <f>IF(T13="","",VLOOKUP(T13,'ﾃﾞｰﾀ14&amp;12'!$BD$3:$BG$26,2,FALSE))</f>
        <v>橋本</v>
      </c>
      <c r="V14" s="7"/>
      <c r="W14" s="21" t="str">
        <f>IF($Z13="","",VLOOKUP($Z13,'ﾃﾞｰﾀ14&amp;12'!$BD$3:$BG$26,2,FALSE))</f>
        <v>長嵜</v>
      </c>
      <c r="X14" s="21" t="str">
        <f>IF($Z13="","",VLOOKUP($Z13,'ﾃﾞｰﾀ14&amp;12'!$BD$3:$BG$26,3,FALSE))</f>
        <v>晴香</v>
      </c>
      <c r="Y14" s="21" t="str">
        <f>IF($Z13="","",VLOOKUP($Z13,'ﾃﾞｰﾀ14&amp;12'!$BD$3:$BG$26,4,FALSE))</f>
        <v>(福･北九州ｳｴｽﾄ)</v>
      </c>
      <c r="Z14" s="358"/>
    </row>
    <row r="15" spans="1:26" ht="17.25" customHeight="1">
      <c r="A15" s="355">
        <v>5</v>
      </c>
      <c r="B15" s="21" t="str">
        <f>IF($A15="","",VLOOKUP($A15,'ﾃﾞｰﾀ14&amp;12'!$AZ$3:$BC$26,2,FALSE))</f>
        <v>楚南</v>
      </c>
      <c r="C15" s="21" t="str">
        <f>IF($A15="","",VLOOKUP($A15,'ﾃﾞｰﾀ14&amp;12'!$AZ$3:$BC$26,3,FALSE))</f>
        <v>美波</v>
      </c>
      <c r="D15" s="21" t="str">
        <f>IF($A15="","",VLOOKUP($A15,'ﾃﾞｰﾀ14&amp;12'!$AZ$3:$BC$26,4,FALSE))</f>
        <v>(沖･JIN Jr)</v>
      </c>
      <c r="E15" s="8"/>
      <c r="F15" s="353">
        <v>86</v>
      </c>
      <c r="G15" s="352"/>
      <c r="H15" s="368">
        <v>6</v>
      </c>
      <c r="I15" s="185" t="str">
        <f>IF(H15="","",VLOOKUP(H15,'ﾃﾞｰﾀ14&amp;12'!$AZ$3:$BC$26,2,FALSE))</f>
        <v>高山</v>
      </c>
      <c r="J15" s="35"/>
      <c r="K15" s="39"/>
      <c r="L15" s="35"/>
      <c r="M15" s="35"/>
      <c r="N15" s="40"/>
      <c r="O15" s="35"/>
      <c r="P15" s="40"/>
      <c r="Q15" s="35"/>
      <c r="R15" s="368">
        <v>18</v>
      </c>
      <c r="S15" s="185" t="str">
        <f>IF(R15="","",VLOOKUP(R15,'ﾃﾞｰﾀ14&amp;12'!$AZ$3:$BC$26,2,FALSE))</f>
        <v>金田</v>
      </c>
      <c r="T15" s="353">
        <v>86</v>
      </c>
      <c r="U15" s="352"/>
      <c r="V15" s="9"/>
      <c r="W15" s="21" t="str">
        <f>IF($Z15="","",VLOOKUP($Z15,'ﾃﾞｰﾀ14&amp;12'!$AZ$3:$BC$26,2,FALSE))</f>
        <v>中村</v>
      </c>
      <c r="X15" s="21" t="str">
        <f>IF($Z15="","",VLOOKUP($Z15,'ﾃﾞｰﾀ14&amp;12'!$AZ$3:$BC$26,3,FALSE))</f>
        <v>優里</v>
      </c>
      <c r="Y15" s="21" t="str">
        <f>IF($Z15="","",VLOOKUP($Z15,'ﾃﾞｰﾀ14&amp;12'!$AZ$3:$BC$26,4,FALSE))</f>
        <v>(熊･熊本信愛女学院中)</v>
      </c>
      <c r="Z15" s="358">
        <v>17</v>
      </c>
    </row>
    <row r="16" spans="1:26" ht="17.25" customHeight="1">
      <c r="A16" s="355"/>
      <c r="B16" s="21" t="str">
        <f>IF($A15="","",VLOOKUP($A15,'ﾃﾞｰﾀ14&amp;12'!$BD$3:$BG$26,2,FALSE))</f>
        <v>大嶺</v>
      </c>
      <c r="C16" s="21" t="str">
        <f>IF($A15="","",VLOOKUP($A15,'ﾃﾞｰﾀ14&amp;12'!$BD$3:$BG$26,3,FALSE))</f>
        <v>真緒</v>
      </c>
      <c r="D16" s="21" t="str">
        <f>IF($A15="","",VLOOKUP($A15,'ﾃﾞｰﾀ14&amp;12'!$BD$3:$BG$26,4,FALSE))</f>
        <v>(沖･JIN Jr)</v>
      </c>
      <c r="E16" s="5"/>
      <c r="F16" s="10"/>
      <c r="G16" s="39"/>
      <c r="H16" s="370"/>
      <c r="I16" s="184" t="str">
        <f>IF(H15="","",VLOOKUP(H15,'ﾃﾞｰﾀ14&amp;12'!$BD$3:$BG$26,2,FALSE))</f>
        <v>野田</v>
      </c>
      <c r="J16" s="35"/>
      <c r="K16" s="39"/>
      <c r="L16" s="35"/>
      <c r="M16" s="35"/>
      <c r="N16" s="40"/>
      <c r="O16" s="35"/>
      <c r="P16" s="40"/>
      <c r="Q16" s="35"/>
      <c r="R16" s="370"/>
      <c r="S16" s="184" t="str">
        <f>IF(R15="","",VLOOKUP(R15,'ﾃﾞｰﾀ14&amp;12'!$BD$3:$BG$26,2,FALSE))</f>
        <v>中道</v>
      </c>
      <c r="T16" s="40"/>
      <c r="U16" s="35"/>
      <c r="V16" s="5"/>
      <c r="W16" s="21" t="str">
        <f>IF($Z15="","",VLOOKUP($Z15,'ﾃﾞｰﾀ14&amp;12'!$BD$3:$BG$26,2,FALSE))</f>
        <v>橋本</v>
      </c>
      <c r="X16" s="21" t="str">
        <f>IF($Z15="","",VLOOKUP($Z15,'ﾃﾞｰﾀ14&amp;12'!$BD$3:$BG$26,3,FALSE))</f>
        <v>幸香</v>
      </c>
      <c r="Y16" s="21" t="str">
        <f>IF($Z15="","",VLOOKUP($Z15,'ﾃﾞｰﾀ14&amp;12'!$BD$3:$BG$26,4,FALSE))</f>
        <v>(熊･有明ｸﾞﾘｰﾝTC)</v>
      </c>
      <c r="Z16" s="358"/>
    </row>
    <row r="17" spans="1:26" ht="17.25" customHeight="1">
      <c r="A17" s="355">
        <v>6</v>
      </c>
      <c r="B17" s="21" t="str">
        <f>IF($A17="","",VLOOKUP($A17,'ﾃﾞｰﾀ14&amp;12'!$AZ$3:$BC$26,2,FALSE))</f>
        <v>高山</v>
      </c>
      <c r="C17" s="21" t="str">
        <f>IF($A17="","",VLOOKUP($A17,'ﾃﾞｰﾀ14&amp;12'!$AZ$3:$BC$26,3,FALSE))</f>
        <v>奈津実</v>
      </c>
      <c r="D17" s="21" t="str">
        <f>IF($A17="","",VLOOKUP($A17,'ﾃﾞｰﾀ14&amp;12'!$AZ$3:$BC$26,4,FALSE))</f>
        <v>(福･春日西TC)</v>
      </c>
      <c r="E17" s="4"/>
      <c r="F17" s="4"/>
      <c r="G17" s="38"/>
      <c r="H17" s="353" t="s">
        <v>1254</v>
      </c>
      <c r="I17" s="351"/>
      <c r="J17" s="35"/>
      <c r="K17" s="39"/>
      <c r="L17" s="368">
        <v>1</v>
      </c>
      <c r="M17" s="87" t="str">
        <f>IF(L17="","",VLOOKUP(L17,'ﾃﾞｰﾀ14&amp;12'!$AZ$3:$BC$26,2,FALSE))</f>
        <v>園田</v>
      </c>
      <c r="N17" s="368">
        <v>24</v>
      </c>
      <c r="O17" s="87" t="str">
        <f>IF(N17="","",VLOOKUP(N17,'ﾃﾞｰﾀ14&amp;12'!$AZ$3:$BC$26,2,FALSE))</f>
        <v>江代</v>
      </c>
      <c r="P17" s="40"/>
      <c r="Q17" s="35"/>
      <c r="R17" s="351">
        <v>80</v>
      </c>
      <c r="S17" s="352"/>
      <c r="T17" s="41"/>
      <c r="U17" s="37"/>
      <c r="V17" s="4"/>
      <c r="W17" s="21" t="str">
        <f>IF($Z17="","",VLOOKUP($Z17,'ﾃﾞｰﾀ14&amp;12'!$AZ$3:$BC$26,2,FALSE))</f>
        <v>金田</v>
      </c>
      <c r="X17" s="21" t="str">
        <f>IF($Z17="","",VLOOKUP($Z17,'ﾃﾞｰﾀ14&amp;12'!$AZ$3:$BC$26,3,FALSE))</f>
        <v>朱莉</v>
      </c>
      <c r="Y17" s="21" t="str">
        <f>IF($Z17="","",VLOOKUP($Z17,'ﾃﾞｰﾀ14&amp;12'!$AZ$3:$BC$26,4,FALSE))</f>
        <v>(鹿･ｶﾐｼﾞｭﾆｱTC)</v>
      </c>
      <c r="Z17" s="358">
        <v>18</v>
      </c>
    </row>
    <row r="18" spans="1:26" ht="17.25" customHeight="1">
      <c r="A18" s="355"/>
      <c r="B18" s="21" t="str">
        <f>IF($A17="","",VLOOKUP($A17,'ﾃﾞｰﾀ14&amp;12'!$BD$3:$BG$26,2,FALSE))</f>
        <v>野田</v>
      </c>
      <c r="C18" s="21" t="str">
        <f>IF($A17="","",VLOOKUP($A17,'ﾃﾞｰﾀ14&amp;12'!$BD$3:$BG$26,3,FALSE))</f>
        <v>桃子</v>
      </c>
      <c r="D18" s="21" t="str">
        <f>IF($A17="","",VLOOKUP($A17,'ﾃﾞｰﾀ14&amp;12'!$BD$3:$BG$26,4,FALSE))</f>
        <v>(福･北九州ｳｴｽﾄTC)</v>
      </c>
      <c r="E18" s="10"/>
      <c r="F18" s="10"/>
      <c r="G18" s="35"/>
      <c r="H18" s="35"/>
      <c r="I18" s="3"/>
      <c r="J18" s="35"/>
      <c r="K18" s="39"/>
      <c r="L18" s="370"/>
      <c r="M18" s="88" t="str">
        <f>IF(L17="","",VLOOKUP(L17,'ﾃﾞｰﾀ14&amp;12'!$BD$3:$BG$26,2,FALSE))</f>
        <v>中嶌</v>
      </c>
      <c r="N18" s="370"/>
      <c r="O18" s="88" t="str">
        <f>IF(N17="","",VLOOKUP(N17,'ﾃﾞｰﾀ14&amp;12'!$BD$3:$BG$26,2,FALSE))</f>
        <v>川口</v>
      </c>
      <c r="P18" s="40"/>
      <c r="Q18" s="35"/>
      <c r="R18" s="3"/>
      <c r="S18" s="35"/>
      <c r="T18" s="35"/>
      <c r="U18" s="35"/>
      <c r="V18" s="10"/>
      <c r="W18" s="21" t="str">
        <f>IF($Z17="","",VLOOKUP($Z17,'ﾃﾞｰﾀ14&amp;12'!$BD$3:$BG$26,2,FALSE))</f>
        <v>中道</v>
      </c>
      <c r="X18" s="21" t="str">
        <f>IF($Z17="","",VLOOKUP($Z17,'ﾃﾞｰﾀ14&amp;12'!$BD$3:$BG$26,3,FALSE))</f>
        <v>真子</v>
      </c>
      <c r="Y18" s="21" t="str">
        <f>IF($Z17="","",VLOOKUP($Z17,'ﾃﾞｰﾀ14&amp;12'!$BD$3:$BG$26,4,FALSE))</f>
        <v>(鹿･喜入中)</v>
      </c>
      <c r="Z18" s="358"/>
    </row>
    <row r="19" spans="1:26" ht="17.25" customHeight="1">
      <c r="A19" s="355">
        <v>7</v>
      </c>
      <c r="B19" s="21" t="str">
        <f>IF($A19="","",VLOOKUP($A19,'ﾃﾞｰﾀ14&amp;12'!$AZ$3:$BC$26,2,FALSE))</f>
        <v>川本</v>
      </c>
      <c r="C19" s="21" t="str">
        <f>IF($A19="","",VLOOKUP($A19,'ﾃﾞｰﾀ14&amp;12'!$AZ$3:$BC$26,3,FALSE))</f>
        <v>桃子</v>
      </c>
      <c r="D19" s="21" t="str">
        <f>IF($A19="","",VLOOKUP($A19,'ﾃﾞｰﾀ14&amp;12'!$AZ$3:$BC$26,4,FALSE))</f>
        <v>(福･ﾄﾞﾘｰﾑ TS)</v>
      </c>
      <c r="E19" s="4"/>
      <c r="F19" s="4"/>
      <c r="G19" s="37"/>
      <c r="H19" s="362">
        <v>7</v>
      </c>
      <c r="I19" s="21" t="str">
        <f>IF(H19="","",VLOOKUP(H19,'ﾃﾞｰﾀ14&amp;12'!$AZ$3:$BC$26,2,FALSE))</f>
        <v>川本</v>
      </c>
      <c r="J19" s="35"/>
      <c r="K19" s="39"/>
      <c r="L19" s="353">
        <v>80</v>
      </c>
      <c r="M19" s="351"/>
      <c r="N19" s="351">
        <v>83</v>
      </c>
      <c r="O19" s="351"/>
      <c r="P19" s="40"/>
      <c r="Q19" s="35"/>
      <c r="R19" s="363">
        <v>20</v>
      </c>
      <c r="S19" s="87" t="str">
        <f>IF(R19="","",VLOOKUP(R19,'ﾃﾞｰﾀ14&amp;12'!$AZ$3:$BC$26,2,FALSE))</f>
        <v>友寄</v>
      </c>
      <c r="T19" s="37"/>
      <c r="U19" s="37"/>
      <c r="V19" s="4"/>
      <c r="W19" s="21" t="str">
        <f>IF($Z19="","",VLOOKUP($Z19,'ﾃﾞｰﾀ14&amp;12'!$AZ$3:$BC$26,2,FALSE))</f>
        <v>伊藤</v>
      </c>
      <c r="X19" s="21" t="str">
        <f>IF($Z19="","",VLOOKUP($Z19,'ﾃﾞｰﾀ14&amp;12'!$AZ$3:$BC$26,3,FALSE))</f>
        <v>有希</v>
      </c>
      <c r="Y19" s="21" t="str">
        <f>IF($Z19="","",VLOOKUP($Z19,'ﾃﾞｰﾀ14&amp;12'!$AZ$3:$BC$26,4,FALSE))</f>
        <v>(福・ﾐｯｷｰｽﾞTC）</v>
      </c>
      <c r="Z19" s="358">
        <v>19</v>
      </c>
    </row>
    <row r="20" spans="1:26" ht="17.25" customHeight="1">
      <c r="A20" s="355"/>
      <c r="B20" s="21" t="str">
        <f>IF($A19="","",VLOOKUP($A19,'ﾃﾞｰﾀ14&amp;12'!$BD$3:$BG$26,2,FALSE))</f>
        <v>河原</v>
      </c>
      <c r="C20" s="21" t="str">
        <f>IF($A19="","",VLOOKUP($A19,'ﾃﾞｰﾀ14&amp;12'!$BD$3:$BG$26,3,FALSE))</f>
        <v>未佳</v>
      </c>
      <c r="D20" s="21" t="str">
        <f>IF($A19="","",VLOOKUP($A19,'ﾃﾞｰﾀ14&amp;12'!$BD$3:$BG$26,4,FALSE))</f>
        <v>(福･福岡ﾊﾟｼﾌｨｯｸ)</v>
      </c>
      <c r="E20" s="5"/>
      <c r="F20" s="10"/>
      <c r="G20" s="39"/>
      <c r="H20" s="371"/>
      <c r="I20" s="88" t="str">
        <f>IF(H19="","",VLOOKUP(H19,'ﾃﾞｰﾀ14&amp;12'!$BD$3:$BG$26,2,FALSE))</f>
        <v>河原</v>
      </c>
      <c r="J20" s="35"/>
      <c r="K20" s="39"/>
      <c r="L20" s="35"/>
      <c r="M20" s="35"/>
      <c r="N20" s="35"/>
      <c r="O20" s="35"/>
      <c r="P20" s="40"/>
      <c r="Q20" s="35"/>
      <c r="R20" s="371"/>
      <c r="S20" s="88" t="str">
        <f>IF(R19="","",VLOOKUP(R19,'ﾃﾞｰﾀ14&amp;12'!$BD$3:$BG$26,2,FALSE))</f>
        <v>當真</v>
      </c>
      <c r="T20" s="180"/>
      <c r="U20" s="35"/>
      <c r="V20" s="10"/>
      <c r="W20" s="21" t="str">
        <f>IF($Z19="","",VLOOKUP($Z19,'ﾃﾞｰﾀ14&amp;12'!$BD$3:$BG$26,2,FALSE))</f>
        <v>山上</v>
      </c>
      <c r="X20" s="21" t="str">
        <f>IF($Z19="","",VLOOKUP($Z19,'ﾃﾞｰﾀ14&amp;12'!$BD$3:$BG$26,3,FALSE))</f>
        <v>舞</v>
      </c>
      <c r="Y20" s="21" t="str">
        <f>IF($Z19="","",VLOOKUP($Z19,'ﾃﾞｰﾀ14&amp;12'!$BD$3:$BG$26,4,FALSE))</f>
        <v>(福･油山TC)</v>
      </c>
      <c r="Z20" s="358"/>
    </row>
    <row r="21" spans="1:26" ht="17.25" customHeight="1">
      <c r="A21" s="355">
        <v>8</v>
      </c>
      <c r="B21" s="21" t="str">
        <f>IF($A21="","",VLOOKUP($A21,'ﾃﾞｰﾀ14&amp;12'!$AZ$3:$BC$26,2,FALSE))</f>
        <v>川畑</v>
      </c>
      <c r="C21" s="21" t="str">
        <f>IF($A21="","",VLOOKUP($A21,'ﾃﾞｰﾀ14&amp;12'!$AZ$3:$BC$26,3,FALSE))</f>
        <v>蛍</v>
      </c>
      <c r="D21" s="21" t="str">
        <f>IF($A21="","",VLOOKUP($A21,'ﾃﾞｰﾀ14&amp;12'!$AZ$3:$BC$26,4,FALSE))</f>
        <v>(鹿・Grail-Quest)</v>
      </c>
      <c r="E21" s="4"/>
      <c r="F21" s="375">
        <v>8</v>
      </c>
      <c r="G21" s="185" t="str">
        <f>IF(F21="","",VLOOKUP(F21,'ﾃﾞｰﾀ14&amp;12'!$AZ$3:$BC$26,2,FALSE))</f>
        <v>川畑</v>
      </c>
      <c r="H21" s="353">
        <v>86</v>
      </c>
      <c r="I21" s="352"/>
      <c r="J21" s="35"/>
      <c r="K21" s="39"/>
      <c r="L21" s="35"/>
      <c r="M21" s="35"/>
      <c r="N21" s="35"/>
      <c r="O21" s="35"/>
      <c r="P21" s="40"/>
      <c r="Q21" s="35"/>
      <c r="R21" s="353">
        <v>83</v>
      </c>
      <c r="S21" s="352"/>
      <c r="T21" s="368">
        <v>20</v>
      </c>
      <c r="U21" s="87" t="str">
        <f>IF(T21="","",VLOOKUP(T21,'ﾃﾞｰﾀ14&amp;12'!$AZ$3:$BC$26,2,FALSE))</f>
        <v>友寄</v>
      </c>
      <c r="V21" s="4"/>
      <c r="W21" s="21" t="str">
        <f>IF($Z21="","",VLOOKUP($Z21,'ﾃﾞｰﾀ14&amp;12'!$AZ$3:$BC$26,2,FALSE))</f>
        <v>友寄</v>
      </c>
      <c r="X21" s="21" t="str">
        <f>IF($Z21="","",VLOOKUP($Z21,'ﾃﾞｰﾀ14&amp;12'!$AZ$3:$BC$26,3,FALSE))</f>
        <v>恵理佳</v>
      </c>
      <c r="Y21" s="21" t="str">
        <f>IF($Z21="","",VLOOKUP($Z21,'ﾃﾞｰﾀ14&amp;12'!$AZ$3:$BC$26,4,FALSE))</f>
        <v>(沖･石垣第二中)</v>
      </c>
      <c r="Z21" s="358">
        <v>20</v>
      </c>
    </row>
    <row r="22" spans="1:26" ht="17.25" customHeight="1">
      <c r="A22" s="355"/>
      <c r="B22" s="21" t="str">
        <f>IF($A21="","",VLOOKUP($A21,'ﾃﾞｰﾀ14&amp;12'!$BD$3:$BG$26,2,FALSE))</f>
        <v>恒吉</v>
      </c>
      <c r="C22" s="21" t="str">
        <f>IF($A21="","",VLOOKUP($A21,'ﾃﾞｰﾀ14&amp;12'!$BD$3:$BG$26,3,FALSE))</f>
        <v>春花</v>
      </c>
      <c r="D22" s="21" t="str">
        <f>IF($A21="","",VLOOKUP($A21,'ﾃﾞｰﾀ14&amp;12'!$BD$3:$BG$26,4,FALSE))</f>
        <v>(鹿･ﾌｼﾞJr)</v>
      </c>
      <c r="E22" s="6"/>
      <c r="F22" s="371"/>
      <c r="G22" s="184" t="str">
        <f>IF(F21="","",VLOOKUP(F21,'ﾃﾞｰﾀ14&amp;12'!$BD$3:$BG$26,2,FALSE))</f>
        <v>恒吉</v>
      </c>
      <c r="H22" s="35"/>
      <c r="I22" s="39"/>
      <c r="J22" s="35"/>
      <c r="K22" s="39"/>
      <c r="L22" s="35"/>
      <c r="M22" s="35"/>
      <c r="N22" s="35"/>
      <c r="O22" s="35"/>
      <c r="P22" s="40"/>
      <c r="Q22" s="35"/>
      <c r="R22" s="40"/>
      <c r="S22" s="35"/>
      <c r="T22" s="370"/>
      <c r="U22" s="88" t="str">
        <f>IF(T21="","",VLOOKUP(T21,'ﾃﾞｰﾀ14&amp;12'!$BD$3:$BG$26,2,FALSE))</f>
        <v>當真</v>
      </c>
      <c r="V22" s="7"/>
      <c r="W22" s="21" t="str">
        <f>IF($Z21="","",VLOOKUP($Z21,'ﾃﾞｰﾀ14&amp;12'!$BD$3:$BG$26,2,FALSE))</f>
        <v>當真</v>
      </c>
      <c r="X22" s="21" t="str">
        <f>IF($Z21="","",VLOOKUP($Z21,'ﾃﾞｰﾀ14&amp;12'!$BD$3:$BG$26,3,FALSE))</f>
        <v>ふじの</v>
      </c>
      <c r="Y22" s="21" t="str">
        <f>IF($Z21="","",VLOOKUP($Z21,'ﾃﾞｰﾀ14&amp;12'!$BD$3:$BG$26,4,FALSE))</f>
        <v>(沖・琉球大附中）</v>
      </c>
      <c r="Z22" s="358"/>
    </row>
    <row r="23" spans="1:26" ht="17.25" customHeight="1">
      <c r="A23" s="355">
        <v>9</v>
      </c>
      <c r="B23" s="21" t="str">
        <f>IF($A23="","",VLOOKUP($A23,'ﾃﾞｰﾀ14&amp;12'!$AZ$3:$BC$26,2,FALSE))</f>
        <v>河野</v>
      </c>
      <c r="C23" s="21" t="str">
        <f>IF($A23="","",VLOOKUP($A23,'ﾃﾞｰﾀ14&amp;12'!$AZ$3:$BC$26,3,FALSE))</f>
        <v>侑佳</v>
      </c>
      <c r="D23" s="21" t="str">
        <f>IF($A23="","",VLOOKUP($A23,'ﾃﾞｰﾀ14&amp;12'!$AZ$3:$BC$26,4,FALSE))</f>
        <v>(宮・ｲﾜｷﾘＪｒ)</v>
      </c>
      <c r="E23" s="8"/>
      <c r="F23" s="353">
        <v>81</v>
      </c>
      <c r="G23" s="351"/>
      <c r="H23" s="35"/>
      <c r="I23" s="39"/>
      <c r="J23" s="368">
        <v>7</v>
      </c>
      <c r="K23" s="185" t="str">
        <f>IF(J23="","",VLOOKUP(J23,'ﾃﾞｰﾀ14&amp;12'!$AZ$3:$BC$26,2,FALSE))</f>
        <v>川本</v>
      </c>
      <c r="L23" s="35"/>
      <c r="M23" s="35"/>
      <c r="N23" s="35"/>
      <c r="O23" s="35"/>
      <c r="P23" s="368">
        <v>24</v>
      </c>
      <c r="Q23" s="185" t="str">
        <f>IF(P23="","",VLOOKUP(P23,'ﾃﾞｰﾀ14&amp;12'!$AZ$3:$BC$26,2,FALSE))</f>
        <v>江代</v>
      </c>
      <c r="R23" s="40"/>
      <c r="S23" s="35"/>
      <c r="T23" s="351">
        <v>83</v>
      </c>
      <c r="U23" s="352"/>
      <c r="V23" s="9"/>
      <c r="W23" s="21" t="str">
        <f>IF($Z23="","",VLOOKUP($Z23,'ﾃﾞｰﾀ14&amp;12'!$AZ$3:$BC$26,2,FALSE))</f>
        <v>深水</v>
      </c>
      <c r="X23" s="21" t="str">
        <f>IF($Z23="","",VLOOKUP($Z23,'ﾃﾞｰﾀ14&amp;12'!$AZ$3:$BC$26,3,FALSE))</f>
        <v>華梨</v>
      </c>
      <c r="Y23" s="21" t="str">
        <f>IF($Z23="","",VLOOKUP($Z23,'ﾃﾞｰﾀ14&amp;12'!$AZ$3:$BC$26,4,FALSE))</f>
        <v>(熊･深水倶楽部)</v>
      </c>
      <c r="Z23" s="358">
        <v>21</v>
      </c>
    </row>
    <row r="24" spans="1:26" ht="17.25" customHeight="1">
      <c r="A24" s="355"/>
      <c r="B24" s="21" t="str">
        <f>IF($A23="","",VLOOKUP($A23,'ﾃﾞｰﾀ14&amp;12'!$BD$3:$BG$26,2,FALSE))</f>
        <v>飯干</v>
      </c>
      <c r="C24" s="21" t="str">
        <f>IF($A23="","",VLOOKUP($A23,'ﾃﾞｰﾀ14&amp;12'!$BD$3:$BG$26,3,FALSE))</f>
        <v>愛梨</v>
      </c>
      <c r="D24" s="21" t="str">
        <f>IF($A23="","",VLOOKUP($A23,'ﾃﾞｰﾀ14&amp;12'!$BD$3:$BG$26,4,FALSE))</f>
        <v>(宮・清武JrTC)</v>
      </c>
      <c r="E24" s="5"/>
      <c r="F24" s="10"/>
      <c r="G24" s="3"/>
      <c r="H24" s="35"/>
      <c r="I24" s="39"/>
      <c r="J24" s="370"/>
      <c r="K24" s="184" t="str">
        <f>IF(J23="","",VLOOKUP(J23,'ﾃﾞｰﾀ14&amp;12'!$BD$3:$BG$26,2,FALSE))</f>
        <v>河原</v>
      </c>
      <c r="L24" s="35"/>
      <c r="M24" s="35"/>
      <c r="N24" s="35"/>
      <c r="O24" s="35"/>
      <c r="P24" s="370"/>
      <c r="Q24" s="184" t="str">
        <f>IF(P23="","",VLOOKUP(P23,'ﾃﾞｰﾀ14&amp;12'!$BD$3:$BG$26,2,FALSE))</f>
        <v>川口</v>
      </c>
      <c r="R24" s="40"/>
      <c r="S24" s="35"/>
      <c r="T24" s="3"/>
      <c r="U24" s="35"/>
      <c r="V24" s="5"/>
      <c r="W24" s="21" t="str">
        <f>IF($Z23="","",VLOOKUP($Z23,'ﾃﾞｰﾀ14&amp;12'!$BD$3:$BG$26,2,FALSE))</f>
        <v>福島</v>
      </c>
      <c r="X24" s="21" t="str">
        <f>IF($Z23="","",VLOOKUP($Z23,'ﾃﾞｰﾀ14&amp;12'!$BD$3:$BG$26,3,FALSE))</f>
        <v>早瑛</v>
      </c>
      <c r="Y24" s="21" t="str">
        <f>IF($Z23="","",VLOOKUP($Z23,'ﾃﾞｰﾀ14&amp;12'!$BD$3:$BG$26,4,FALSE))</f>
        <v>(熊･熊本庭球塾)</v>
      </c>
      <c r="Z24" s="358"/>
    </row>
    <row r="25" spans="1:26" ht="17.25" customHeight="1">
      <c r="A25" s="355">
        <v>10</v>
      </c>
      <c r="B25" s="21" t="str">
        <f>IF($A25="","",VLOOKUP($A25,'ﾃﾞｰﾀ14&amp;12'!$AZ$3:$BC$26,2,FALSE))</f>
        <v>矢吹</v>
      </c>
      <c r="C25" s="21" t="str">
        <f>IF($A25="","",VLOOKUP($A25,'ﾃﾞｰﾀ14&amp;12'!$AZ$3:$BC$26,3,FALSE))</f>
        <v>恵梨</v>
      </c>
      <c r="D25" s="21" t="str">
        <f>IF($A25="","",VLOOKUP($A25,'ﾃﾞｰﾀ14&amp;12'!$AZ$3:$BC$26,4,FALSE))</f>
        <v>(福･九州国際TC)</v>
      </c>
      <c r="E25" s="4"/>
      <c r="F25" s="375">
        <v>11</v>
      </c>
      <c r="G25" s="21" t="str">
        <f>IF(F25="","",VLOOKUP(F25,'ﾃﾞｰﾀ14&amp;12'!$AZ$3:$BC$26,2,FALSE))</f>
        <v>杉山</v>
      </c>
      <c r="H25" s="35"/>
      <c r="I25" s="39"/>
      <c r="J25" s="353">
        <v>85</v>
      </c>
      <c r="K25" s="351"/>
      <c r="L25" s="35"/>
      <c r="M25" s="35"/>
      <c r="N25" s="35"/>
      <c r="O25" s="35"/>
      <c r="P25" s="351">
        <v>84</v>
      </c>
      <c r="Q25" s="352"/>
      <c r="R25" s="40"/>
      <c r="S25" s="35"/>
      <c r="T25" s="363">
        <v>22</v>
      </c>
      <c r="U25" s="87" t="str">
        <f>IF(T25="","",VLOOKUP(T25,'ﾃﾞｰﾀ14&amp;12'!$AZ$3:$BC$26,2,FALSE))</f>
        <v>吉永</v>
      </c>
      <c r="V25" s="4"/>
      <c r="W25" s="21" t="str">
        <f>IF($Z25="","",VLOOKUP($Z25,'ﾃﾞｰﾀ14&amp;12'!$AZ$3:$BC$26,2,FALSE))</f>
        <v>吉永</v>
      </c>
      <c r="X25" s="21" t="str">
        <f>IF($Z25="","",VLOOKUP($Z25,'ﾃﾞｰﾀ14&amp;12'!$AZ$3:$BC$26,3,FALSE))</f>
        <v>汐里</v>
      </c>
      <c r="Y25" s="21" t="str">
        <f>IF($Z25="","",VLOOKUP($Z25,'ﾃﾞｰﾀ14&amp;12'!$AZ$3:$BC$26,4,FALSE))</f>
        <v>(宮･ｼｰｶﾞｲｱJr)</v>
      </c>
      <c r="Z25" s="358">
        <v>22</v>
      </c>
    </row>
    <row r="26" spans="1:26" ht="17.25" customHeight="1">
      <c r="A26" s="355"/>
      <c r="B26" s="21" t="str">
        <f>IF($A25="","",VLOOKUP($A25,'ﾃﾞｰﾀ14&amp;12'!$BD$3:$BG$26,2,FALSE))</f>
        <v>塚本</v>
      </c>
      <c r="C26" s="21" t="str">
        <f>IF($A25="","",VLOOKUP($A25,'ﾃﾞｰﾀ14&amp;12'!$BD$3:$BG$26,3,FALSE))</f>
        <v>紗知</v>
      </c>
      <c r="D26" s="21" t="str">
        <f>IF($A25="","",VLOOKUP($A25,'ﾃﾞｰﾀ14&amp;12'!$BD$3:$BG$26,4,FALSE))</f>
        <v>(福･筑紫野LTC)</v>
      </c>
      <c r="E26" s="6"/>
      <c r="F26" s="371"/>
      <c r="G26" s="88" t="str">
        <f>IF(F25="","",VLOOKUP(F25,'ﾃﾞｰﾀ14&amp;12'!$BD$3:$BG$26,2,FALSE))</f>
        <v>橋川</v>
      </c>
      <c r="H26" s="35"/>
      <c r="I26" s="39"/>
      <c r="J26" s="35"/>
      <c r="K26" s="3"/>
      <c r="L26" s="35"/>
      <c r="M26" s="35"/>
      <c r="N26" s="35"/>
      <c r="O26" s="35"/>
      <c r="P26" s="3"/>
      <c r="Q26" s="3"/>
      <c r="R26" s="40"/>
      <c r="S26" s="35"/>
      <c r="T26" s="371"/>
      <c r="U26" s="88" t="str">
        <f>IF(T25="","",VLOOKUP(T25,'ﾃﾞｰﾀ14&amp;12'!$BD$3:$BG$26,2,FALSE))</f>
        <v>黒木</v>
      </c>
      <c r="V26" s="7"/>
      <c r="W26" s="21" t="str">
        <f>IF($Z25="","",VLOOKUP($Z25,'ﾃﾞｰﾀ14&amp;12'!$BD$3:$BG$26,2,FALSE))</f>
        <v>黒木</v>
      </c>
      <c r="X26" s="21" t="str">
        <f>IF($Z25="","",VLOOKUP($Z25,'ﾃﾞｰﾀ14&amp;12'!$BD$3:$BG$26,3,FALSE))</f>
        <v>沙織</v>
      </c>
      <c r="Y26" s="21" t="str">
        <f>IF($Z25="","",VLOOKUP($Z25,'ﾃﾞｰﾀ14&amp;12'!$BD$3:$BG$26,4,FALSE))</f>
        <v>(宮･ｼｰｶﾞｲｱJr)</v>
      </c>
      <c r="Z26" s="358"/>
    </row>
    <row r="27" spans="1:26" ht="17.25" customHeight="1">
      <c r="A27" s="355">
        <v>11</v>
      </c>
      <c r="B27" s="21" t="str">
        <f>IF($A27="","",VLOOKUP($A27,'ﾃﾞｰﾀ14&amp;12'!$AZ$3:$BC$26,2,FALSE))</f>
        <v>杉山</v>
      </c>
      <c r="C27" s="21" t="str">
        <f>IF($A27="","",VLOOKUP($A27,'ﾃﾞｰﾀ14&amp;12'!$AZ$3:$BC$26,3,FALSE))</f>
        <v>円香</v>
      </c>
      <c r="D27" s="21" t="str">
        <f>IF($A27="","",VLOOKUP($A27,'ﾃﾞｰﾀ14&amp;12'!$AZ$3:$BC$26,4,FALSE))</f>
        <v>(長・長崎大附中)</v>
      </c>
      <c r="E27" s="8"/>
      <c r="F27" s="353">
        <v>86</v>
      </c>
      <c r="G27" s="352"/>
      <c r="H27" s="368">
        <v>12</v>
      </c>
      <c r="I27" s="185" t="str">
        <f>IF(H27="","",VLOOKUP(H27,'ﾃﾞｰﾀ14&amp;12'!$AZ$3:$BC$26,2,FALSE))</f>
        <v>宮原</v>
      </c>
      <c r="J27" s="35"/>
      <c r="K27" s="3"/>
      <c r="L27" s="35"/>
      <c r="M27" s="35"/>
      <c r="N27" s="35"/>
      <c r="O27" s="35"/>
      <c r="P27" s="3"/>
      <c r="Q27" s="3"/>
      <c r="R27" s="368">
        <v>24</v>
      </c>
      <c r="S27" s="185" t="str">
        <f>IF(R27="","",VLOOKUP(R27,'ﾃﾞｰﾀ14&amp;12'!$AZ$3:$BC$26,2,FALSE))</f>
        <v>江代</v>
      </c>
      <c r="T27" s="353">
        <v>83</v>
      </c>
      <c r="U27" s="352"/>
      <c r="V27" s="9"/>
      <c r="W27" s="319" t="str">
        <f>IF($Z27="","",VLOOKUP($Z27,'ﾃﾞｰﾀ14&amp;12'!$AZ$3:$BC$26,2,FALSE))</f>
        <v>大野</v>
      </c>
      <c r="X27" s="319" t="str">
        <f>IF($Z27="","",VLOOKUP($Z27,'ﾃﾞｰﾀ14&amp;12'!$AZ$3:$BC$26,3,FALSE))</f>
        <v>月七</v>
      </c>
      <c r="Y27" s="319" t="str">
        <f>IF($Z27="","",VLOOKUP($Z27,'ﾃﾞｰﾀ14&amp;12'!$AZ$3:$BC$26,4,FALSE))</f>
        <v>(宮･宮崎西ﾃﾆｽ)</v>
      </c>
      <c r="Z27" s="358">
        <v>23</v>
      </c>
    </row>
    <row r="28" spans="1:26" ht="17.25" customHeight="1">
      <c r="A28" s="355"/>
      <c r="B28" s="21" t="str">
        <f>IF($A27="","",VLOOKUP($A27,'ﾃﾞｰﾀ14&amp;12'!$BD$3:$BG$26,2,FALSE))</f>
        <v>橋川</v>
      </c>
      <c r="C28" s="21" t="str">
        <f>IF($A27="","",VLOOKUP($A27,'ﾃﾞｰﾀ14&amp;12'!$BD$3:$BG$26,3,FALSE))</f>
        <v>紗也子</v>
      </c>
      <c r="D28" s="21" t="str">
        <f>IF($A27="","",VLOOKUP($A27,'ﾃﾞｰﾀ14&amp;12'!$BD$3:$BG$26,4,FALSE))</f>
        <v>(長・長崎大附中)</v>
      </c>
      <c r="E28" s="5"/>
      <c r="F28" s="10"/>
      <c r="G28" s="39"/>
      <c r="H28" s="370"/>
      <c r="I28" s="184" t="str">
        <f>IF(H27="","",VLOOKUP(H27,'ﾃﾞｰﾀ14&amp;12'!$BD$3:$BG$26,2,FALSE))</f>
        <v>田代</v>
      </c>
      <c r="J28" s="35"/>
      <c r="K28" s="3"/>
      <c r="L28" s="35"/>
      <c r="M28" s="35"/>
      <c r="N28" s="35"/>
      <c r="O28" s="35"/>
      <c r="P28" s="3"/>
      <c r="Q28" s="3"/>
      <c r="R28" s="370"/>
      <c r="S28" s="184" t="str">
        <f>IF(R27="","",VLOOKUP(R27,'ﾃﾞｰﾀ14&amp;12'!$BD$3:$BG$26,2,FALSE))</f>
        <v>川口</v>
      </c>
      <c r="T28" s="40"/>
      <c r="U28" s="35"/>
      <c r="V28" s="5"/>
      <c r="W28" s="319" t="str">
        <f>IF($Z27="","",VLOOKUP($Z27,'ﾃﾞｰﾀ14&amp;12'!$BD$3:$BG$26,2,FALSE))</f>
        <v>宮田</v>
      </c>
      <c r="X28" s="319" t="str">
        <f>IF($Z27="","",VLOOKUP($Z27,'ﾃﾞｰﾀ14&amp;12'!$BD$3:$BG$26,3,FALSE))</f>
        <v>佳奈</v>
      </c>
      <c r="Y28" s="319" t="str">
        <f>IF($Z27="","",VLOOKUP($Z27,'ﾃﾞｰﾀ14&amp;12'!$BD$3:$BG$26,4,FALSE))</f>
        <v>(宮･ﾍﾞｱｰｽﾞJr)</v>
      </c>
      <c r="Z28" s="358"/>
    </row>
    <row r="29" spans="1:26" ht="17.25" customHeight="1">
      <c r="A29" s="355">
        <v>12</v>
      </c>
      <c r="B29" s="21" t="str">
        <f>IF($A29="","",VLOOKUP($A29,'ﾃﾞｰﾀ14&amp;12'!$AZ$3:$BC$26,2,FALSE))</f>
        <v>宮原</v>
      </c>
      <c r="C29" s="21" t="str">
        <f>IF($A29="","",VLOOKUP($A29,'ﾃﾞｰﾀ14&amp;12'!$AZ$3:$BC$26,3,FALSE))</f>
        <v>未穂希</v>
      </c>
      <c r="D29" s="21" t="str">
        <f>IF($A29="","",VLOOKUP($A29,'ﾃﾞｰﾀ14&amp;12'!$AZ$3:$BC$26,4,FALSE))</f>
        <v>(佐･IDS)</v>
      </c>
      <c r="E29" s="4"/>
      <c r="F29" s="4"/>
      <c r="G29" s="38"/>
      <c r="H29" s="353">
        <v>81</v>
      </c>
      <c r="I29" s="351"/>
      <c r="J29" s="35"/>
      <c r="K29" s="3"/>
      <c r="L29" s="35"/>
      <c r="M29" s="35"/>
      <c r="N29" s="35"/>
      <c r="O29" s="35"/>
      <c r="P29" s="3"/>
      <c r="Q29" s="3"/>
      <c r="R29" s="351">
        <v>83</v>
      </c>
      <c r="S29" s="352"/>
      <c r="T29" s="9"/>
      <c r="U29" s="37"/>
      <c r="V29" s="4"/>
      <c r="W29" s="21" t="str">
        <f>IF($Z29="","",VLOOKUP($Z29,'ﾃﾞｰﾀ14&amp;12'!$AZ$3:$BC$26,2,FALSE))</f>
        <v>江代</v>
      </c>
      <c r="X29" s="21" t="str">
        <f>IF($Z29="","",VLOOKUP($Z29,'ﾃﾞｰﾀ14&amp;12'!$AZ$3:$BC$26,3,FALSE))</f>
        <v>純菜</v>
      </c>
      <c r="Y29" s="21" t="str">
        <f>IF($Z29="","",VLOOKUP($Z29,'ﾃﾞｰﾀ14&amp;12'!$AZ$3:$BC$26,4,FALSE))</f>
        <v>(長･佐世保LTC)</v>
      </c>
      <c r="Z29" s="358">
        <v>24</v>
      </c>
    </row>
    <row r="30" spans="1:26" ht="17.25" customHeight="1">
      <c r="A30" s="355"/>
      <c r="B30" s="21" t="str">
        <f>IF($A29="","",VLOOKUP($A29,'ﾃﾞｰﾀ14&amp;12'!$BD$3:$BG$26,2,FALSE))</f>
        <v>田代</v>
      </c>
      <c r="C30" s="21" t="str">
        <f>IF($A29="","",VLOOKUP($A29,'ﾃﾞｰﾀ14&amp;12'!$BD$3:$BG$26,3,FALSE))</f>
        <v>悠</v>
      </c>
      <c r="D30" s="21" t="str">
        <f>IF($A29="","",VLOOKUP($A29,'ﾃﾞｰﾀ14&amp;12'!$BD$3:$BG$26,4,FALSE))</f>
        <v>(佐・武雄青陵中）</v>
      </c>
      <c r="E30" s="10"/>
      <c r="F30" s="10"/>
      <c r="G30" s="35"/>
      <c r="H30" s="35"/>
      <c r="I30" s="3"/>
      <c r="J30" s="35"/>
      <c r="K30" s="3"/>
      <c r="L30" s="35"/>
      <c r="M30" s="35"/>
      <c r="N30" s="35"/>
      <c r="O30" s="35"/>
      <c r="P30" s="3"/>
      <c r="Q30" s="3"/>
      <c r="R30" s="3"/>
      <c r="S30" s="35"/>
      <c r="T30" s="35"/>
      <c r="U30" s="35"/>
      <c r="V30" s="10"/>
      <c r="W30" s="21" t="str">
        <f>IF($Z29="","",VLOOKUP($Z29,'ﾃﾞｰﾀ14&amp;12'!$BD$3:$BG$26,2,FALSE))</f>
        <v>川口</v>
      </c>
      <c r="X30" s="21" t="str">
        <f>IF($Z29="","",VLOOKUP($Z29,'ﾃﾞｰﾀ14&amp;12'!$BD$3:$BG$26,3,FALSE))</f>
        <v>桃佳</v>
      </c>
      <c r="Y30" s="21" t="str">
        <f>IF($Z29="","",VLOOKUP($Z29,'ﾃﾞｰﾀ14&amp;12'!$BD$3:$BG$26,4,FALSE))</f>
        <v>(長･佐世保LTC)</v>
      </c>
      <c r="Z30" s="358"/>
    </row>
    <row r="31" spans="1:27" ht="12.75" customHeight="1">
      <c r="A31" s="355"/>
      <c r="B31" s="363"/>
      <c r="C31" s="363"/>
      <c r="D31" s="363"/>
      <c r="E31" s="10"/>
      <c r="F31" s="10"/>
      <c r="G31" s="35"/>
      <c r="H31" s="35"/>
      <c r="I31" s="3"/>
      <c r="J31" s="35"/>
      <c r="K31" s="3"/>
      <c r="L31" s="35"/>
      <c r="M31" s="35"/>
      <c r="N31" s="35"/>
      <c r="O31" s="35"/>
      <c r="P31" s="3"/>
      <c r="Q31" s="3"/>
      <c r="R31" s="3"/>
      <c r="S31" s="35"/>
      <c r="T31" s="3"/>
      <c r="U31" s="35"/>
      <c r="V31" s="10"/>
      <c r="W31" s="362"/>
      <c r="X31" s="362"/>
      <c r="Y31" s="362"/>
      <c r="Z31" s="376"/>
      <c r="AA31" s="90"/>
    </row>
    <row r="32" spans="1:27" ht="12.75" customHeight="1">
      <c r="A32" s="355"/>
      <c r="B32" s="363"/>
      <c r="C32" s="363"/>
      <c r="D32" s="363"/>
      <c r="E32" s="10"/>
      <c r="F32" s="10"/>
      <c r="G32" s="35"/>
      <c r="H32" s="35"/>
      <c r="I32" s="3"/>
      <c r="J32" s="35"/>
      <c r="K32" s="3"/>
      <c r="L32" s="35"/>
      <c r="M32" s="35"/>
      <c r="N32" s="35"/>
      <c r="O32" s="35"/>
      <c r="P32" s="3"/>
      <c r="Q32" s="3"/>
      <c r="R32" s="3"/>
      <c r="S32" s="35"/>
      <c r="T32" s="3"/>
      <c r="U32" s="35"/>
      <c r="V32" s="10"/>
      <c r="W32" s="362"/>
      <c r="X32" s="362"/>
      <c r="Y32" s="362"/>
      <c r="Z32" s="376"/>
      <c r="AA32" s="90"/>
    </row>
    <row r="33" spans="2:26" s="2" customFormat="1" ht="14.25">
      <c r="B33" s="3"/>
      <c r="C33" s="3"/>
      <c r="D33" s="3"/>
      <c r="E33" s="5"/>
      <c r="F33" s="10"/>
      <c r="G33" s="5"/>
      <c r="H33" s="10"/>
      <c r="I33" s="45" t="s">
        <v>350</v>
      </c>
      <c r="J33" s="13"/>
      <c r="K33" s="5"/>
      <c r="L33" s="5"/>
      <c r="M33" s="10"/>
      <c r="P33" s="10"/>
      <c r="R33" s="13"/>
      <c r="S33" s="45" t="s">
        <v>499</v>
      </c>
      <c r="T33" s="5"/>
      <c r="U33" s="10"/>
      <c r="V33" s="5"/>
      <c r="W33" s="44"/>
      <c r="X33" s="44"/>
      <c r="Y33" s="3"/>
      <c r="Z33" s="3"/>
    </row>
    <row r="34" spans="1:25" ht="17.25" customHeight="1">
      <c r="A34" s="32"/>
      <c r="B34" s="31"/>
      <c r="C34" s="31"/>
      <c r="D34" s="32"/>
      <c r="G34" s="364">
        <v>1</v>
      </c>
      <c r="H34" s="60" t="s">
        <v>1020</v>
      </c>
      <c r="I34" s="259"/>
      <c r="J34" s="60"/>
      <c r="K34" s="259"/>
      <c r="L34" s="23"/>
      <c r="M34" s="294"/>
      <c r="N34" s="25"/>
      <c r="O34" s="25"/>
      <c r="P34" s="60"/>
      <c r="Q34" s="259"/>
      <c r="R34" s="336">
        <v>1</v>
      </c>
      <c r="S34" s="60" t="str">
        <f>IF(R34="","",VLOOKUP(R34,'ﾃﾞｰﾀ14&amp;12'!$AZ$62:$BC$67,2,FALSE))&amp;" "&amp;IF(R34="","",VLOOKUP(R34,'ﾃﾞｰﾀ14&amp;12'!$AZ$62:$BC$68,3,FALSE))</f>
        <v>小川 春那</v>
      </c>
      <c r="W34" s="25"/>
      <c r="X34" s="25"/>
      <c r="Y34" s="25"/>
    </row>
    <row r="35" spans="1:25" ht="17.25" customHeight="1">
      <c r="A35" s="32"/>
      <c r="B35" s="31"/>
      <c r="C35" s="31"/>
      <c r="D35" s="32"/>
      <c r="G35" s="364"/>
      <c r="H35" s="60" t="s">
        <v>1023</v>
      </c>
      <c r="I35" s="259"/>
      <c r="J35" s="60"/>
      <c r="K35" s="259"/>
      <c r="L35" s="23"/>
      <c r="M35" s="294"/>
      <c r="N35" s="25"/>
      <c r="O35" s="25"/>
      <c r="P35" s="235"/>
      <c r="Q35" s="260"/>
      <c r="R35" s="336"/>
      <c r="S35" s="60" t="str">
        <f>IF(R34="","",VLOOKUP(R34,'ﾃﾞｰﾀ14&amp;12'!$BD$62:$BG$68,2,FALSE))&amp;" "&amp;IF(R34="","",VLOOKUP(R34,'ﾃﾞｰﾀ14&amp;12'!$BD$62:$BG$68,3,FALSE))</f>
        <v>神﨑 夏</v>
      </c>
      <c r="W35" s="25"/>
      <c r="X35" s="25"/>
      <c r="Y35" s="25"/>
    </row>
    <row r="36" spans="1:25" ht="17.25" customHeight="1">
      <c r="A36" s="32"/>
      <c r="B36" s="31"/>
      <c r="C36" s="31"/>
      <c r="D36" s="32"/>
      <c r="G36" s="364">
        <v>2</v>
      </c>
      <c r="H36" s="60" t="s">
        <v>1019</v>
      </c>
      <c r="I36" s="259"/>
      <c r="J36" s="60"/>
      <c r="K36" s="259"/>
      <c r="L36" s="23"/>
      <c r="M36" s="24"/>
      <c r="N36" s="25"/>
      <c r="O36" s="25"/>
      <c r="P36" s="60"/>
      <c r="Q36" s="259"/>
      <c r="R36" s="336">
        <v>2</v>
      </c>
      <c r="S36" s="60" t="str">
        <f>IF(R36="","",VLOOKUP(R36,'ﾃﾞｰﾀ14&amp;12'!$AZ$62:$BC$67,2,FALSE))&amp;" "&amp;IF(R36="","",VLOOKUP(R36,'ﾃﾞｰﾀ14&amp;12'!$AZ$62:$BC$68,3,FALSE))</f>
        <v>大野 月七</v>
      </c>
      <c r="W36" s="25"/>
      <c r="X36" s="25"/>
      <c r="Y36" s="25"/>
    </row>
    <row r="37" spans="1:25" ht="17.25" customHeight="1">
      <c r="A37" s="32"/>
      <c r="B37" s="31"/>
      <c r="C37" s="31"/>
      <c r="D37" s="32"/>
      <c r="G37" s="364"/>
      <c r="H37" s="60" t="s">
        <v>869</v>
      </c>
      <c r="I37" s="259"/>
      <c r="J37" s="60"/>
      <c r="K37" s="259"/>
      <c r="L37" s="23"/>
      <c r="M37" s="24"/>
      <c r="N37" s="25"/>
      <c r="O37" s="25"/>
      <c r="P37" s="235"/>
      <c r="Q37" s="260"/>
      <c r="R37" s="336"/>
      <c r="S37" s="60" t="str">
        <f>IF(R36="","",VLOOKUP(R36,'ﾃﾞｰﾀ14&amp;12'!$BD$62:$BG$68,2,FALSE))&amp;" "&amp;IF(R36="","",VLOOKUP(R36,'ﾃﾞｰﾀ14&amp;12'!$BD$62:$BG$68,3,FALSE))</f>
        <v>宮田 佳奈</v>
      </c>
      <c r="W37" s="25"/>
      <c r="X37" s="25"/>
      <c r="Y37" s="25"/>
    </row>
    <row r="38" spans="1:26" s="254" customFormat="1" ht="17.25" customHeight="1">
      <c r="A38" s="32"/>
      <c r="B38" s="31"/>
      <c r="C38" s="31"/>
      <c r="D38" s="32"/>
      <c r="E38" s="23"/>
      <c r="F38" s="24"/>
      <c r="G38" s="340">
        <v>3</v>
      </c>
      <c r="H38" s="60"/>
      <c r="I38" s="259"/>
      <c r="J38" s="60"/>
      <c r="K38" s="259"/>
      <c r="L38" s="23"/>
      <c r="M38" s="24"/>
      <c r="N38" s="25"/>
      <c r="O38" s="25"/>
      <c r="P38" s="235"/>
      <c r="Q38" s="260"/>
      <c r="R38" s="336"/>
      <c r="S38" s="260"/>
      <c r="T38" s="255"/>
      <c r="U38" s="256"/>
      <c r="V38" s="255"/>
      <c r="Z38" s="255"/>
    </row>
    <row r="39" spans="1:26" s="254" customFormat="1" ht="17.25" customHeight="1">
      <c r="A39" s="257"/>
      <c r="B39" s="258"/>
      <c r="C39" s="258"/>
      <c r="D39" s="257"/>
      <c r="E39" s="255"/>
      <c r="F39" s="256"/>
      <c r="G39" s="340"/>
      <c r="H39" s="60"/>
      <c r="I39" s="259"/>
      <c r="J39" s="60"/>
      <c r="K39" s="259"/>
      <c r="L39" s="23"/>
      <c r="M39" s="24"/>
      <c r="N39" s="25"/>
      <c r="O39" s="25"/>
      <c r="P39" s="235"/>
      <c r="Q39" s="260"/>
      <c r="R39" s="336"/>
      <c r="S39" s="260"/>
      <c r="T39" s="255"/>
      <c r="U39" s="256"/>
      <c r="V39" s="255"/>
      <c r="Z39" s="255"/>
    </row>
    <row r="40" spans="1:26" s="254" customFormat="1" ht="9.75" customHeight="1" hidden="1">
      <c r="A40" s="257"/>
      <c r="B40" s="258"/>
      <c r="C40" s="258"/>
      <c r="D40" s="257"/>
      <c r="E40" s="255"/>
      <c r="F40" s="256"/>
      <c r="G40" s="255"/>
      <c r="H40" s="256"/>
      <c r="I40" s="255"/>
      <c r="J40" s="256"/>
      <c r="K40" s="255"/>
      <c r="L40" s="256"/>
      <c r="M40" s="255"/>
      <c r="N40" s="255"/>
      <c r="O40" s="256"/>
      <c r="P40" s="255"/>
      <c r="Q40" s="255"/>
      <c r="R40" s="255"/>
      <c r="S40" s="256"/>
      <c r="T40" s="255"/>
      <c r="U40" s="256"/>
      <c r="V40" s="255"/>
      <c r="Z40" s="255"/>
    </row>
    <row r="41" spans="1:26" s="254" customFormat="1" ht="9.75" customHeight="1" hidden="1">
      <c r="A41" s="257"/>
      <c r="B41" s="258"/>
      <c r="C41" s="258"/>
      <c r="D41" s="257"/>
      <c r="E41" s="255"/>
      <c r="F41" s="256"/>
      <c r="G41" s="255"/>
      <c r="H41" s="256"/>
      <c r="I41" s="255"/>
      <c r="J41" s="256"/>
      <c r="K41" s="255"/>
      <c r="L41" s="256"/>
      <c r="M41" s="255"/>
      <c r="N41" s="255"/>
      <c r="O41" s="256"/>
      <c r="P41" s="255"/>
      <c r="Q41" s="255"/>
      <c r="R41" s="255"/>
      <c r="S41" s="256"/>
      <c r="T41" s="255"/>
      <c r="U41" s="256"/>
      <c r="V41" s="255"/>
      <c r="Z41" s="255"/>
    </row>
    <row r="42" spans="1:26" s="254" customFormat="1" ht="9.75" customHeight="1">
      <c r="A42" s="257"/>
      <c r="B42" s="258"/>
      <c r="C42" s="258"/>
      <c r="D42" s="257"/>
      <c r="E42" s="255"/>
      <c r="F42" s="256"/>
      <c r="G42" s="255"/>
      <c r="H42" s="256"/>
      <c r="I42" s="255"/>
      <c r="J42" s="256"/>
      <c r="K42" s="255"/>
      <c r="L42" s="256"/>
      <c r="M42" s="255"/>
      <c r="N42" s="255"/>
      <c r="O42" s="256"/>
      <c r="P42" s="255"/>
      <c r="Q42" s="255"/>
      <c r="R42" s="255"/>
      <c r="S42" s="256"/>
      <c r="T42" s="255"/>
      <c r="U42" s="256"/>
      <c r="V42" s="255"/>
      <c r="Z42" s="255"/>
    </row>
    <row r="43" spans="1:26" s="254" customFormat="1" ht="9.75" customHeight="1">
      <c r="A43" s="257"/>
      <c r="B43" s="258"/>
      <c r="C43" s="258"/>
      <c r="D43" s="257"/>
      <c r="E43" s="255"/>
      <c r="F43" s="256"/>
      <c r="G43" s="255"/>
      <c r="H43" s="256"/>
      <c r="I43" s="255"/>
      <c r="J43" s="256"/>
      <c r="K43" s="255"/>
      <c r="L43" s="256"/>
      <c r="M43" s="255"/>
      <c r="N43" s="255"/>
      <c r="O43" s="256"/>
      <c r="P43" s="255"/>
      <c r="Q43" s="255"/>
      <c r="R43" s="255"/>
      <c r="S43" s="256"/>
      <c r="T43" s="255"/>
      <c r="U43" s="256"/>
      <c r="V43" s="255"/>
      <c r="Z43" s="255"/>
    </row>
    <row r="44" spans="1:26" s="254" customFormat="1" ht="9.75" customHeight="1">
      <c r="A44" s="257"/>
      <c r="B44" s="258"/>
      <c r="C44" s="258"/>
      <c r="D44" s="257"/>
      <c r="E44" s="255"/>
      <c r="F44" s="256"/>
      <c r="G44" s="255"/>
      <c r="H44" s="256"/>
      <c r="I44" s="255"/>
      <c r="J44" s="256"/>
      <c r="K44" s="255"/>
      <c r="L44" s="256"/>
      <c r="M44" s="255"/>
      <c r="N44" s="255"/>
      <c r="O44" s="256"/>
      <c r="P44" s="255"/>
      <c r="Q44" s="255"/>
      <c r="R44" s="255"/>
      <c r="S44" s="256"/>
      <c r="T44" s="255"/>
      <c r="U44" s="256"/>
      <c r="V44" s="255"/>
      <c r="Z44" s="255"/>
    </row>
    <row r="45" spans="1:22" s="28" customFormat="1" ht="13.5" customHeight="1">
      <c r="A45" s="257"/>
      <c r="B45" s="33" t="s">
        <v>351</v>
      </c>
      <c r="C45" s="33"/>
      <c r="D45" s="34"/>
      <c r="E45" s="27"/>
      <c r="F45" s="29"/>
      <c r="G45" s="27"/>
      <c r="H45" s="29"/>
      <c r="I45" s="27"/>
      <c r="J45" s="29"/>
      <c r="K45" s="27"/>
      <c r="L45" s="27"/>
      <c r="M45" s="27"/>
      <c r="N45" s="27"/>
      <c r="O45" s="29"/>
      <c r="P45" s="26" t="s">
        <v>685</v>
      </c>
      <c r="Q45" s="26"/>
      <c r="R45" s="26"/>
      <c r="S45" s="26"/>
      <c r="T45" s="26"/>
      <c r="U45" s="26"/>
      <c r="V45" s="26"/>
    </row>
    <row r="46" spans="1:26" ht="16.5" customHeight="1">
      <c r="A46" s="355">
        <f>IF(L17="","",IF(L17=J11,J23,IF(L17=J23,J11)))</f>
        <v>7</v>
      </c>
      <c r="B46" s="21" t="str">
        <f>IF($A46="","",VLOOKUP($A46,'ﾃﾞｰﾀ14&amp;12'!$BD$3:$BG$26,2,FALSE))</f>
        <v>河原</v>
      </c>
      <c r="C46" s="21" t="str">
        <f>IF($A46="","",VLOOKUP($A46,'ﾃﾞｰﾀ14&amp;12'!$BD$3:$BG$26,3,FALSE))</f>
        <v>未佳</v>
      </c>
      <c r="D46" s="87" t="str">
        <f>IF($A46="","",VLOOKUP($A46,'ﾃﾞｰﾀ14&amp;12'!$BD$3:$BG$26,4,FALSE))</f>
        <v>(福･福岡ﾊﾟｼﾌｨｯｸ)</v>
      </c>
      <c r="E46" s="22"/>
      <c r="F46" s="35"/>
      <c r="G46" s="10" t="s">
        <v>684</v>
      </c>
      <c r="H46" s="362">
        <v>7</v>
      </c>
      <c r="I46" s="21" t="str">
        <f>IF(H46="","",VLOOKUP(H46,'ﾃﾞｰﾀ14&amp;12'!$AZ$3:$BC$26,2,FALSE))</f>
        <v>川本</v>
      </c>
      <c r="L46" s="22"/>
      <c r="M46" s="22"/>
      <c r="N46" s="92" t="s">
        <v>684</v>
      </c>
      <c r="O46" s="92" t="s">
        <v>684</v>
      </c>
      <c r="P46" s="60"/>
      <c r="Q46" s="60"/>
      <c r="R46" s="362">
        <v>12</v>
      </c>
      <c r="S46" s="87" t="str">
        <f>IF(R46="","",VLOOKUP(R46,'ﾃﾞｰﾀ14&amp;12'!$AZ$3:$BC$26,2,FALSE))</f>
        <v>宮原</v>
      </c>
      <c r="T46" s="87" t="s">
        <v>684</v>
      </c>
      <c r="U46" s="35"/>
      <c r="V46" s="35"/>
      <c r="W46" s="10" t="str">
        <f>IF($Z46="","",VLOOKUP($Z46,'ﾃﾞｰﾀ14&amp;12'!$AZ$3:$BC$26,2,FALSE))</f>
        <v>宮原</v>
      </c>
      <c r="X46" s="92" t="str">
        <f>IF($Z46="","",VLOOKUP($Z46,'ﾃﾞｰﾀ14&amp;12'!$AZ$3:$BC$26,3,FALSE))</f>
        <v>未穂希</v>
      </c>
      <c r="Y46" s="10" t="str">
        <f>IF($Z46="","",VLOOKUP($Z46,'ﾃﾞｰﾀ14&amp;12'!$AZ$3:$BC$26,4,FALSE))</f>
        <v>(佐･IDS)</v>
      </c>
      <c r="Z46" s="355">
        <v>12</v>
      </c>
    </row>
    <row r="47" spans="1:26" ht="16.5" customHeight="1">
      <c r="A47" s="355"/>
      <c r="B47" s="21" t="str">
        <f>IF($A46="","",VLOOKUP($A46,'ﾃﾞｰﾀ14&amp;12'!$AZ$3:$BC$26,2,FALSE))</f>
        <v>川本</v>
      </c>
      <c r="C47" s="21" t="str">
        <f>IF($A46="","",VLOOKUP($A46,'ﾃﾞｰﾀ14&amp;12'!$AZ$3:$BC$26,3,FALSE))</f>
        <v>桃子</v>
      </c>
      <c r="D47" s="87" t="str">
        <f>IF($A46="","",VLOOKUP($A46,'ﾃﾞｰﾀ14&amp;12'!$AZ$3:$BC$26,4,FALSE))</f>
        <v>(福･ﾄﾞﾘｰﾑ TS)</v>
      </c>
      <c r="E47" s="239"/>
      <c r="F47" s="181"/>
      <c r="G47" s="6" t="s">
        <v>684</v>
      </c>
      <c r="H47" s="366"/>
      <c r="I47" s="88" t="str">
        <f>IF(H46="","",VLOOKUP(H46,'ﾃﾞｰﾀ14&amp;12'!$BD$3:$BG$26,2,FALSE))</f>
        <v>河原</v>
      </c>
      <c r="L47" s="22"/>
      <c r="M47" s="22"/>
      <c r="N47" s="92" t="s">
        <v>684</v>
      </c>
      <c r="O47" s="92" t="s">
        <v>684</v>
      </c>
      <c r="P47" s="60"/>
      <c r="Q47" s="60"/>
      <c r="R47" s="366"/>
      <c r="S47" s="87" t="str">
        <f>IF(R46="","",VLOOKUP(R46,'ﾃﾞｰﾀ14&amp;12'!$BD$3:$BG$26,2,FALSE))</f>
        <v>田代</v>
      </c>
      <c r="T47" s="232" t="s">
        <v>684</v>
      </c>
      <c r="U47" s="183"/>
      <c r="V47" s="181"/>
      <c r="W47" s="10" t="str">
        <f>IF($Z46="","",VLOOKUP($Z46,'ﾃﾞｰﾀ14&amp;12'!$BD$3:$BG$26,2,FALSE))</f>
        <v>田代</v>
      </c>
      <c r="X47" s="92" t="str">
        <f>IF($Z46="","",VLOOKUP($Z46,'ﾃﾞｰﾀ14&amp;12'!$BD$3:$BG$26,3,FALSE))</f>
        <v>悠</v>
      </c>
      <c r="Y47" s="10" t="str">
        <f>IF($Z46="","",VLOOKUP($Z46,'ﾃﾞｰﾀ14&amp;12'!$BD$3:$BG$26,4,FALSE))</f>
        <v>(佐・武雄青陵中）</v>
      </c>
      <c r="Z47" s="355"/>
    </row>
    <row r="48" spans="1:26" ht="16.5" customHeight="1">
      <c r="A48" s="355">
        <f>IF(N17="","",IF(N17=P11,P23,IF(N17=P23,P11)))</f>
        <v>14</v>
      </c>
      <c r="B48" s="21" t="str">
        <f>IF($A48="","",VLOOKUP($A48,'ﾃﾞｰﾀ14&amp;12'!$BD$3:$BG$26,2,FALSE))</f>
        <v>円本</v>
      </c>
      <c r="C48" s="21" t="str">
        <f>IF($A48="","",VLOOKUP($A48,'ﾃﾞｰﾀ14&amp;12'!$BD$3:$BG$26,3,FALSE))</f>
        <v>彩央里</v>
      </c>
      <c r="D48" s="87" t="str">
        <f>IF($A48="","",VLOOKUP($A48,'ﾃﾞｰﾀ14&amp;12'!$BD$3:$BG$26,4,FALSE))</f>
        <v>(大･大分ｽﾎﾟｰﾂ公園TS)</v>
      </c>
      <c r="E48" s="42"/>
      <c r="F48" s="43"/>
      <c r="G48" s="188"/>
      <c r="H48" s="356">
        <v>85</v>
      </c>
      <c r="I48" s="357"/>
      <c r="L48" s="35"/>
      <c r="M48" s="35" t="s">
        <v>684</v>
      </c>
      <c r="N48" s="12"/>
      <c r="O48" s="12"/>
      <c r="P48" s="362">
        <v>12</v>
      </c>
      <c r="Q48" s="87" t="str">
        <f>IF(P48="","",VLOOKUP(P48,'ﾃﾞｰﾀ14&amp;12'!$AZ$3:$BC$26,2,FALSE))</f>
        <v>宮原</v>
      </c>
      <c r="R48" s="353">
        <v>86</v>
      </c>
      <c r="S48" s="352"/>
      <c r="T48" s="237" t="s">
        <v>684</v>
      </c>
      <c r="U48" s="37"/>
      <c r="V48" s="37"/>
      <c r="W48" s="10" t="str">
        <f>IF($Z48="","",VLOOKUP($Z48,'ﾃﾞｰﾀ14&amp;12'!$AZ$3:$BC$26,2,FALSE))</f>
        <v>金田</v>
      </c>
      <c r="X48" s="92" t="str">
        <f>IF($Z48="","",VLOOKUP($Z48,'ﾃﾞｰﾀ14&amp;12'!$AZ$3:$BC$26,3,FALSE))</f>
        <v>朱莉</v>
      </c>
      <c r="Y48" s="10" t="str">
        <f>IF($Z48="","",VLOOKUP($Z48,'ﾃﾞｰﾀ14&amp;12'!$AZ$3:$BC$26,4,FALSE))</f>
        <v>(鹿･ｶﾐｼﾞｭﾆｱTC)</v>
      </c>
      <c r="Z48" s="355">
        <v>18</v>
      </c>
    </row>
    <row r="49" spans="1:26" ht="16.5" customHeight="1">
      <c r="A49" s="355"/>
      <c r="B49" s="21" t="str">
        <f>IF($A48="","",VLOOKUP($A48,'ﾃﾞｰﾀ14&amp;12'!$AZ$3:$BC$26,2,FALSE))</f>
        <v>吉村</v>
      </c>
      <c r="C49" s="21" t="str">
        <f>IF($A48="","",VLOOKUP($A48,'ﾃﾞｰﾀ14&amp;12'!$AZ$3:$BC$26,3,FALSE))</f>
        <v>暉</v>
      </c>
      <c r="D49" s="87" t="str">
        <f>IF($A48="","",VLOOKUP($A48,'ﾃﾞｰﾀ14&amp;12'!$AZ$3:$BC$26,4,FALSE))</f>
        <v>(大･大分ｽﾎﾟｰﾂ公園TS)</v>
      </c>
      <c r="E49" s="22"/>
      <c r="F49" s="22"/>
      <c r="G49" s="22"/>
      <c r="H49" s="22"/>
      <c r="I49" s="1"/>
      <c r="L49" s="35"/>
      <c r="M49" s="35" t="s">
        <v>684</v>
      </c>
      <c r="N49" s="22"/>
      <c r="O49" s="22"/>
      <c r="P49" s="366"/>
      <c r="Q49" s="184" t="str">
        <f>IF(P48="","",VLOOKUP(P48,'ﾃﾞｰﾀ14&amp;12'!$BD$3:$BG$26,2,FALSE))</f>
        <v>田代</v>
      </c>
      <c r="R49" s="238"/>
      <c r="S49" s="87" t="s">
        <v>684</v>
      </c>
      <c r="T49" s="87" t="s">
        <v>684</v>
      </c>
      <c r="U49" s="35"/>
      <c r="V49" s="35"/>
      <c r="W49" s="10" t="str">
        <f>IF($Z48="","",VLOOKUP($Z48,'ﾃﾞｰﾀ14&amp;12'!$BD$3:$BG$26,2,FALSE))</f>
        <v>中道</v>
      </c>
      <c r="X49" s="92" t="str">
        <f>IF($Z48="","",VLOOKUP($Z48,'ﾃﾞｰﾀ14&amp;12'!$BD$3:$BG$26,3,FALSE))</f>
        <v>真子</v>
      </c>
      <c r="Y49" s="10" t="str">
        <f>IF($Z48="","",VLOOKUP($Z48,'ﾃﾞｰﾀ14&amp;12'!$BD$3:$BG$26,4,FALSE))</f>
        <v>(鹿･喜入中)</v>
      </c>
      <c r="Z49" s="355"/>
    </row>
    <row r="50" spans="1:26" ht="16.5" customHeight="1">
      <c r="A50" s="32"/>
      <c r="B50" s="31"/>
      <c r="C50" s="31"/>
      <c r="D50" s="32"/>
      <c r="L50" s="12"/>
      <c r="M50" s="12"/>
      <c r="N50" s="92" t="s">
        <v>684</v>
      </c>
      <c r="O50" s="92" t="s">
        <v>684</v>
      </c>
      <c r="P50" s="357" t="s">
        <v>1261</v>
      </c>
      <c r="Q50" s="367"/>
      <c r="R50" s="338">
        <v>6</v>
      </c>
      <c r="S50" s="87" t="str">
        <f>IF(R50="","",VLOOKUP(R50,'ﾃﾞｰﾀ14&amp;12'!$AZ$3:$BC$26,2,FALSE))</f>
        <v>高山</v>
      </c>
      <c r="T50" s="87" t="s">
        <v>684</v>
      </c>
      <c r="U50" s="35"/>
      <c r="V50" s="35"/>
      <c r="W50" s="10" t="str">
        <f>IF($Z50="","",VLOOKUP($Z50,'ﾃﾞｰﾀ14&amp;12'!$AZ$3:$BC$26,2,FALSE))</f>
        <v>友寄</v>
      </c>
      <c r="X50" s="92" t="str">
        <f>IF($Z50="","",VLOOKUP($Z50,'ﾃﾞｰﾀ14&amp;12'!$AZ$3:$BC$26,3,FALSE))</f>
        <v>恵理佳</v>
      </c>
      <c r="Y50" s="10" t="str">
        <f>IF($Z50="","",VLOOKUP($Z50,'ﾃﾞｰﾀ14&amp;12'!$AZ$3:$BC$26,4,FALSE))</f>
        <v>(沖･石垣第二中)</v>
      </c>
      <c r="Z50" s="355">
        <v>20</v>
      </c>
    </row>
    <row r="51" spans="1:26" ht="16.5" customHeight="1">
      <c r="A51" s="32"/>
      <c r="B51" s="33" t="s">
        <v>686</v>
      </c>
      <c r="C51" s="33"/>
      <c r="D51" s="34"/>
      <c r="E51" s="27"/>
      <c r="F51" s="29"/>
      <c r="G51" s="27"/>
      <c r="H51" s="29"/>
      <c r="I51" s="27"/>
      <c r="J51" s="29"/>
      <c r="K51" s="29"/>
      <c r="L51" s="22"/>
      <c r="M51" s="22"/>
      <c r="N51" s="92" t="s">
        <v>684</v>
      </c>
      <c r="O51" s="92" t="s">
        <v>684</v>
      </c>
      <c r="P51" s="60"/>
      <c r="Q51" s="60"/>
      <c r="R51" s="339"/>
      <c r="S51" s="88" t="str">
        <f>IF(R50="","",VLOOKUP(R50,'ﾃﾞｰﾀ14&amp;12'!$BD$3:$BG$26,2,FALSE))</f>
        <v>野田</v>
      </c>
      <c r="T51" s="232" t="s">
        <v>684</v>
      </c>
      <c r="U51" s="183"/>
      <c r="V51" s="181"/>
      <c r="W51" s="10" t="str">
        <f>IF($Z50="","",VLOOKUP($Z50,'ﾃﾞｰﾀ14&amp;12'!$BD$3:$BG$26,2,FALSE))</f>
        <v>當真</v>
      </c>
      <c r="X51" s="92" t="str">
        <f>IF($Z50="","",VLOOKUP($Z50,'ﾃﾞｰﾀ14&amp;12'!$BD$3:$BG$26,3,FALSE))</f>
        <v>ふじの</v>
      </c>
      <c r="Y51" s="10" t="str">
        <f>IF($Z50="","",VLOOKUP($Z50,'ﾃﾞｰﾀ14&amp;12'!$BD$3:$BG$26,4,FALSE))</f>
        <v>(沖・琉球大附中）</v>
      </c>
      <c r="Z51" s="355"/>
    </row>
    <row r="52" spans="1:26" ht="16.5" customHeight="1">
      <c r="A52" s="355">
        <f>IF(R46="","",IF(R46=Z46,Z48,IF(R46=Z48,Z46)))</f>
        <v>18</v>
      </c>
      <c r="B52" s="21" t="str">
        <f>IF($A52="","",VLOOKUP($A52,'ﾃﾞｰﾀ14&amp;12'!$BD$3:$BG$26,2,FALSE))</f>
        <v>中道</v>
      </c>
      <c r="C52" s="21" t="str">
        <f>IF($A52="","",VLOOKUP($A52,'ﾃﾞｰﾀ14&amp;12'!$BD$3:$BG$26,3,FALSE))</f>
        <v>真子</v>
      </c>
      <c r="D52" s="87" t="str">
        <f>IF($A52="","",VLOOKUP($A52,'ﾃﾞｰﾀ14&amp;12'!$BD$3:$BG$26,4,FALSE))</f>
        <v>(鹿･喜入中)</v>
      </c>
      <c r="E52" s="22"/>
      <c r="F52" s="35"/>
      <c r="G52" s="10" t="s">
        <v>684</v>
      </c>
      <c r="H52" s="362">
        <v>20</v>
      </c>
      <c r="I52" s="21" t="str">
        <f>IF(H52="","",VLOOKUP(H52,'ﾃﾞｰﾀ14&amp;12'!$AZ$3:$BC$26,2,FALSE))</f>
        <v>友寄</v>
      </c>
      <c r="J52" s="22"/>
      <c r="K52" s="22"/>
      <c r="L52" s="22"/>
      <c r="M52" s="22"/>
      <c r="N52" s="12"/>
      <c r="O52" s="12"/>
      <c r="P52" s="60"/>
      <c r="Q52" s="60"/>
      <c r="R52" s="351">
        <v>86</v>
      </c>
      <c r="S52" s="352"/>
      <c r="T52" s="237" t="s">
        <v>684</v>
      </c>
      <c r="U52" s="37"/>
      <c r="V52" s="37"/>
      <c r="W52" s="10" t="str">
        <f>IF($Z52="","",VLOOKUP($Z52,'ﾃﾞｰﾀ14&amp;12'!$AZ$3:$BC$26,2,FALSE))</f>
        <v>高山</v>
      </c>
      <c r="X52" s="92" t="str">
        <f>IF($Z52="","",VLOOKUP($Z52,'ﾃﾞｰﾀ14&amp;12'!$AZ$3:$BC$26,3,FALSE))</f>
        <v>奈津実</v>
      </c>
      <c r="Y52" s="10" t="str">
        <f>IF($Z52="","",VLOOKUP($Z52,'ﾃﾞｰﾀ14&amp;12'!$AZ$3:$BC$26,4,FALSE))</f>
        <v>(福･春日西TC)</v>
      </c>
      <c r="Z52" s="355">
        <v>6</v>
      </c>
    </row>
    <row r="53" spans="1:26" ht="16.5" customHeight="1">
      <c r="A53" s="355"/>
      <c r="B53" s="21" t="str">
        <f>IF($A52="","",VLOOKUP($A52,'ﾃﾞｰﾀ14&amp;12'!$AZ$3:$BC$26,2,FALSE))</f>
        <v>金田</v>
      </c>
      <c r="C53" s="21" t="str">
        <f>IF($A52="","",VLOOKUP($A52,'ﾃﾞｰﾀ14&amp;12'!$AZ$3:$BC$26,3,FALSE))</f>
        <v>朱莉</v>
      </c>
      <c r="D53" s="87" t="str">
        <f>IF($A52="","",VLOOKUP($A52,'ﾃﾞｰﾀ14&amp;12'!$AZ$3:$BC$26,4,FALSE))</f>
        <v>(鹿･ｶﾐｼﾞｭﾆｱTC)</v>
      </c>
      <c r="E53" s="239"/>
      <c r="F53" s="181"/>
      <c r="G53" s="6" t="s">
        <v>684</v>
      </c>
      <c r="H53" s="366"/>
      <c r="I53" s="88" t="str">
        <f>IF(H52="","",VLOOKUP(H52,'ﾃﾞｰﾀ14&amp;12'!$BD$3:$BG$26,2,FALSE))</f>
        <v>當真</v>
      </c>
      <c r="J53" s="22"/>
      <c r="K53" s="22"/>
      <c r="L53" s="22"/>
      <c r="M53" s="22"/>
      <c r="N53" s="24"/>
      <c r="O53" s="22"/>
      <c r="P53" s="60"/>
      <c r="Q53" s="60"/>
      <c r="R53" s="60"/>
      <c r="S53" s="87" t="s">
        <v>684</v>
      </c>
      <c r="T53" s="87" t="s">
        <v>684</v>
      </c>
      <c r="U53" s="35"/>
      <c r="V53" s="35"/>
      <c r="W53" s="10" t="str">
        <f>IF($Z52="","",VLOOKUP($Z52,'ﾃﾞｰﾀ14&amp;12'!$BD$3:$BG$26,2,FALSE))</f>
        <v>野田</v>
      </c>
      <c r="X53" s="92" t="str">
        <f>IF($Z52="","",VLOOKUP($Z52,'ﾃﾞｰﾀ14&amp;12'!$BD$3:$BG$26,3,FALSE))</f>
        <v>桃子</v>
      </c>
      <c r="Y53" s="10" t="str">
        <f>IF($Z52="","",VLOOKUP($Z52,'ﾃﾞｰﾀ14&amp;12'!$BD$3:$BG$26,4,FALSE))</f>
        <v>(福･北九州ｳｴｽﾄTC)</v>
      </c>
      <c r="Z53" s="355"/>
    </row>
    <row r="54" spans="1:29" ht="16.5" customHeight="1">
      <c r="A54" s="355">
        <f>IF(R50="","",IF(R50=Z50,Z52,IF(R50=Z52,Z50)))</f>
        <v>20</v>
      </c>
      <c r="B54" s="21" t="str">
        <f>IF($A54="","",VLOOKUP($A54,'ﾃﾞｰﾀ14&amp;12'!$BD$3:$BG$26,2,FALSE))</f>
        <v>當真</v>
      </c>
      <c r="C54" s="21" t="str">
        <f>IF($A54="","",VLOOKUP($A54,'ﾃﾞｰﾀ14&amp;12'!$BD$3:$BG$26,3,FALSE))</f>
        <v>ふじの</v>
      </c>
      <c r="D54" s="87" t="str">
        <f>IF($A54="","",VLOOKUP($A54,'ﾃﾞｰﾀ14&amp;12'!$BD$3:$BG$26,4,FALSE))</f>
        <v>(沖・琉球大附中）</v>
      </c>
      <c r="E54" s="42"/>
      <c r="F54" s="43"/>
      <c r="G54" s="188"/>
      <c r="H54" s="356">
        <v>80</v>
      </c>
      <c r="I54" s="357"/>
      <c r="J54" s="22"/>
      <c r="K54" s="22"/>
      <c r="L54" s="1"/>
      <c r="M54" s="1"/>
      <c r="O54" s="23"/>
      <c r="Q54" s="24"/>
      <c r="S54" s="23"/>
      <c r="W54" s="24"/>
      <c r="Y54" s="3"/>
      <c r="Z54" s="35"/>
      <c r="AA54" s="3"/>
      <c r="AB54" s="2"/>
      <c r="AC54" s="2"/>
    </row>
    <row r="55" spans="1:29" ht="16.5" customHeight="1">
      <c r="A55" s="355"/>
      <c r="B55" s="21" t="str">
        <f>IF($A54="","",VLOOKUP($A54,'ﾃﾞｰﾀ14&amp;12'!$AZ$3:$BC$26,2,FALSE))</f>
        <v>友寄</v>
      </c>
      <c r="C55" s="21" t="str">
        <f>IF($A54="","",VLOOKUP($A54,'ﾃﾞｰﾀ14&amp;12'!$AZ$3:$BC$26,3,FALSE))</f>
        <v>恵理佳</v>
      </c>
      <c r="D55" s="87" t="str">
        <f>IF($A54="","",VLOOKUP($A54,'ﾃﾞｰﾀ14&amp;12'!$AZ$3:$BC$26,4,FALSE))</f>
        <v>(沖･石垣第二中)</v>
      </c>
      <c r="E55" s="22"/>
      <c r="F55" s="22"/>
      <c r="G55" s="22"/>
      <c r="H55" s="22"/>
      <c r="I55" s="1"/>
      <c r="J55" s="22"/>
      <c r="K55" s="22"/>
      <c r="L55" s="1"/>
      <c r="M55" s="1"/>
      <c r="O55" s="23"/>
      <c r="P55" s="24"/>
      <c r="Q55" s="24"/>
      <c r="R55" s="30"/>
      <c r="S55" s="30"/>
      <c r="T55" s="30"/>
      <c r="U55" s="30"/>
      <c r="V55" s="30"/>
      <c r="W55" s="30"/>
      <c r="X55" s="29"/>
      <c r="Y55" s="3"/>
      <c r="Z55" s="35"/>
      <c r="AA55" s="3"/>
      <c r="AB55" s="2"/>
      <c r="AC55" s="2"/>
    </row>
    <row r="56" spans="6:21" ht="13.5">
      <c r="F56" s="23"/>
      <c r="J56" s="94"/>
      <c r="Q56" s="24"/>
      <c r="U56" s="23"/>
    </row>
  </sheetData>
  <sheetProtection/>
  <mergeCells count="106">
    <mergeCell ref="H29:I29"/>
    <mergeCell ref="F13:F14"/>
    <mergeCell ref="F15:G15"/>
    <mergeCell ref="H15:H16"/>
    <mergeCell ref="F23:G23"/>
    <mergeCell ref="F25:F26"/>
    <mergeCell ref="F21:F22"/>
    <mergeCell ref="H19:H20"/>
    <mergeCell ref="A13:A14"/>
    <mergeCell ref="Z31:Z32"/>
    <mergeCell ref="W31:W32"/>
    <mergeCell ref="X31:X32"/>
    <mergeCell ref="A23:A24"/>
    <mergeCell ref="Z19:Z20"/>
    <mergeCell ref="Z21:Z22"/>
    <mergeCell ref="Z23:Z24"/>
    <mergeCell ref="N17:N18"/>
    <mergeCell ref="H17:I17"/>
    <mergeCell ref="A27:A28"/>
    <mergeCell ref="P23:P24"/>
    <mergeCell ref="H27:H28"/>
    <mergeCell ref="F27:G27"/>
    <mergeCell ref="J23:J24"/>
    <mergeCell ref="J25:K25"/>
    <mergeCell ref="A21:A22"/>
    <mergeCell ref="A25:A26"/>
    <mergeCell ref="H21:I21"/>
    <mergeCell ref="R21:S21"/>
    <mergeCell ref="R19:R20"/>
    <mergeCell ref="L19:M19"/>
    <mergeCell ref="A15:A16"/>
    <mergeCell ref="A17:A18"/>
    <mergeCell ref="A19:A20"/>
    <mergeCell ref="N19:O19"/>
    <mergeCell ref="L17:L18"/>
    <mergeCell ref="J13:K13"/>
    <mergeCell ref="P13:Q13"/>
    <mergeCell ref="R9:S9"/>
    <mergeCell ref="Z11:Z12"/>
    <mergeCell ref="T11:U11"/>
    <mergeCell ref="T13:T14"/>
    <mergeCell ref="Z13:Z14"/>
    <mergeCell ref="Z15:Z16"/>
    <mergeCell ref="Z17:Z18"/>
    <mergeCell ref="T15:U15"/>
    <mergeCell ref="R17:S17"/>
    <mergeCell ref="R15:R16"/>
    <mergeCell ref="A1:Z1"/>
    <mergeCell ref="Z7:Z8"/>
    <mergeCell ref="Z9:Z10"/>
    <mergeCell ref="F9:F10"/>
    <mergeCell ref="H7:H8"/>
    <mergeCell ref="R7:R8"/>
    <mergeCell ref="T9:T10"/>
    <mergeCell ref="H9:I9"/>
    <mergeCell ref="A2:Z2"/>
    <mergeCell ref="A7:A8"/>
    <mergeCell ref="Y31:Y32"/>
    <mergeCell ref="A9:A10"/>
    <mergeCell ref="A11:A12"/>
    <mergeCell ref="P11:P12"/>
    <mergeCell ref="J11:J12"/>
    <mergeCell ref="F11:G11"/>
    <mergeCell ref="M9:M10"/>
    <mergeCell ref="N9:O9"/>
    <mergeCell ref="N10:O10"/>
    <mergeCell ref="N11:O11"/>
    <mergeCell ref="R34:R35"/>
    <mergeCell ref="R27:R28"/>
    <mergeCell ref="R29:S29"/>
    <mergeCell ref="P25:Q25"/>
    <mergeCell ref="R46:R47"/>
    <mergeCell ref="G38:G39"/>
    <mergeCell ref="R38:R39"/>
    <mergeCell ref="G36:G37"/>
    <mergeCell ref="H46:H47"/>
    <mergeCell ref="R36:R37"/>
    <mergeCell ref="T21:T22"/>
    <mergeCell ref="Z46:Z47"/>
    <mergeCell ref="Z48:Z49"/>
    <mergeCell ref="Z50:Z51"/>
    <mergeCell ref="Z29:Z30"/>
    <mergeCell ref="Z27:Z28"/>
    <mergeCell ref="Z25:Z26"/>
    <mergeCell ref="T25:T26"/>
    <mergeCell ref="T27:U27"/>
    <mergeCell ref="T23:U23"/>
    <mergeCell ref="A54:A55"/>
    <mergeCell ref="H54:I54"/>
    <mergeCell ref="H48:I48"/>
    <mergeCell ref="Z52:Z53"/>
    <mergeCell ref="R52:S52"/>
    <mergeCell ref="P48:P49"/>
    <mergeCell ref="P50:Q50"/>
    <mergeCell ref="R48:S48"/>
    <mergeCell ref="R50:R51"/>
    <mergeCell ref="H52:H53"/>
    <mergeCell ref="A46:A47"/>
    <mergeCell ref="A29:A30"/>
    <mergeCell ref="A31:A32"/>
    <mergeCell ref="A52:A53"/>
    <mergeCell ref="A48:A49"/>
    <mergeCell ref="B31:B32"/>
    <mergeCell ref="C31:C32"/>
    <mergeCell ref="D31:D32"/>
    <mergeCell ref="G34:G35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</dc:creator>
  <cp:keywords/>
  <dc:description/>
  <cp:lastModifiedBy>Chiho Yoshioka</cp:lastModifiedBy>
  <cp:lastPrinted>2009-07-24T05:13:43Z</cp:lastPrinted>
  <dcterms:created xsi:type="dcterms:W3CDTF">2000-07-20T23:32:01Z</dcterms:created>
  <dcterms:modified xsi:type="dcterms:W3CDTF">2009-08-17T13:55:58Z</dcterms:modified>
  <cp:category/>
  <cp:version/>
  <cp:contentType/>
  <cp:contentStatus/>
</cp:coreProperties>
</file>