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65521" windowWidth="6420" windowHeight="11640" tabRatio="751" firstSheet="3" activeTab="3"/>
  </bookViews>
  <sheets>
    <sheet name="000000" sheetId="1" state="veryHidden" r:id="rId1"/>
    <sheet name="XXXXXX" sheetId="2" state="veryHidden" r:id="rId2"/>
    <sheet name="XXXXX0" sheetId="3" state="veryHidden" r:id="rId3"/>
    <sheet name="18BS" sheetId="4" r:id="rId4"/>
    <sheet name="18BD" sheetId="5" r:id="rId5"/>
    <sheet name="16BS" sheetId="6" r:id="rId6"/>
    <sheet name="16BD" sheetId="7" r:id="rId7"/>
    <sheet name="18GS" sheetId="8" r:id="rId8"/>
    <sheet name="18GD " sheetId="9" r:id="rId9"/>
    <sheet name="16GS" sheetId="10" r:id="rId10"/>
    <sheet name="16GD " sheetId="11" r:id="rId11"/>
    <sheet name="ﾃﾞｰﾀ18&amp;16" sheetId="12" r:id="rId12"/>
    <sheet name="ｼﾝｸﾞﾙｽ順位表" sheetId="13" r:id="rId13"/>
    <sheet name="ﾀﾞﾌﾞﾙｽ順位表" sheetId="14" r:id="rId14"/>
  </sheets>
  <definedNames>
    <definedName name="_xlnm.Print_Area" localSheetId="5">'16BS'!$A$1:$Z$58</definedName>
    <definedName name="_xlnm.Print_Area" localSheetId="9">'16GS'!$A$1:$Z$58</definedName>
    <definedName name="_xlnm.Print_Area" localSheetId="3">'18BS'!$A$1:$Z$76</definedName>
    <definedName name="_xlnm.Print_Area" localSheetId="7">'18GS'!$A$1:$Z$58</definedName>
    <definedName name="_xlnm.Print_Area" localSheetId="11">'ﾃﾞｰﾀ18&amp;16'!$O$1:$R$50</definedName>
  </definedNames>
  <calcPr fullCalcOnLoad="1"/>
</workbook>
</file>

<file path=xl/comments9.xml><?xml version="1.0" encoding="utf-8"?>
<comments xmlns="http://schemas.openxmlformats.org/spreadsheetml/2006/main">
  <authors>
    <author>MURANAKADA</author>
  </authors>
  <commentList>
    <comment ref="H46" authorId="0">
      <text>
        <r>
          <rPr>
            <b/>
            <sz val="9"/>
            <rFont val="ＭＳ Ｐゴシック"/>
            <family val="3"/>
          </rPr>
          <t>MURANAKADA: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<sst xmlns="http://schemas.openxmlformats.org/spreadsheetml/2006/main" count="3273" uniqueCount="1438">
  <si>
    <t>真麻</t>
  </si>
  <si>
    <t>(福・福岡高）</t>
  </si>
  <si>
    <t>ｱﾍﾞ ﾏｱｻ</t>
  </si>
  <si>
    <t>黒木</t>
  </si>
  <si>
    <t>奏子</t>
  </si>
  <si>
    <t>(宮・宮崎南高）</t>
  </si>
  <si>
    <t>ｸﾛｷ ｶﾅｺ</t>
  </si>
  <si>
    <t>香織</t>
  </si>
  <si>
    <t>ﾀﾑﾗ ｶｵﾘ</t>
  </si>
  <si>
    <t>紗季</t>
  </si>
  <si>
    <t>(佐・佐賀東高)</t>
  </si>
  <si>
    <t>結衣</t>
  </si>
  <si>
    <t>ﾀﾅｶ ﾕｲ</t>
  </si>
  <si>
    <t>船瀬</t>
  </si>
  <si>
    <t>さおり</t>
  </si>
  <si>
    <t>ﾌﾅｾ ｻｵﾘ</t>
  </si>
  <si>
    <t>川久保</t>
  </si>
  <si>
    <t>恵理</t>
  </si>
  <si>
    <t>ｶﾜｸﾎﾞ ｴﾘ</t>
  </si>
  <si>
    <t>染矢</t>
  </si>
  <si>
    <t>志帆子</t>
  </si>
  <si>
    <t>ｿﾒﾔ ｼﾎｺ</t>
  </si>
  <si>
    <t>福留</t>
  </si>
  <si>
    <t>川野</t>
  </si>
  <si>
    <t>桃華</t>
  </si>
  <si>
    <t>ｶﾜﾉ ﾓﾓｶ</t>
  </si>
  <si>
    <t>中原</t>
  </si>
  <si>
    <t>(佐・致遠館中）</t>
  </si>
  <si>
    <t>ﾅｶﾊﾗ ｼｵﾘ</t>
  </si>
  <si>
    <t>村岡</t>
  </si>
  <si>
    <t>真伊</t>
  </si>
  <si>
    <t>ﾑﾗｵｶ ﾏｲ</t>
  </si>
  <si>
    <t>権藤</t>
  </si>
  <si>
    <t>成南</t>
  </si>
  <si>
    <t>奈津希</t>
  </si>
  <si>
    <t>(佐・佐賀GTC)</t>
  </si>
  <si>
    <t>ﾆｼﾀﾞ ﾅﾂｷ</t>
  </si>
  <si>
    <t>古賀</t>
  </si>
  <si>
    <t>穂</t>
  </si>
  <si>
    <t>ｺｶﾞ ﾒｸﾞﾐ</t>
  </si>
  <si>
    <t>大西</t>
  </si>
  <si>
    <t>なぎさ</t>
  </si>
  <si>
    <t>(鹿･ｱﾘﾑﾗTA)</t>
  </si>
  <si>
    <t>ｵｵﾆｼ ﾅｷﾞｻ</t>
  </si>
  <si>
    <t>羽生</t>
  </si>
  <si>
    <t>愛美</t>
  </si>
  <si>
    <t>(鹿･ｴﾙｸﾞ)</t>
  </si>
  <si>
    <t>ﾊﾌﾞ ﾏﾅﾐ</t>
  </si>
  <si>
    <t>高良</t>
  </si>
  <si>
    <t>奈な</t>
  </si>
  <si>
    <t>ﾀｶﾗ ﾅﾅ</t>
  </si>
  <si>
    <t>東郷</t>
  </si>
  <si>
    <t>真奈</t>
  </si>
  <si>
    <t>ﾄｳｺﾞｳ ﾏﾅ</t>
  </si>
  <si>
    <t>植村</t>
  </si>
  <si>
    <t>美鈴</t>
  </si>
  <si>
    <t>(鹿・西陵中)</t>
  </si>
  <si>
    <t>ｳｴﾑﾗ ﾐｽｽﾞ</t>
  </si>
  <si>
    <t>田崎</t>
  </si>
  <si>
    <t>莉那</t>
  </si>
  <si>
    <t>(熊・熊本庭球塾)</t>
  </si>
  <si>
    <t>溝部</t>
  </si>
  <si>
    <t>明莉</t>
  </si>
  <si>
    <t>(大･ﾌｧｰｽﾄTC)</t>
  </si>
  <si>
    <t>ﾐｿﾞﾍﾞ ｱｶﾘ</t>
  </si>
  <si>
    <t>大田黒</t>
  </si>
  <si>
    <t xml:space="preserve">(熊･八代白百合学園高) </t>
  </si>
  <si>
    <t>大石</t>
  </si>
  <si>
    <t>花菜</t>
  </si>
  <si>
    <t>ｵｵｲｼ ｶﾅ</t>
  </si>
  <si>
    <t>楊</t>
  </si>
  <si>
    <t>愛吏</t>
  </si>
  <si>
    <t>ﾔﾅｷﾞﾀ ｱｲﾘ</t>
  </si>
  <si>
    <t>夕貴</t>
  </si>
  <si>
    <t>(福･海ノ中道Ｍ&amp;Ｔ)</t>
  </si>
  <si>
    <t>ﾜﾀﾅﾍﾞ ﾕｷ</t>
  </si>
  <si>
    <t>(福･ITS九州)</t>
  </si>
  <si>
    <t>(福･筑紫女学園高)</t>
  </si>
  <si>
    <t>田畑</t>
  </si>
  <si>
    <t>晶子</t>
  </si>
  <si>
    <t>ﾀﾊﾞﾀ ﾏｻｺ</t>
  </si>
  <si>
    <t>渡部</t>
  </si>
  <si>
    <t>李香</t>
  </si>
  <si>
    <t>ﾜﾀﾅﾍﾞ ﾘｶ</t>
  </si>
  <si>
    <t>桜子</t>
  </si>
  <si>
    <t>(長･長崎東高)</t>
  </si>
  <si>
    <t>ﾑｶｲ ｻｸﾗｺ</t>
  </si>
  <si>
    <t>久美子</t>
  </si>
  <si>
    <t>ﾔﾏｸﾞﾁ ｸﾐｺ</t>
  </si>
  <si>
    <t>波音</t>
  </si>
  <si>
    <t>ｻｴｷ ﾅﾐﾈ</t>
  </si>
  <si>
    <t>ﾅｶｼﾏ ﾕｲ</t>
  </si>
  <si>
    <t>山下</t>
  </si>
  <si>
    <t>智代</t>
  </si>
  <si>
    <t>(大・ﾍﾞﾙﾃｯｸｽ)</t>
  </si>
  <si>
    <t>ﾔﾏｼﾀ ﾄﾓﾖ</t>
  </si>
  <si>
    <t>姫野</t>
  </si>
  <si>
    <t>(大･OTC TS)</t>
  </si>
  <si>
    <t>ﾋﾒﾉ ﾏﾎ</t>
  </si>
  <si>
    <t>(福・福徳学院高）</t>
  </si>
  <si>
    <t>平　浩太朗</t>
  </si>
  <si>
    <t>鮫島　昴</t>
  </si>
  <si>
    <t>成富</t>
  </si>
  <si>
    <t>友哉</t>
  </si>
  <si>
    <t>ﾅﾘﾄﾐ ﾕｳﾔ</t>
  </si>
  <si>
    <t>直紀</t>
  </si>
  <si>
    <t>ｻｲﾄｳ ﾅｵｷ</t>
  </si>
  <si>
    <t>角田</t>
  </si>
  <si>
    <t>芽優</t>
  </si>
  <si>
    <t>ﾂﾉﾀﾞ ﾒﾕ</t>
  </si>
  <si>
    <t>村田</t>
  </si>
  <si>
    <t>夏実</t>
  </si>
  <si>
    <t>(熊・熊本高）</t>
  </si>
  <si>
    <t>ﾑﾗﾀ ﾅﾂﾐ</t>
  </si>
  <si>
    <t>柴山</t>
  </si>
  <si>
    <t>玲子</t>
  </si>
  <si>
    <t>(長・長崎東高）</t>
  </si>
  <si>
    <t>ｼﾊﾞﾔﾏ ﾚｲｺ</t>
  </si>
  <si>
    <t>早田</t>
  </si>
  <si>
    <t>ﾊﾔﾀ ﾕｲ</t>
  </si>
  <si>
    <t>津山</t>
  </si>
  <si>
    <t>紗弓</t>
  </si>
  <si>
    <t>(熊･熊本学園付高)</t>
  </si>
  <si>
    <t>ﾂﾔﾏ ｻﾕﾐ</t>
  </si>
  <si>
    <t>濵田</t>
  </si>
  <si>
    <t>茉弥</t>
  </si>
  <si>
    <t>ﾀﾅｶ ﾏﾔ</t>
  </si>
  <si>
    <t>松野</t>
  </si>
  <si>
    <t>記子</t>
  </si>
  <si>
    <t>ﾏﾂﾉ ｷｺ</t>
  </si>
  <si>
    <t>玲奈</t>
  </si>
  <si>
    <t>岩崎</t>
  </si>
  <si>
    <t>祐愛</t>
  </si>
  <si>
    <t>ｲｹﾀﾞ ｻﾁｴ</t>
  </si>
  <si>
    <t>（大・ORIONTS）</t>
  </si>
  <si>
    <t>聡美</t>
  </si>
  <si>
    <t>ｺﾞﾄｳ ｻﾄﾐ</t>
  </si>
  <si>
    <t>川畑</t>
  </si>
  <si>
    <t>篠原</t>
  </si>
  <si>
    <t>絵美</t>
  </si>
  <si>
    <t>ｼﾉﾊﾗ ｴﾐ</t>
  </si>
  <si>
    <t>ｻｶﾀ ｼｵﾘ</t>
  </si>
  <si>
    <t>松尾</t>
  </si>
  <si>
    <t>ﾏﾂｵ ｶｴﾃﾞ</t>
  </si>
  <si>
    <t>絵莉</t>
  </si>
  <si>
    <t>ﾎﾘｸﾞﾁ ｴﾘ</t>
  </si>
  <si>
    <t>2R</t>
  </si>
  <si>
    <t>U18（BD)</t>
  </si>
  <si>
    <t>U16（BS)</t>
  </si>
  <si>
    <t>U18（BS)</t>
  </si>
  <si>
    <t>シード順位</t>
  </si>
  <si>
    <t>３・４位決定戦</t>
  </si>
  <si>
    <t>姓</t>
  </si>
  <si>
    <t>名</t>
  </si>
  <si>
    <t>( １８才以下女子ダブルス　)</t>
  </si>
  <si>
    <t>補欠順位</t>
  </si>
  <si>
    <t>( １８才以下男子シングルス )</t>
  </si>
  <si>
    <t>( １6才以下男子シングルス )</t>
  </si>
  <si>
    <t>1R</t>
  </si>
  <si>
    <t>QF</t>
  </si>
  <si>
    <t>SF</t>
  </si>
  <si>
    <t>2R</t>
  </si>
  <si>
    <t>( １6才以下女子シングルス )</t>
  </si>
  <si>
    <t>( １8才以下女子シングルス )</t>
  </si>
  <si>
    <t>( １６才以下男子ダブルス　)</t>
  </si>
  <si>
    <t>( １８才以下男子ダブルス　)</t>
  </si>
  <si>
    <t>U18（BD)横並び</t>
  </si>
  <si>
    <t>U16（BD)</t>
  </si>
  <si>
    <t>U16（BD)横並び</t>
  </si>
  <si>
    <t>U18（GS)</t>
  </si>
  <si>
    <t>U16（GS)</t>
  </si>
  <si>
    <t>ドNo</t>
  </si>
  <si>
    <t>所属</t>
  </si>
  <si>
    <t>ドNo</t>
  </si>
  <si>
    <t>U18（GD)横並び</t>
  </si>
  <si>
    <t>U16（GD)</t>
  </si>
  <si>
    <t>U16（GD)横並び</t>
  </si>
  <si>
    <t>生年月日</t>
  </si>
  <si>
    <t>1R</t>
  </si>
  <si>
    <t>QF</t>
  </si>
  <si>
    <t>SF</t>
  </si>
  <si>
    <t>2R</t>
  </si>
  <si>
    <t>５・６位決定戦</t>
  </si>
  <si>
    <t/>
  </si>
  <si>
    <t>７・８位決定戦</t>
  </si>
  <si>
    <t>補欠</t>
  </si>
  <si>
    <t>ﾌﾘｶﾞﾅ</t>
  </si>
  <si>
    <t>ドNo</t>
  </si>
  <si>
    <t>U18（GD)</t>
  </si>
  <si>
    <t>1R</t>
  </si>
  <si>
    <t>QF</t>
  </si>
  <si>
    <t>SF</t>
  </si>
  <si>
    <t>2R</t>
  </si>
  <si>
    <t>F</t>
  </si>
  <si>
    <t>(福・柳川高）</t>
  </si>
  <si>
    <t>(宮・宮崎商業高）</t>
  </si>
  <si>
    <t>坂田</t>
  </si>
  <si>
    <t>( １６才以下女子ダブルス　)</t>
  </si>
  <si>
    <t>後藤</t>
  </si>
  <si>
    <t>遥</t>
  </si>
  <si>
    <t>日野</t>
  </si>
  <si>
    <t>(福･柳川高)</t>
  </si>
  <si>
    <t>(福･筑紫女学園高)</t>
  </si>
  <si>
    <t>池田</t>
  </si>
  <si>
    <t>彩夏</t>
  </si>
  <si>
    <t>(福･筑陽学園高)</t>
  </si>
  <si>
    <t>(鹿・鳳凰高）</t>
  </si>
  <si>
    <t>小林</t>
  </si>
  <si>
    <t>(沖・沖縄尚学高）</t>
  </si>
  <si>
    <t>平川</t>
  </si>
  <si>
    <t>(大・大分舞鶴高）</t>
  </si>
  <si>
    <t>直人</t>
  </si>
  <si>
    <t>(鹿･鳳凰高)</t>
  </si>
  <si>
    <t>緒方</t>
  </si>
  <si>
    <t>石井</t>
  </si>
  <si>
    <t>(佐・龍谷高）</t>
  </si>
  <si>
    <t>賀川</t>
  </si>
  <si>
    <t>(鹿･鳳凰高）</t>
  </si>
  <si>
    <t>(宮･佐土原高)</t>
  </si>
  <si>
    <t>山口</t>
  </si>
  <si>
    <t>(長・海星高）</t>
  </si>
  <si>
    <t>廣田</t>
  </si>
  <si>
    <t>修平</t>
  </si>
  <si>
    <t>(福・柳川高)</t>
  </si>
  <si>
    <t>(沖･沖縄尚学高)</t>
  </si>
  <si>
    <t>岩見</t>
  </si>
  <si>
    <t>直哉</t>
  </si>
  <si>
    <t>ｲﾜﾐ ﾅｵﾔ</t>
  </si>
  <si>
    <t>近藤</t>
  </si>
  <si>
    <t>翔英</t>
  </si>
  <si>
    <t>ｺﾝﾄﾞｳ ｼｮｳｴｲ</t>
  </si>
  <si>
    <t>坂口</t>
  </si>
  <si>
    <t>雄大</t>
  </si>
  <si>
    <t>ｻｶｸﾞﾁ ﾕｳﾀ</t>
  </si>
  <si>
    <t>慎一</t>
  </si>
  <si>
    <t>(佐・唐津西高）</t>
  </si>
  <si>
    <t>ｲｹﾀﾞ ｼﾝｲﾁ</t>
  </si>
  <si>
    <t>尾方</t>
  </si>
  <si>
    <t>祐太</t>
  </si>
  <si>
    <t>ｵｶﾞﾀ ﾕｳﾀ</t>
  </si>
  <si>
    <t>永易</t>
  </si>
  <si>
    <t>恭之介</t>
  </si>
  <si>
    <t>(宮・佐土原高)</t>
  </si>
  <si>
    <t>ﾅｶﾞﾔｽ ｷｮｳﾉｽｹ</t>
  </si>
  <si>
    <t>大塚</t>
  </si>
  <si>
    <t>大串</t>
  </si>
  <si>
    <t>光太郎</t>
  </si>
  <si>
    <t>ｵｵｸﾞｼ ｺｳﾀﾛｳ</t>
  </si>
  <si>
    <t>ﾅｶｼﾏ ﾊｼﾞﾒ</t>
  </si>
  <si>
    <t>首藤</t>
  </si>
  <si>
    <t>(大・別府青山高）</t>
  </si>
  <si>
    <t>佐伯</t>
  </si>
  <si>
    <t>ｻｲｷ ﾀｸﾛｳ</t>
  </si>
  <si>
    <t>小村</t>
  </si>
  <si>
    <t>向井</t>
  </si>
  <si>
    <t>涼介</t>
  </si>
  <si>
    <t>ﾑｶｲ ﾘｮｳｽｹ</t>
  </si>
  <si>
    <t>金城</t>
  </si>
  <si>
    <t>充</t>
  </si>
  <si>
    <t>ｷﾝｼﾞｮｳ ﾐﾁﾙ</t>
  </si>
  <si>
    <t>成松</t>
  </si>
  <si>
    <t>貴大</t>
  </si>
  <si>
    <t>ﾅﾘﾏﾂ ﾀｶﾋﾛ</t>
  </si>
  <si>
    <t>ｲﾊ ｶﾅｴ</t>
  </si>
  <si>
    <t>可奈子</t>
  </si>
  <si>
    <t>(宮・宮崎商業高）</t>
  </si>
  <si>
    <t>ｵｵﾂｶ ｶﾅｺ</t>
  </si>
  <si>
    <t>長谷川</t>
  </si>
  <si>
    <t>茉美</t>
  </si>
  <si>
    <t>(熊・ﾙｰﾃﾙ学院）</t>
  </si>
  <si>
    <t>ﾊｾｶﾞﾜ ﾏﾐ</t>
  </si>
  <si>
    <t>志保</t>
  </si>
  <si>
    <t>ｶｶﾞﾜ ｼﾎ</t>
  </si>
  <si>
    <t>美輝</t>
  </si>
  <si>
    <t>(福・柳川高）</t>
  </si>
  <si>
    <t>ﾊﾏﾀﾞ ﾐｷ</t>
  </si>
  <si>
    <t>日笠山</t>
  </si>
  <si>
    <t>由貴</t>
  </si>
  <si>
    <t>ﾋｶﾞｻﾔﾏ ﾕｷ</t>
  </si>
  <si>
    <t>大田尾</t>
  </si>
  <si>
    <t>陽子</t>
  </si>
  <si>
    <t>(佐・致遠館高）</t>
  </si>
  <si>
    <t>ｵｵﾀｵ ﾖｳｺ</t>
  </si>
  <si>
    <t>中村</t>
  </si>
  <si>
    <t>真由美</t>
  </si>
  <si>
    <t>ﾅｶﾑﾗ ﾏﾕﾐ</t>
  </si>
  <si>
    <t>美瑠希</t>
  </si>
  <si>
    <t>ｸｶﾞｲ ﾐﾙｷ</t>
  </si>
  <si>
    <t>鐘江</t>
  </si>
  <si>
    <t>真央</t>
  </si>
  <si>
    <t>ｶﾈｶﾞｴ ﾏｵ</t>
  </si>
  <si>
    <t>(宮・宮崎商業高）</t>
  </si>
  <si>
    <t>平原</t>
  </si>
  <si>
    <t>しおり</t>
  </si>
  <si>
    <t>ﾋﾗﾊﾗ ｼｵﾘ</t>
  </si>
  <si>
    <t>ﾖｼﾓﾄ ｱﾔｶ</t>
  </si>
  <si>
    <t>大原</t>
  </si>
  <si>
    <t>かのこ</t>
  </si>
  <si>
    <t>ｵｵﾊﾗ ｶﾉｺ</t>
  </si>
  <si>
    <t>神之浦</t>
  </si>
  <si>
    <t>ｺｳﾉｳﾗ ｶﾅ</t>
  </si>
  <si>
    <t>齊藤</t>
  </si>
  <si>
    <t>杏奈</t>
  </si>
  <si>
    <t>ｻｲﾄｳ ｱﾝﾅ</t>
  </si>
  <si>
    <t>杉原</t>
  </si>
  <si>
    <t>里沙子</t>
  </si>
  <si>
    <t>ｽｷﾞﾊﾗ ﾘｻｺ</t>
  </si>
  <si>
    <t>大石</t>
  </si>
  <si>
    <t>加奈子</t>
  </si>
  <si>
    <t>ｵｵｲｼ ｶﾅｺ</t>
  </si>
  <si>
    <t>千葉</t>
  </si>
  <si>
    <t>彩沙</t>
  </si>
  <si>
    <t>ﾁﾊﾞ ｱﾔｻ</t>
  </si>
  <si>
    <t>(宮･宮崎商業高)</t>
  </si>
  <si>
    <t>堀口</t>
  </si>
  <si>
    <t>高橋</t>
  </si>
  <si>
    <t>(福･九国大付高)</t>
  </si>
  <si>
    <t>健太</t>
  </si>
  <si>
    <t>(大･大分舞鶴高)</t>
  </si>
  <si>
    <t>(熊・ﾙｰﾃﾙ学院高）</t>
  </si>
  <si>
    <t>(鹿・鹿児島中央高）</t>
  </si>
  <si>
    <t>田中</t>
  </si>
  <si>
    <t>楓</t>
  </si>
  <si>
    <t>ｻﾄｳ ｶｴﾃﾞ</t>
  </si>
  <si>
    <t>久貝</t>
  </si>
  <si>
    <t>吉本</t>
  </si>
  <si>
    <t>牛尾</t>
  </si>
  <si>
    <t>友理香</t>
  </si>
  <si>
    <t>ｳｼｵ ﾕﾘｶ</t>
  </si>
  <si>
    <t>ｲｸﾞﾁ ﾕｳﾀﾞｲ</t>
  </si>
  <si>
    <t>比嘉</t>
  </si>
  <si>
    <t>卓郎</t>
  </si>
  <si>
    <t>上原</t>
  </si>
  <si>
    <t>ｳｴﾊﾗ ｹﾞﾝｷ</t>
  </si>
  <si>
    <t>ﾋﾗｶﾜ ｶｲﾁ</t>
  </si>
  <si>
    <t>矢野</t>
  </si>
  <si>
    <t>雄祐</t>
  </si>
  <si>
    <t>ﾔﾉ ﾕｳｽｹ</t>
  </si>
  <si>
    <t>貴弘</t>
  </si>
  <si>
    <t>ﾋﾉ ﾀｶﾋﾛ</t>
  </si>
  <si>
    <t>中島</t>
  </si>
  <si>
    <t>啓</t>
  </si>
  <si>
    <t>(佐・龍谷高）</t>
  </si>
  <si>
    <t>的場</t>
  </si>
  <si>
    <t>翔平</t>
  </si>
  <si>
    <t>ﾏﾄﾊﾞ ｼｮｳﾍｲ</t>
  </si>
  <si>
    <t>岡本</t>
  </si>
  <si>
    <t>多治見</t>
  </si>
  <si>
    <t>幸亮</t>
  </si>
  <si>
    <t>(熊・ﾏﾘｽﾄ学園高）</t>
  </si>
  <si>
    <t>ﾀｼﾞﾐ ｺｳｽｹ</t>
  </si>
  <si>
    <t>崎原</t>
  </si>
  <si>
    <t>友明</t>
  </si>
  <si>
    <t>ｻｷﾊﾗ ﾄﾓｱｷ</t>
  </si>
  <si>
    <t>宮崎県総合運動公園</t>
  </si>
  <si>
    <t>石井　智久</t>
  </si>
  <si>
    <t>池田　智博</t>
  </si>
  <si>
    <t>林　裕一郎</t>
  </si>
  <si>
    <t>(福･折尾愛真TC)</t>
  </si>
  <si>
    <t>中嶋</t>
  </si>
  <si>
    <t>優</t>
  </si>
  <si>
    <t>谷口</t>
  </si>
  <si>
    <t>ﾀﾆｸﾞﾁ ﾊﾙｶ</t>
  </si>
  <si>
    <t>松元</t>
  </si>
  <si>
    <t>佐藤</t>
  </si>
  <si>
    <t>愛里</t>
  </si>
  <si>
    <t>ｻﾄｳ ｱｲﾘ</t>
  </si>
  <si>
    <t>彩良</t>
  </si>
  <si>
    <t>ﾏﾂﾓﾄ ｻﾗ</t>
  </si>
  <si>
    <t>円本</t>
  </si>
  <si>
    <t>彩也香</t>
  </si>
  <si>
    <t>(大・福徳学院高）</t>
  </si>
  <si>
    <t>ｴﾝﾓﾄ ｻﾔｶ</t>
  </si>
  <si>
    <t>幸喜</t>
  </si>
  <si>
    <t>愛加里</t>
  </si>
  <si>
    <t>(沖･ｺｻﾞ高)</t>
  </si>
  <si>
    <t>葉台子</t>
  </si>
  <si>
    <t>(佐・ｸﾞﾗｽｺｰﾄ佐賀TC）</t>
  </si>
  <si>
    <t>千里</t>
  </si>
  <si>
    <t>ｺﾊﾞﾔｼ ﾁｻﾄ</t>
  </si>
  <si>
    <t>さくら</t>
  </si>
  <si>
    <t>ﾃﾗｿﾞﾉ ｻｸﾗ</t>
  </si>
  <si>
    <t>真帆</t>
  </si>
  <si>
    <t>ﾋﾛﾀ ﾏﾎ</t>
  </si>
  <si>
    <t>吉元</t>
  </si>
  <si>
    <t>美咲</t>
  </si>
  <si>
    <t>ｵｵﾀｸﾞﾛ ｱｷﾅ</t>
  </si>
  <si>
    <t>大森</t>
  </si>
  <si>
    <t>詩織</t>
  </si>
  <si>
    <t>ｵｵﾓﾘ ｼｵﾘ</t>
  </si>
  <si>
    <t>ｻﾀﾞｶﾈ ﾕｶ</t>
  </si>
  <si>
    <t>松永</t>
  </si>
  <si>
    <t>さやこ</t>
  </si>
  <si>
    <t>(福・ITS九州）</t>
  </si>
  <si>
    <t>ﾏﾂﾅｶﾞ ｻﾔｺ</t>
  </si>
  <si>
    <t>真美</t>
  </si>
  <si>
    <t>(長･SNTC)</t>
  </si>
  <si>
    <t>ｲﾜｻｷ ﾏﾐ</t>
  </si>
  <si>
    <t>宮地</t>
  </si>
  <si>
    <t>真知香</t>
  </si>
  <si>
    <t>ﾐﾔｼﾞ ﾏﾁｶ</t>
  </si>
  <si>
    <t>ほのか</t>
  </si>
  <si>
    <t>ｶﾜﾊﾞﾀ ﾎﾉｶ</t>
  </si>
  <si>
    <t>徳田</t>
  </si>
  <si>
    <t>倫太郎</t>
  </si>
  <si>
    <t>ﾄｸﾀﾞ ﾘﾝﾀﾛｳ</t>
  </si>
  <si>
    <t>日暮</t>
  </si>
  <si>
    <t>潮</t>
  </si>
  <si>
    <t>(福・鳳凰高）</t>
  </si>
  <si>
    <t>ﾋｸﾞﾚ ｳｼｵ</t>
  </si>
  <si>
    <t>小崎</t>
  </si>
  <si>
    <t>(熊･第二高)</t>
  </si>
  <si>
    <t>ｺｻﾞｷ ﾅｵﾄ</t>
  </si>
  <si>
    <t>内田</t>
  </si>
  <si>
    <t>浩史</t>
  </si>
  <si>
    <t>ｳﾁﾀﾞ ﾋﾛｼ</t>
  </si>
  <si>
    <t>拓也</t>
  </si>
  <si>
    <t>ｺﾑﾗ ﾀｸﾔ</t>
  </si>
  <si>
    <t>林</t>
  </si>
  <si>
    <t>裕一郎</t>
  </si>
  <si>
    <t>ﾊﾔｼ ﾕｳｲﾁﾛｳ</t>
  </si>
  <si>
    <t>開治</t>
  </si>
  <si>
    <t>(長･海星高)</t>
  </si>
  <si>
    <t>斉藤</t>
  </si>
  <si>
    <t>裕史</t>
  </si>
  <si>
    <t>ｻｲﾄｳ ﾋﾛﾌﾐ</t>
  </si>
  <si>
    <t>太一</t>
  </si>
  <si>
    <t>(大･BEKITT)</t>
  </si>
  <si>
    <t>智博</t>
  </si>
  <si>
    <t>(佐・太閤TC）</t>
  </si>
  <si>
    <t>ｲｹﾀﾞ ﾄﾓﾋﾛ</t>
  </si>
  <si>
    <t>智久</t>
  </si>
  <si>
    <t>ｲｼｲ ﾄﾓﾋｻ</t>
  </si>
  <si>
    <t>(沖・ﾁｬﾚﾝｼﾞ）</t>
  </si>
  <si>
    <t>颯也</t>
  </si>
  <si>
    <t>ﾔﾏｸﾞﾁ ｿｳﾔ</t>
  </si>
  <si>
    <t>岩本</t>
  </si>
  <si>
    <t>桂</t>
  </si>
  <si>
    <t>ｲﾜﾓﾄ ｹｲ</t>
  </si>
  <si>
    <t>西田</t>
  </si>
  <si>
    <t>昇吾</t>
  </si>
  <si>
    <t>ﾆｼﾀﾞ ｼｮｳｺﾞ</t>
  </si>
  <si>
    <t>玄輝</t>
  </si>
  <si>
    <t>(沖･沖縄尚学高）</t>
  </si>
  <si>
    <t>熊倉</t>
  </si>
  <si>
    <t>周作</t>
  </si>
  <si>
    <t>ｸﾏｸﾗ ｼｭｳｻｸ</t>
  </si>
  <si>
    <t>菊地</t>
  </si>
  <si>
    <t>祥太郎</t>
  </si>
  <si>
    <t>ｷｸﾁ ｼｮｳﾀﾛｳ</t>
  </si>
  <si>
    <t>尊田</t>
  </si>
  <si>
    <t>海司</t>
  </si>
  <si>
    <t>ｿﾝﾀﾞ ｶｲｼﾞ</t>
  </si>
  <si>
    <t>平</t>
  </si>
  <si>
    <t>ﾀｲﾗ ｺｳﾀﾛｳ</t>
  </si>
  <si>
    <t>仁史</t>
  </si>
  <si>
    <t>ﾜﾀﾅﾍﾞ ﾋﾄｼ</t>
  </si>
  <si>
    <t>黒岩</t>
  </si>
  <si>
    <t>弘行</t>
  </si>
  <si>
    <t>ｸﾛｲﾜ ﾋﾛﾕｷ</t>
  </si>
  <si>
    <t>健大郎</t>
  </si>
  <si>
    <t>ｵｶﾞﾀ ｹﾝﾀﾛｳ</t>
  </si>
  <si>
    <t>井口</t>
  </si>
  <si>
    <t>裕大</t>
  </si>
  <si>
    <t>馬場</t>
  </si>
  <si>
    <t>英旭</t>
  </si>
  <si>
    <t>(福・九国大付高）</t>
  </si>
  <si>
    <t>ﾊﾞﾊﾞ ﾋﾃﾞｱｷ</t>
  </si>
  <si>
    <t>石堂</t>
  </si>
  <si>
    <t>勇真</t>
  </si>
  <si>
    <t>ｲｼﾄﾞｳ ﾕｳﾏ</t>
  </si>
  <si>
    <t>木幡</t>
  </si>
  <si>
    <t>誠</t>
  </si>
  <si>
    <t>ｷﾊﾀ ﾏｺﾄ</t>
  </si>
  <si>
    <t>ﾅｶｼﾏ ﾕｳ</t>
  </si>
  <si>
    <t>ﾏﾂﾓﾄ ﾚｲﾅ</t>
  </si>
  <si>
    <t>ｺｳｷ ｱｶﾘ</t>
  </si>
  <si>
    <t>ｵｶﾞﾀ ﾊｲﾈ</t>
  </si>
  <si>
    <t>ﾖｼﾓﾄ ﾐｻｷ</t>
  </si>
  <si>
    <t>岡崎</t>
  </si>
  <si>
    <t>光軌</t>
  </si>
  <si>
    <t>(熊・熊本学園大附高)</t>
  </si>
  <si>
    <t>ｵｶｻﾞｷ ｺｳｷ</t>
  </si>
  <si>
    <t>上甲</t>
  </si>
  <si>
    <t>ｼﾞｮｳｺｳ ｼｭｳﾍｲ</t>
  </si>
  <si>
    <t>鮫島</t>
  </si>
  <si>
    <t>昴</t>
  </si>
  <si>
    <t>(鹿･志學館高)</t>
  </si>
  <si>
    <t>ｻﾒｼﾏ ｽﾊﾞﾙ</t>
  </si>
  <si>
    <t>浩太朗</t>
  </si>
  <si>
    <t>福岡</t>
  </si>
  <si>
    <t>ﾌｸｵｶ ｹﾝﾀ</t>
  </si>
  <si>
    <t>(熊・第二高）</t>
  </si>
  <si>
    <t>(福･柳川高)</t>
  </si>
  <si>
    <t>和矢</t>
  </si>
  <si>
    <t>小坂</t>
  </si>
  <si>
    <t>絢太</t>
  </si>
  <si>
    <t>ｺｻｶ ｹﾝﾀ</t>
  </si>
  <si>
    <t>吉田</t>
  </si>
  <si>
    <t>唯将</t>
  </si>
  <si>
    <t>(長・海星高)</t>
  </si>
  <si>
    <t>ﾖｼﾀﾞ ﾀﾀﾞｽｹ</t>
  </si>
  <si>
    <t>桂</t>
  </si>
  <si>
    <t>(佐・ﾌｧｲﾝﾋﾙｽﾞJr）</t>
  </si>
  <si>
    <t>直政</t>
  </si>
  <si>
    <t>ｻｲｷ ﾅｵﾏｻ</t>
  </si>
  <si>
    <t>川俣</t>
  </si>
  <si>
    <t>俊太郎</t>
  </si>
  <si>
    <t>(宮･ﾁｰﾑﾐﾘｵﾝ)</t>
  </si>
  <si>
    <t>ｶﾜﾏﾀ ｼｭﾝﾀﾛｳ</t>
  </si>
  <si>
    <t>西ﾉ村</t>
  </si>
  <si>
    <t>尚也</t>
  </si>
  <si>
    <t>ﾆｼﾉﾑﾗ ﾅｵﾔ</t>
  </si>
  <si>
    <t>菜大</t>
  </si>
  <si>
    <t>ｳﾁﾀﾞ ﾅｵ</t>
  </si>
  <si>
    <t>新屋</t>
  </si>
  <si>
    <t>良介</t>
  </si>
  <si>
    <t>ｼﾝﾔ ﾘｮｳｽｹ</t>
  </si>
  <si>
    <t>讃井</t>
  </si>
  <si>
    <t>理絵子</t>
  </si>
  <si>
    <t>ｻﾇｲ ﾘｴｺ</t>
  </si>
  <si>
    <t>木村</t>
  </si>
  <si>
    <t>春菜</t>
  </si>
  <si>
    <t>ｷﾑﾗ ﾊﾙﾅ</t>
  </si>
  <si>
    <t>(佐・致遠館高)</t>
  </si>
  <si>
    <t>濵田</t>
  </si>
  <si>
    <t>ｵｵﾊﾗ　ｶﾉｺ</t>
  </si>
  <si>
    <t>若松</t>
  </si>
  <si>
    <t>侑里</t>
  </si>
  <si>
    <t>ﾜｶﾏﾂ ﾕﾘ</t>
  </si>
  <si>
    <t>(佐･佐賀東高)</t>
  </si>
  <si>
    <t>唯</t>
  </si>
  <si>
    <t>岡村</t>
  </si>
  <si>
    <t>竹山</t>
  </si>
  <si>
    <t>葵</t>
  </si>
  <si>
    <t>ﾀｹﾔﾏ ｱｵｲ</t>
  </si>
  <si>
    <t>梅津</t>
  </si>
  <si>
    <t>彩希</t>
  </si>
  <si>
    <t>ｳﾒﾂ ｻｷ</t>
  </si>
  <si>
    <t>(熊・熊本工業高）</t>
  </si>
  <si>
    <t>福留</t>
  </si>
  <si>
    <t>夏美</t>
  </si>
  <si>
    <t>ﾌｸﾄﾞﾒ ﾅﾂﾐ</t>
  </si>
  <si>
    <t>(宮・宮崎大宮高）</t>
  </si>
  <si>
    <t>第３６回九州ジュニアテニス選手権大会</t>
  </si>
  <si>
    <r>
      <t>200</t>
    </r>
    <r>
      <rPr>
        <sz val="11"/>
        <rFont val="ＭＳ ゴシック"/>
        <family val="3"/>
      </rPr>
      <t>9</t>
    </r>
    <r>
      <rPr>
        <sz val="11"/>
        <rFont val="ＭＳ ゴシック"/>
        <family val="3"/>
      </rPr>
      <t>/7/21～7/24</t>
    </r>
  </si>
  <si>
    <t>2009/7/21～7/24</t>
  </si>
  <si>
    <t>西田　昇吾</t>
  </si>
  <si>
    <t>中島　啓</t>
  </si>
  <si>
    <t>尾方　祐太</t>
  </si>
  <si>
    <t>近藤　翔英</t>
  </si>
  <si>
    <t>金城　充</t>
  </si>
  <si>
    <t>坂口　雄大</t>
  </si>
  <si>
    <t>鈴木　翔</t>
  </si>
  <si>
    <t>佐伯　卓郎</t>
  </si>
  <si>
    <t>向井　涼介</t>
  </si>
  <si>
    <t>平川　開治</t>
  </si>
  <si>
    <t>永易　恭之介</t>
  </si>
  <si>
    <t>内田　菜大</t>
  </si>
  <si>
    <t>尊田　海司</t>
  </si>
  <si>
    <t>新屋　良介</t>
  </si>
  <si>
    <t>山口　颯也</t>
  </si>
  <si>
    <t>小坂　絢太</t>
  </si>
  <si>
    <t>上甲　修平</t>
  </si>
  <si>
    <t>小村　拓也</t>
  </si>
  <si>
    <t>小柳　裕庸</t>
  </si>
  <si>
    <t>山田　翔梧</t>
  </si>
  <si>
    <t>伊波 佳苗</t>
  </si>
  <si>
    <t>長谷川　茉美</t>
  </si>
  <si>
    <t>大原　かのこ</t>
  </si>
  <si>
    <t>濱田　美輝</t>
  </si>
  <si>
    <t>齊藤　杏奈</t>
  </si>
  <si>
    <t>吉本　彩夏</t>
  </si>
  <si>
    <t>円本　彩也香</t>
  </si>
  <si>
    <t>宮地　真知香</t>
  </si>
  <si>
    <t>寺園　さくら</t>
  </si>
  <si>
    <t>定兼　由佳</t>
  </si>
  <si>
    <t>大森　詩織</t>
  </si>
  <si>
    <t>馬場　早莉</t>
  </si>
  <si>
    <t>松永　さやこ</t>
  </si>
  <si>
    <t>緒方　葉台子</t>
  </si>
  <si>
    <t>岩﨑　真美</t>
  </si>
  <si>
    <t>角田　芽優</t>
  </si>
  <si>
    <t>平原　しおり</t>
  </si>
  <si>
    <t>鮫島　千里</t>
  </si>
  <si>
    <t>安上　明里</t>
  </si>
  <si>
    <t>田中　美里</t>
  </si>
  <si>
    <t>森口</t>
  </si>
  <si>
    <t>誠也</t>
  </si>
  <si>
    <t>ﾓﾘｸﾞﾁ ｾｲﾔ</t>
  </si>
  <si>
    <t>玄輝</t>
  </si>
  <si>
    <t>(沖・沖縄尚学高）</t>
  </si>
  <si>
    <t>荒谷</t>
  </si>
  <si>
    <t>和宏</t>
  </si>
  <si>
    <t>(佐･龍谷高)</t>
  </si>
  <si>
    <t>ｱﾗﾀﾆ ｶｽﾞﾋﾛ</t>
  </si>
  <si>
    <t>菊地</t>
  </si>
  <si>
    <t>祥太郎</t>
  </si>
  <si>
    <t>建太</t>
  </si>
  <si>
    <t>田口</t>
  </si>
  <si>
    <t>将伍</t>
  </si>
  <si>
    <t>(宮・佐土原高）</t>
  </si>
  <si>
    <t>ﾀｸﾞﾁ ｼｮｳｺﾞ</t>
  </si>
  <si>
    <t>尚弘</t>
  </si>
  <si>
    <t>ｺﾑﾗ ﾀｶﾋﾛ</t>
  </si>
  <si>
    <t>尾方</t>
  </si>
  <si>
    <t>祐太</t>
  </si>
  <si>
    <t>雄大</t>
  </si>
  <si>
    <t>ﾀﾅｶ ﾕｳﾀﾞｲ</t>
  </si>
  <si>
    <t>嶋田</t>
  </si>
  <si>
    <t>雄太</t>
  </si>
  <si>
    <t>ｼﾏﾀﾞ ﾕｳﾀ</t>
  </si>
  <si>
    <t>赤司</t>
  </si>
  <si>
    <t>奨太</t>
  </si>
  <si>
    <t>ｱｶｼ ｼｮｳﾀ</t>
  </si>
  <si>
    <t>平田</t>
  </si>
  <si>
    <t>卓也</t>
  </si>
  <si>
    <t>ﾋﾗﾀ ﾀｸﾔ</t>
  </si>
  <si>
    <t>岡田</t>
  </si>
  <si>
    <t>典之</t>
  </si>
  <si>
    <t>ｵｶﾀﾞ ﾉﾘﾕｷ</t>
  </si>
  <si>
    <t>小石</t>
  </si>
  <si>
    <t>圭佑</t>
  </si>
  <si>
    <t>(熊・宇土高）</t>
  </si>
  <si>
    <t>ｺｲｼ ｹｲｽｹ</t>
  </si>
  <si>
    <t>百武</t>
  </si>
  <si>
    <t>竜馬</t>
  </si>
  <si>
    <t>ﾋｬｸﾀｹ ﾘｮｳﾏ</t>
  </si>
  <si>
    <t>(沖･南風原高）</t>
  </si>
  <si>
    <t>(沖・KTC）</t>
  </si>
  <si>
    <t>渡邊</t>
  </si>
  <si>
    <t>智紀</t>
  </si>
  <si>
    <t>ﾜﾀﾅﾍﾞ ﾄﾓｷ</t>
  </si>
  <si>
    <t>谷村</t>
  </si>
  <si>
    <t>ｼﾞｮｼｭｱ</t>
  </si>
  <si>
    <t>ﾀﾆﾑﾗ ｼﾞｮｼｭｱ</t>
  </si>
  <si>
    <t>前原</t>
  </si>
  <si>
    <t>元</t>
  </si>
  <si>
    <t>ﾏｴﾊﾗ ｹﾞﾝ</t>
  </si>
  <si>
    <t>首藤</t>
  </si>
  <si>
    <t>知宏</t>
  </si>
  <si>
    <t>ｼｭﾄｳ ﾄﾓﾋﾛ</t>
  </si>
  <si>
    <t>栗原</t>
  </si>
  <si>
    <t>悠輔</t>
  </si>
  <si>
    <t>(大･別府青山高)</t>
  </si>
  <si>
    <t>ｸﾘﾊﾗ ﾕｳｽｹ</t>
  </si>
  <si>
    <t>尾形</t>
  </si>
  <si>
    <t>祐輔</t>
  </si>
  <si>
    <t>(大・大分舞鶴高）</t>
  </si>
  <si>
    <t>ｵｶﾞﾀ ﾕｳｽｹ</t>
  </si>
  <si>
    <t>ﾆｼﾑﾗ ﾕｳﾀ</t>
  </si>
  <si>
    <t>前田</t>
  </si>
  <si>
    <t>将志</t>
  </si>
  <si>
    <t>(宮･小林西高)</t>
  </si>
  <si>
    <t>ﾏｴﾀﾞ ﾏｻﾄｼ</t>
  </si>
  <si>
    <t>早瀬</t>
  </si>
  <si>
    <t>勇次</t>
  </si>
  <si>
    <t>ﾊﾔｾ ﾕｳｼﾞ</t>
  </si>
  <si>
    <t>本田</t>
  </si>
  <si>
    <t>宗一郎</t>
  </si>
  <si>
    <t>ﾎﾝﾀﾞ ｿｳｲﾁﾛｳ</t>
  </si>
  <si>
    <t>白水</t>
  </si>
  <si>
    <t>智也</t>
  </si>
  <si>
    <t>ｼﾛｳｽﾞ ﾄﾓﾔ</t>
  </si>
  <si>
    <t>稲積</t>
  </si>
  <si>
    <t>恍人</t>
  </si>
  <si>
    <t>ｲﾅﾂﾞﾐ ｺｳﾄ</t>
  </si>
  <si>
    <t>糸山</t>
  </si>
  <si>
    <t>隆介</t>
  </si>
  <si>
    <t>(佐･致遠館高)</t>
  </si>
  <si>
    <t>ｲﾄﾔﾏ ﾘｭｳｽｹ</t>
  </si>
  <si>
    <t>悠貴</t>
  </si>
  <si>
    <t>(鹿・鹿児島中央高)</t>
  </si>
  <si>
    <t>ｳﾁﾀﾞ ﾕｳｷ</t>
  </si>
  <si>
    <t>荒谷</t>
  </si>
  <si>
    <t>和宏</t>
  </si>
  <si>
    <t>鈴木</t>
  </si>
  <si>
    <t>翔</t>
  </si>
  <si>
    <t>ｽｽﾞｷ ｼｮｳ</t>
  </si>
  <si>
    <t>西ノ村</t>
  </si>
  <si>
    <t>(宮･飯野高）</t>
  </si>
  <si>
    <t>ﾆｼﾉﾑﾗ ﾕｳﾀ</t>
  </si>
  <si>
    <t>長江</t>
  </si>
  <si>
    <t>昂次郎</t>
  </si>
  <si>
    <t>(鹿・鹿児島工業高）</t>
  </si>
  <si>
    <t>ﾅｶﾞｴ ｺｳｼﾞﾛｳ</t>
  </si>
  <si>
    <t>品川</t>
  </si>
  <si>
    <t>泰晟</t>
  </si>
  <si>
    <t>ｼﾅｶﾞﾜ ﾀｲｾｲ</t>
  </si>
  <si>
    <t>(沖･南風原高)</t>
  </si>
  <si>
    <t>岡﨑</t>
  </si>
  <si>
    <t>西川</t>
  </si>
  <si>
    <t>健</t>
  </si>
  <si>
    <t>ﾆｼｶﾜ ﾀｹﾙ</t>
  </si>
  <si>
    <t>誠也</t>
  </si>
  <si>
    <t>ﾓﾘｸﾞﾁ ﾏｻﾔ</t>
  </si>
  <si>
    <t>中島</t>
  </si>
  <si>
    <t>啓</t>
  </si>
  <si>
    <t>石川</t>
  </si>
  <si>
    <t>陽輔</t>
  </si>
  <si>
    <t>ｲｼｶﾜ ﾖｳｽｹ</t>
  </si>
  <si>
    <t>知宏</t>
  </si>
  <si>
    <t>梶谷</t>
  </si>
  <si>
    <t>勇太</t>
  </si>
  <si>
    <t>ｶｼﾞﾀﾆ ﾕｳﾀ</t>
  </si>
  <si>
    <t>(佐・龍谷高)</t>
  </si>
  <si>
    <t>大輝</t>
  </si>
  <si>
    <t>ｵｶﾓﾄ ﾋﾛｷ</t>
  </si>
  <si>
    <t>染矢</t>
  </si>
  <si>
    <t>和隆</t>
  </si>
  <si>
    <t>(宮・延岡ﾛｲﾔﾙTC)</t>
  </si>
  <si>
    <t>ｿﾒﾔ ｶｽﾞﾀｶ</t>
  </si>
  <si>
    <t>志風</t>
  </si>
  <si>
    <t>友規</t>
  </si>
  <si>
    <t>(鹿・ﾗ･ｻｰﾙ中）</t>
  </si>
  <si>
    <t>ｼｶｾﾞ ﾕｳｷ</t>
  </si>
  <si>
    <t>智大</t>
  </si>
  <si>
    <t>ﾎﾝﾀﾞ ﾄﾓﾋﾛ</t>
  </si>
  <si>
    <t>智希</t>
  </si>
  <si>
    <t>(熊･RKKﾙｰﾃﾞﾝｽTC)</t>
  </si>
  <si>
    <t>ﾅﾘﾏﾂ ﾄﾓｷ</t>
  </si>
  <si>
    <t>小柳</t>
  </si>
  <si>
    <t>裕庸</t>
  </si>
  <si>
    <t>(福・福岡ﾊﾟｼﾌｨｯｸ）</t>
  </si>
  <si>
    <t>ｺﾔﾅｷﾞ ﾋﾛﾉﾘ</t>
  </si>
  <si>
    <t>大野</t>
  </si>
  <si>
    <t>寛太</t>
  </si>
  <si>
    <t>ｵｵﾉ ｶﾝﾀ</t>
  </si>
  <si>
    <t>野田</t>
  </si>
  <si>
    <t>哲平</t>
  </si>
  <si>
    <t>(長・長崎大附中)</t>
  </si>
  <si>
    <t>ﾉﾀﾞ ﾃｯﾍﾟｲ</t>
  </si>
  <si>
    <t>野口</t>
  </si>
  <si>
    <t>亜都夢</t>
  </si>
  <si>
    <t>ﾉｸﾞﾁ ｱﾄﾑ</t>
  </si>
  <si>
    <t>浩輝</t>
  </si>
  <si>
    <t>ﾆｼﾀﾞ ｺｳｷ</t>
  </si>
  <si>
    <t>(佐・龍谷高）</t>
  </si>
  <si>
    <t>(福･筑陽学園高)</t>
  </si>
  <si>
    <t>(宮・宮崎日大高）</t>
  </si>
  <si>
    <t>北見</t>
  </si>
  <si>
    <t>雄治郎</t>
  </si>
  <si>
    <t>ｷﾀﾐ ﾕｳｼﾞﾛｳ</t>
  </si>
  <si>
    <t>井上　</t>
  </si>
  <si>
    <t>敬博</t>
  </si>
  <si>
    <t>(宮・ﾗｲｼﾞﾝｸﾞｻﾝ)</t>
  </si>
  <si>
    <t>ｲﾉｳｴ ﾖｼﾋﾛ</t>
  </si>
  <si>
    <t>雷都</t>
  </si>
  <si>
    <t>(沖･浦添高)</t>
  </si>
  <si>
    <t>ｲﾉｳｴ ﾗｲﾄ</t>
  </si>
  <si>
    <t>荒巻</t>
  </si>
  <si>
    <t>巧</t>
  </si>
  <si>
    <t>(熊･鳳凰高)</t>
  </si>
  <si>
    <t>ｱﾗﾏｷ ﾀｸﾐ</t>
  </si>
  <si>
    <t>阿部</t>
  </si>
  <si>
    <t>ｱﾍﾞ ｶｽﾞﾔ</t>
  </si>
  <si>
    <t>南</t>
  </si>
  <si>
    <t>圭</t>
  </si>
  <si>
    <t>(福･ﾌﾞﾗｲﾄﾃﾆｾﾝﾀｰ)</t>
  </si>
  <si>
    <t>ﾐﾅﾐ ｹｲ</t>
  </si>
  <si>
    <t>北條</t>
  </si>
  <si>
    <t>武</t>
  </si>
  <si>
    <t>ﾎｳｼﾞｮｳ ﾀｹﾙ</t>
  </si>
  <si>
    <t>瀧</t>
  </si>
  <si>
    <t>友治</t>
  </si>
  <si>
    <t>ﾀｷ ﾄﾓﾊﾙ</t>
  </si>
  <si>
    <t>伊波</t>
  </si>
  <si>
    <t>佳苗</t>
  </si>
  <si>
    <t>鬼塚</t>
  </si>
  <si>
    <t>葉月</t>
  </si>
  <si>
    <t>(鹿･鹿児島純心女子高）</t>
  </si>
  <si>
    <t>ｵﾆﾂﾞｶ ﾊﾂﾞｷ</t>
  </si>
  <si>
    <t>宮野</t>
  </si>
  <si>
    <t>瑞己</t>
  </si>
  <si>
    <t>ﾐﾔﾉ ﾐｽﾞｷ</t>
  </si>
  <si>
    <t>(大･福徳学院高)</t>
  </si>
  <si>
    <t>朋子</t>
  </si>
  <si>
    <t>ｷﾝｼﾞｮｳ ﾄﾓｺ</t>
  </si>
  <si>
    <t>(鹿･鹿児島純心女子高)</t>
  </si>
  <si>
    <t>重山</t>
  </si>
  <si>
    <t>奈穂</t>
  </si>
  <si>
    <t>（宮・都城聖ﾄﾞﾐﾆｺ学園)</t>
  </si>
  <si>
    <t>ｼｹﾞﾔﾏ ﾅﾎ</t>
  </si>
  <si>
    <t>侑希</t>
  </si>
  <si>
    <t>ﾀｶﾊｼ ﾕｷ</t>
  </si>
  <si>
    <t>久貝</t>
  </si>
  <si>
    <t>紗季</t>
  </si>
  <si>
    <t>ｲﾜﾓﾄ ｻｷ</t>
  </si>
  <si>
    <t>(宮･宮崎商業高）</t>
  </si>
  <si>
    <t>井上</t>
  </si>
  <si>
    <t>小波</t>
  </si>
  <si>
    <t>ｲﾉｳｴ ｺﾅﾐ</t>
  </si>
  <si>
    <t>佐藤</t>
  </si>
  <si>
    <t>(福・折尾愛真高）</t>
  </si>
  <si>
    <t>谷元</t>
  </si>
  <si>
    <t>美寿紀</t>
  </si>
  <si>
    <t>(宮･宮崎学園高)</t>
  </si>
  <si>
    <t>ﾀﾆﾓﾄ ﾐｽﾞｷ</t>
  </si>
  <si>
    <t>(鹿・鹿児島純心女子高）</t>
  </si>
  <si>
    <t>(福・折尾愛真ＴＣ）</t>
  </si>
  <si>
    <t>千瑛</t>
  </si>
  <si>
    <t>ﾀﾅｶ ﾁｱｷ</t>
  </si>
  <si>
    <t>大田黒</t>
  </si>
  <si>
    <t>秋奈</t>
  </si>
  <si>
    <t>(熊･八代白百合学園高)</t>
  </si>
  <si>
    <t>東</t>
  </si>
  <si>
    <t>愛菜</t>
  </si>
  <si>
    <t>ﾋｶﾞｼ ｱｲﾅ</t>
  </si>
  <si>
    <t>寺園</t>
  </si>
  <si>
    <t>杉本</t>
  </si>
  <si>
    <t>(長･鹿町SKHTC)</t>
  </si>
  <si>
    <t>ｽｷﾞﾓﾄ ｴﾐ</t>
  </si>
  <si>
    <t>有吉</t>
  </si>
  <si>
    <t>美和子</t>
  </si>
  <si>
    <t>(沖･琉球大附中)</t>
  </si>
  <si>
    <t>ｱﾘﾖｼ ﾐﾜｺ</t>
  </si>
  <si>
    <t>(鹿・鹿児島純心女子高）</t>
  </si>
  <si>
    <t>響子</t>
  </si>
  <si>
    <t>ﾔﾏｸﾞﾁ ｷｮｳｺ</t>
  </si>
  <si>
    <t>貴田</t>
  </si>
  <si>
    <t>祥子</t>
  </si>
  <si>
    <t>ｷﾀﾞ ｼｮｳｺ</t>
  </si>
  <si>
    <t>早莉</t>
  </si>
  <si>
    <t>(鹿･池田中)</t>
  </si>
  <si>
    <t>ﾊﾞﾊﾞ ｻﾘ</t>
  </si>
  <si>
    <t>(福・宮崎商業高）</t>
  </si>
  <si>
    <t>田崎</t>
  </si>
  <si>
    <t>莉那</t>
  </si>
  <si>
    <t>(熊・熊本庭球塾）</t>
  </si>
  <si>
    <t>ﾀｻｷ ﾘﾅ</t>
  </si>
  <si>
    <t>佐久田</t>
  </si>
  <si>
    <t>茜</t>
  </si>
  <si>
    <t>(沖･琉球大附中)</t>
  </si>
  <si>
    <t>ｻｸﾀﾞ ｱｶﾈ</t>
  </si>
  <si>
    <t>吉住</t>
  </si>
  <si>
    <t>真希</t>
  </si>
  <si>
    <t>ﾖｼｽﾞﾐ ﾏｷ</t>
  </si>
  <si>
    <t>美里</t>
  </si>
  <si>
    <t>(福･ｸﾞﾗﾝﾃﾞｨｰﾙTC)</t>
  </si>
  <si>
    <t>ﾀﾅｶ ﾐｻﾄ</t>
  </si>
  <si>
    <t>岩﨑</t>
  </si>
  <si>
    <t>高木</t>
  </si>
  <si>
    <t>朝香</t>
  </si>
  <si>
    <t>(熊・RKKﾙｰﾃﾞﾝｽ）</t>
  </si>
  <si>
    <t>ﾀｶｷ ｱｻｶ</t>
  </si>
  <si>
    <t>山上</t>
  </si>
  <si>
    <t>咲</t>
  </si>
  <si>
    <t>(福･油山TC)</t>
  </si>
  <si>
    <t>ﾔﾏｶﾞﾐ ｻｷ</t>
  </si>
  <si>
    <t>安上</t>
  </si>
  <si>
    <t>明里</t>
  </si>
  <si>
    <t>(福・ＩTS九州）</t>
  </si>
  <si>
    <t>ﾔｽｶﾞﾐ ｱｶﾘ</t>
  </si>
  <si>
    <t>權藤</t>
  </si>
  <si>
    <t>成南</t>
  </si>
  <si>
    <t>(佐・佐賀東高）</t>
  </si>
  <si>
    <t>ｺﾞﾝﾄﾞｳ ｾｲﾅ</t>
  </si>
  <si>
    <t>詩乃</t>
  </si>
  <si>
    <t>ﾋﾗﾀ ｼﾉ</t>
  </si>
  <si>
    <t>定兼</t>
  </si>
  <si>
    <t>由佳</t>
  </si>
  <si>
    <t>陣内</t>
  </si>
  <si>
    <t>碩子</t>
  </si>
  <si>
    <t>(佐･ｸﾞﾗｽｺｰﾄ佐賀TC)</t>
  </si>
  <si>
    <t>ｼﾞﾝﾉｳﾁ ﾋﾛｺ</t>
  </si>
  <si>
    <t>絵梨</t>
  </si>
  <si>
    <t>ｻﾄｳ ｴﾘ</t>
  </si>
  <si>
    <t>鮫島</t>
  </si>
  <si>
    <t>(鹿・池田高）</t>
  </si>
  <si>
    <t>ｻﾒｼﾏ ﾁｻﾄ</t>
  </si>
  <si>
    <t>安田</t>
  </si>
  <si>
    <t>幸穂</t>
  </si>
  <si>
    <t>(福･TF TC)</t>
  </si>
  <si>
    <t>ﾔｽﾀﾞ ﾕｷﾎ</t>
  </si>
  <si>
    <t>伊藤</t>
  </si>
  <si>
    <t>孝史郎</t>
  </si>
  <si>
    <t>(宮・日向学院高）</t>
  </si>
  <si>
    <t>ｲﾄｳ ｺｳｼﾛｳ</t>
  </si>
  <si>
    <t>(宮･飯野高)</t>
  </si>
  <si>
    <t>古森</t>
  </si>
  <si>
    <t>慎吾</t>
  </si>
  <si>
    <t>ｺﾓﾘ ｼﾝｺﾞ</t>
  </si>
  <si>
    <t>(長･山澄中)</t>
  </si>
  <si>
    <t>皓大</t>
  </si>
  <si>
    <t>ﾀﾅｶ ｺｳﾀﾞｲ</t>
  </si>
  <si>
    <t>深田</t>
  </si>
  <si>
    <t>颯平</t>
  </si>
  <si>
    <t>ﾌｶﾀﾞ ｿｳﾍｲ</t>
  </si>
  <si>
    <t>諄貴</t>
  </si>
  <si>
    <t>(大・ORIONTS）</t>
  </si>
  <si>
    <t>ｼｭﾄｳ ｼﾞｭﾝｷ</t>
  </si>
  <si>
    <t>田村</t>
  </si>
  <si>
    <t>知大</t>
  </si>
  <si>
    <t>(沖・那覇国際高）</t>
  </si>
  <si>
    <t>ﾀﾑﾗ ﾁﾋﾛ</t>
  </si>
  <si>
    <t>山田</t>
  </si>
  <si>
    <t>翔梧</t>
  </si>
  <si>
    <t>(福・ｴｽﾀ諏訪野）</t>
  </si>
  <si>
    <t>ﾔﾏﾀﾞ ｼｮｳｺﾞ</t>
  </si>
  <si>
    <t>(鹿･徳之島)</t>
  </si>
  <si>
    <t>ｵｶﾑﾗ ｼｭｳﾍｲ</t>
  </si>
  <si>
    <t>陽平</t>
  </si>
  <si>
    <t>(熊･熊本庭球塾)</t>
  </si>
  <si>
    <t>ｵｵﾂｶ ﾖｳﾍｲ</t>
  </si>
  <si>
    <t>（熊・第二高)</t>
  </si>
  <si>
    <t>渡邉</t>
  </si>
  <si>
    <t>翔</t>
  </si>
  <si>
    <t>ｳﾁﾀﾞ ｼｮｳ</t>
  </si>
  <si>
    <t>西村</t>
  </si>
  <si>
    <t>健汰</t>
  </si>
  <si>
    <t>(宮･ﾗｲｼﾞﾝｸﾞｻﾝ)</t>
  </si>
  <si>
    <t>ﾆｼﾑﾗ ｹﾝﾀ</t>
  </si>
  <si>
    <t>諸隈</t>
  </si>
  <si>
    <t>裕亮</t>
  </si>
  <si>
    <t>(佐･IDS)</t>
  </si>
  <si>
    <t>ﾓﾛｸﾏ ﾕｳｽｹ</t>
  </si>
  <si>
    <t>三戸谷</t>
  </si>
  <si>
    <t>勇樹</t>
  </si>
  <si>
    <t>(佐･佐賀西高)</t>
  </si>
  <si>
    <t>ﾐﾄﾔ ﾕｳｷ</t>
  </si>
  <si>
    <t>梅木</t>
  </si>
  <si>
    <t>隆太</t>
  </si>
  <si>
    <t>ｳﾒｷ ﾘｭｳﾀ</t>
  </si>
  <si>
    <t>松浦</t>
  </si>
  <si>
    <t>延慶</t>
  </si>
  <si>
    <t>ﾏﾂｳﾗ ﾉﾌﾞﾖｼ</t>
  </si>
  <si>
    <t>裕紀</t>
  </si>
  <si>
    <t>ｼｹﾞﾔﾏ ﾕｳｷ</t>
  </si>
  <si>
    <t>吉開</t>
  </si>
  <si>
    <t>(佐・龍谷高）</t>
  </si>
  <si>
    <t>ﾖｼｶｲ ｹﾝﾀ</t>
  </si>
  <si>
    <t>渡慶次</t>
  </si>
  <si>
    <t>佳</t>
  </si>
  <si>
    <t>(沖･ＧＥＮTS)</t>
  </si>
  <si>
    <t>ﾄｹｼ ｹｲ</t>
  </si>
  <si>
    <t>(沖･ＪＩＮ　Ｊｒ)</t>
  </si>
  <si>
    <t>ｸｶﾞｲ ﾀｲﾁ</t>
  </si>
  <si>
    <t>上田</t>
  </si>
  <si>
    <t>祐大</t>
  </si>
  <si>
    <t>ｳｴﾀﾞ ﾕｳﾀﾞｲ</t>
  </si>
  <si>
    <t>松村</t>
  </si>
  <si>
    <t>正隆</t>
  </si>
  <si>
    <t>(熊・宇城JrTC）</t>
  </si>
  <si>
    <t>ﾏﾂﾑﾗ ﾏｻﾀｶ</t>
  </si>
  <si>
    <t>康裕</t>
  </si>
  <si>
    <t>(熊・宇城JrTC）</t>
  </si>
  <si>
    <t>ｶﾂﾗ ﾔｽﾋﾛ</t>
  </si>
  <si>
    <t>佳那</t>
  </si>
  <si>
    <t>汐里</t>
  </si>
  <si>
    <t>真奈未</t>
  </si>
  <si>
    <t>(沖・ｺｻﾞ高）</t>
  </si>
  <si>
    <t>ﾋｶﾞ ﾏﾅﾐ</t>
  </si>
  <si>
    <t>香</t>
  </si>
  <si>
    <t>ﾋﾗﾀ ｶｵﾘ</t>
  </si>
  <si>
    <t>鍬田</t>
  </si>
  <si>
    <t>梨絵</t>
  </si>
  <si>
    <t>ｸﾜﾀ ﾘｴ</t>
  </si>
  <si>
    <t>川越</t>
  </si>
  <si>
    <t>沙弥香</t>
  </si>
  <si>
    <t>ｶﾜｺﾞｴ ｻﾔｶ</t>
  </si>
  <si>
    <t>禮紗</t>
  </si>
  <si>
    <t>(佐・佐賀西高）</t>
  </si>
  <si>
    <t>ｵｶﾞﾀ ﾗｲｻ</t>
  </si>
  <si>
    <t>知佳</t>
  </si>
  <si>
    <t>ﾔﾏﾀﾞ ﾁｶ</t>
  </si>
  <si>
    <t>木下</t>
  </si>
  <si>
    <t>佳南</t>
  </si>
  <si>
    <t>ｷﾉｼﾀ ｶﾅ</t>
  </si>
  <si>
    <t>森内</t>
  </si>
  <si>
    <t>美沙稀</t>
  </si>
  <si>
    <t>ﾓﾘｳﾁ ﾐｻｷ</t>
  </si>
  <si>
    <t>(鹿･鹿児島純心女子高）</t>
  </si>
  <si>
    <t>(沖・鏡原中）</t>
  </si>
  <si>
    <t>(沖・鏡原中）</t>
  </si>
  <si>
    <t>(福･福岡パシフィック)</t>
  </si>
  <si>
    <t>順位表</t>
  </si>
  <si>
    <t>No</t>
  </si>
  <si>
    <t>氏名</t>
  </si>
  <si>
    <t>生年月日</t>
  </si>
  <si>
    <t>所属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</si>
  <si>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</si>
  <si>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</si>
  <si>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</si>
  <si>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</si>
  <si>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</si>
  <si>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</si>
  <si>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</si>
  <si>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</si>
  <si>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</si>
  <si>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</si>
  <si>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</si>
  <si>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</si>
  <si>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18BS</t>
  </si>
  <si>
    <t>18GS</t>
  </si>
  <si>
    <t>No</t>
  </si>
  <si>
    <t>16BS</t>
  </si>
  <si>
    <t>16GS</t>
  </si>
  <si>
    <t>18BD</t>
  </si>
  <si>
    <t>18GD</t>
  </si>
  <si>
    <t>16BD</t>
  </si>
  <si>
    <t>16GD</t>
  </si>
  <si>
    <t>９・１０位決定戦</t>
  </si>
  <si>
    <t>１１・１２位決定戦</t>
  </si>
  <si>
    <t>池田</t>
  </si>
  <si>
    <t>智博</t>
  </si>
  <si>
    <t>(佐・太閤TC）</t>
  </si>
  <si>
    <t>福留</t>
  </si>
  <si>
    <t>夏美</t>
  </si>
  <si>
    <t>(宮・宮崎商業高）</t>
  </si>
  <si>
    <t>山口</t>
  </si>
  <si>
    <t>響子</t>
  </si>
  <si>
    <t>(長･SNTC)</t>
  </si>
  <si>
    <t>大塚</t>
  </si>
  <si>
    <t>可奈子</t>
  </si>
  <si>
    <t>98(5)</t>
  </si>
  <si>
    <t>98(5)</t>
  </si>
  <si>
    <t>98(1)</t>
  </si>
  <si>
    <t>98(2)</t>
  </si>
  <si>
    <t>98(7)</t>
  </si>
  <si>
    <t>98(8)</t>
  </si>
  <si>
    <t>98(2)</t>
  </si>
  <si>
    <t>98(3)</t>
  </si>
  <si>
    <t>98(4)</t>
  </si>
  <si>
    <t>98(7)</t>
  </si>
  <si>
    <t>齊藤</t>
  </si>
  <si>
    <t>杏奈</t>
  </si>
  <si>
    <t>長谷川</t>
  </si>
  <si>
    <t>大田尾</t>
  </si>
  <si>
    <t>陽子</t>
  </si>
  <si>
    <t>(佐・致遠館高)</t>
  </si>
  <si>
    <t>大原</t>
  </si>
  <si>
    <t>角田</t>
  </si>
  <si>
    <t>中村</t>
  </si>
  <si>
    <t>木下</t>
  </si>
  <si>
    <t>佳南</t>
  </si>
  <si>
    <t>神之浦</t>
  </si>
  <si>
    <t>佳那</t>
  </si>
  <si>
    <t>(長･海星高)</t>
  </si>
  <si>
    <t>篠原</t>
  </si>
  <si>
    <t>平原</t>
  </si>
  <si>
    <t>茉美</t>
  </si>
  <si>
    <t>(熊・ﾙｰﾃﾙ学院高）</t>
  </si>
  <si>
    <t>坂田</t>
  </si>
  <si>
    <t>汐里</t>
  </si>
  <si>
    <t>真由美</t>
  </si>
  <si>
    <t>絵美</t>
  </si>
  <si>
    <t>(福･柳川高)</t>
  </si>
  <si>
    <t>大石</t>
  </si>
  <si>
    <t>若松</t>
  </si>
  <si>
    <t>侑里</t>
  </si>
  <si>
    <t>(鹿･鹿児島純心女子高）</t>
  </si>
  <si>
    <t>祐愛</t>
  </si>
  <si>
    <t>濵田</t>
  </si>
  <si>
    <t>松元</t>
  </si>
  <si>
    <t>玲奈</t>
  </si>
  <si>
    <t>比嘉</t>
  </si>
  <si>
    <t>真奈未</t>
  </si>
  <si>
    <t>(沖・ｺｻﾞ高）</t>
  </si>
  <si>
    <t>鍬田</t>
  </si>
  <si>
    <t>杉原</t>
  </si>
  <si>
    <t>高橋</t>
  </si>
  <si>
    <t>侑希</t>
  </si>
  <si>
    <t>(熊・ﾙｰﾃﾙ学院）</t>
  </si>
  <si>
    <t>平田</t>
  </si>
  <si>
    <t>香</t>
  </si>
  <si>
    <t>賀川</t>
  </si>
  <si>
    <t>阿部</t>
  </si>
  <si>
    <t>森内</t>
  </si>
  <si>
    <t>美沙稀</t>
  </si>
  <si>
    <t>梨絵</t>
  </si>
  <si>
    <t>(大･福徳学院高)</t>
  </si>
  <si>
    <t>里沙子</t>
  </si>
  <si>
    <t>(福･筑陽学園高)</t>
  </si>
  <si>
    <t>志保</t>
  </si>
  <si>
    <t>真麻</t>
  </si>
  <si>
    <t>(福・福岡高）</t>
  </si>
  <si>
    <t>井上</t>
  </si>
  <si>
    <t>小波</t>
  </si>
  <si>
    <t>加奈子</t>
  </si>
  <si>
    <t>(福・柳川高）</t>
  </si>
  <si>
    <t>川越</t>
  </si>
  <si>
    <t>沙弥香</t>
  </si>
  <si>
    <t>美輝</t>
  </si>
  <si>
    <t>岩本</t>
  </si>
  <si>
    <t>紗季</t>
  </si>
  <si>
    <t>(佐・佐賀東高)</t>
  </si>
  <si>
    <t>円本</t>
  </si>
  <si>
    <t>吉本</t>
  </si>
  <si>
    <t>宮野</t>
  </si>
  <si>
    <t>瑞己</t>
  </si>
  <si>
    <t>(宮･宮崎商業高)</t>
  </si>
  <si>
    <t>田中</t>
  </si>
  <si>
    <t>結衣</t>
  </si>
  <si>
    <t>(佐・佐賀東高）</t>
  </si>
  <si>
    <t>鐘江</t>
  </si>
  <si>
    <t>松野</t>
  </si>
  <si>
    <t>中嶋</t>
  </si>
  <si>
    <t>優</t>
  </si>
  <si>
    <t>彩也香</t>
  </si>
  <si>
    <t>(大・福徳学院高）</t>
  </si>
  <si>
    <t>讃井</t>
  </si>
  <si>
    <t>理絵子</t>
  </si>
  <si>
    <t>(福･筑紫女学園高)</t>
  </si>
  <si>
    <t>真央</t>
  </si>
  <si>
    <t>梅津</t>
  </si>
  <si>
    <t>彩希</t>
  </si>
  <si>
    <t>緒方</t>
  </si>
  <si>
    <t>禮紗</t>
  </si>
  <si>
    <t>(佐・佐賀西高）</t>
  </si>
  <si>
    <t>伊波</t>
  </si>
  <si>
    <t>彩夏</t>
  </si>
  <si>
    <t>(鹿・鳳凰高）</t>
  </si>
  <si>
    <t>山田</t>
  </si>
  <si>
    <t>知佳</t>
  </si>
  <si>
    <t>久貝</t>
  </si>
  <si>
    <t>記子</t>
  </si>
  <si>
    <t>柴山</t>
  </si>
  <si>
    <t>玲子</t>
  </si>
  <si>
    <t>(長・長崎東高）</t>
  </si>
  <si>
    <t>木村</t>
  </si>
  <si>
    <t>黒木</t>
  </si>
  <si>
    <t>奏子</t>
  </si>
  <si>
    <t>(宮・宮崎南高）</t>
  </si>
  <si>
    <t>茉弥</t>
  </si>
  <si>
    <t>早田</t>
  </si>
  <si>
    <t>田村</t>
  </si>
  <si>
    <t>香織</t>
  </si>
  <si>
    <t>日笠山</t>
  </si>
  <si>
    <t>由貴</t>
  </si>
  <si>
    <t>(鹿・鹿児島純心女子高）</t>
  </si>
  <si>
    <t>春菜</t>
  </si>
  <si>
    <t>川畑</t>
  </si>
  <si>
    <t>佳苗</t>
  </si>
  <si>
    <t>(沖・沖縄尚学高）</t>
  </si>
  <si>
    <t>芽優</t>
  </si>
  <si>
    <t>美瑠希</t>
  </si>
  <si>
    <t>岩本 紗季</t>
  </si>
  <si>
    <t>田中 結衣</t>
  </si>
  <si>
    <t>船瀬 さおり</t>
  </si>
  <si>
    <t>牛尾 友理香</t>
  </si>
  <si>
    <t>(沖･沖縄尚学高)</t>
  </si>
  <si>
    <t>鬼塚</t>
  </si>
  <si>
    <t>葉月</t>
  </si>
  <si>
    <t>津山</t>
  </si>
  <si>
    <t>紗弓</t>
  </si>
  <si>
    <t>(熊･熊本学園付高)</t>
  </si>
  <si>
    <t>村田</t>
  </si>
  <si>
    <t>夏実</t>
  </si>
  <si>
    <t>(熊・熊本高）</t>
  </si>
  <si>
    <t>(佐・致遠館高）</t>
  </si>
  <si>
    <t>千葉</t>
  </si>
  <si>
    <t>彩沙</t>
  </si>
  <si>
    <t>竹山</t>
  </si>
  <si>
    <t>葵</t>
  </si>
  <si>
    <t>(鹿･鳳凰高)</t>
  </si>
  <si>
    <t>金城</t>
  </si>
  <si>
    <t>朋子</t>
  </si>
  <si>
    <t>(鹿･鹿児島純心女子高)</t>
  </si>
  <si>
    <t>重山</t>
  </si>
  <si>
    <t>奈穂</t>
  </si>
  <si>
    <t>（宮・都城聖ﾄﾞﾐﾆｺ学園)</t>
  </si>
  <si>
    <t>(佐･佐賀東高)</t>
  </si>
  <si>
    <t>後藤</t>
  </si>
  <si>
    <t>聡美</t>
  </si>
  <si>
    <t>(熊・熊本工業高）</t>
  </si>
  <si>
    <t>(宮･宮崎商業高）</t>
  </si>
  <si>
    <t>井上 小波</t>
  </si>
  <si>
    <t>佐藤 楓</t>
  </si>
  <si>
    <t>谷元 美寿紀</t>
  </si>
  <si>
    <t>若松 侑里</t>
  </si>
  <si>
    <t>石井</t>
  </si>
  <si>
    <t>智久</t>
  </si>
  <si>
    <t>(宮・宮崎大宮高）</t>
  </si>
  <si>
    <t>渡邉</t>
  </si>
  <si>
    <t>上甲</t>
  </si>
  <si>
    <t>修平</t>
  </si>
  <si>
    <t>（熊・第二高)</t>
  </si>
  <si>
    <t>小村</t>
  </si>
  <si>
    <t>拓也</t>
  </si>
  <si>
    <t>(宮・宮崎日大高）</t>
  </si>
  <si>
    <t>佐伯</t>
  </si>
  <si>
    <t>西田</t>
  </si>
  <si>
    <t>小崎</t>
  </si>
  <si>
    <t>直人</t>
  </si>
  <si>
    <t>(熊・第二高）</t>
  </si>
  <si>
    <t>(宮・日向学院高）</t>
  </si>
  <si>
    <t>内田</t>
  </si>
  <si>
    <t>小坂</t>
  </si>
  <si>
    <t>絢太</t>
  </si>
  <si>
    <t>西ﾉ村</t>
  </si>
  <si>
    <t>尚也</t>
  </si>
  <si>
    <t>(宮･飯野高)</t>
  </si>
  <si>
    <t>本田</t>
  </si>
  <si>
    <t>智大</t>
  </si>
  <si>
    <t>古森</t>
  </si>
  <si>
    <t>慎吾</t>
  </si>
  <si>
    <t>仁史</t>
  </si>
  <si>
    <t>北條</t>
  </si>
  <si>
    <t>武</t>
  </si>
  <si>
    <t>(長･山澄中)</t>
  </si>
  <si>
    <t>浩輝</t>
  </si>
  <si>
    <t>皓大</t>
  </si>
  <si>
    <t>野口</t>
  </si>
  <si>
    <t>翔</t>
  </si>
  <si>
    <t>(宮･ﾁｰﾑﾐﾘｵﾝ)</t>
  </si>
  <si>
    <t>直紀</t>
  </si>
  <si>
    <t>吉田</t>
  </si>
  <si>
    <t>西村</t>
  </si>
  <si>
    <t>健汰</t>
  </si>
  <si>
    <t>(宮･ﾗｲｼﾞﾝｸﾞｻﾝ)</t>
  </si>
  <si>
    <t>深田</t>
  </si>
  <si>
    <t>颯平</t>
  </si>
  <si>
    <t>(大・大分舞鶴高）</t>
  </si>
  <si>
    <t>亜都夢</t>
  </si>
  <si>
    <t>(長・海星高）</t>
  </si>
  <si>
    <t>諄貴</t>
  </si>
  <si>
    <t>(大・ORIONTS）</t>
  </si>
  <si>
    <t>唯将</t>
  </si>
  <si>
    <t>(長・海星高)</t>
  </si>
  <si>
    <t>雷都</t>
  </si>
  <si>
    <t>(沖･浦添高)</t>
  </si>
  <si>
    <t>日暮</t>
  </si>
  <si>
    <t>潮</t>
  </si>
  <si>
    <t>知大</t>
  </si>
  <si>
    <t>(沖・那覇国際高）</t>
  </si>
  <si>
    <t>尊田</t>
  </si>
  <si>
    <t>瀧</t>
  </si>
  <si>
    <t>友治</t>
  </si>
  <si>
    <t>小柳</t>
  </si>
  <si>
    <t>裕庸</t>
  </si>
  <si>
    <t>(福･福岡パシフィック)</t>
  </si>
  <si>
    <t>梅木</t>
  </si>
  <si>
    <t>諸隈</t>
  </si>
  <si>
    <t>裕亮</t>
  </si>
  <si>
    <t>(佐･IDS)</t>
  </si>
  <si>
    <t>翔梧</t>
  </si>
  <si>
    <t>(福・ｴｽﾀ諏訪野）</t>
  </si>
  <si>
    <t>松浦</t>
  </si>
  <si>
    <t>三戸谷</t>
  </si>
  <si>
    <t>勇樹</t>
  </si>
  <si>
    <t>(佐･佐賀西高)</t>
  </si>
  <si>
    <t>志風</t>
  </si>
  <si>
    <t>友規</t>
  </si>
  <si>
    <t>(鹿・ﾗ･ｻｰﾙ中）</t>
  </si>
  <si>
    <t>隆太</t>
  </si>
  <si>
    <t>岡村</t>
  </si>
  <si>
    <t>(鹿･徳之島)</t>
  </si>
  <si>
    <t>延慶</t>
  </si>
  <si>
    <t>斉藤</t>
  </si>
  <si>
    <t>裕史</t>
  </si>
  <si>
    <t>川俣</t>
  </si>
  <si>
    <t>俊太郎</t>
  </si>
  <si>
    <t>(宮･佐土原高)</t>
  </si>
  <si>
    <t>新屋</t>
  </si>
  <si>
    <t>良介</t>
  </si>
  <si>
    <t>裕紀</t>
  </si>
  <si>
    <t>直政</t>
  </si>
  <si>
    <t>桂</t>
  </si>
  <si>
    <t>(佐・龍谷高）</t>
  </si>
  <si>
    <t>浩史</t>
  </si>
  <si>
    <t>吉開</t>
  </si>
  <si>
    <t>健太</t>
  </si>
  <si>
    <t>井上　</t>
  </si>
  <si>
    <t>敬博</t>
  </si>
  <si>
    <t>(宮・ﾗｲｼﾞﾝｸﾞｻﾝ)</t>
  </si>
  <si>
    <t>渡慶次</t>
  </si>
  <si>
    <t>佳</t>
  </si>
  <si>
    <t>(沖･ＧＥＮTS)</t>
  </si>
  <si>
    <t>染矢</t>
  </si>
  <si>
    <t>和隆</t>
  </si>
  <si>
    <t>(宮・延岡ﾛｲﾔﾙTC)</t>
  </si>
  <si>
    <t>太一</t>
  </si>
  <si>
    <t>(沖･ＪＩＮ　Ｊｒ)</t>
  </si>
  <si>
    <t>成松</t>
  </si>
  <si>
    <t>智希</t>
  </si>
  <si>
    <t>(熊･RKKﾙｰﾃﾞﾝｽTC)</t>
  </si>
  <si>
    <t>颯也</t>
  </si>
  <si>
    <t>陽平</t>
  </si>
  <si>
    <t>(熊･熊本庭球塾)</t>
  </si>
  <si>
    <t>海司</t>
  </si>
  <si>
    <t>上田 祐大</t>
  </si>
  <si>
    <t>徳田 倫太郎</t>
  </si>
  <si>
    <t>松村 正隆</t>
  </si>
  <si>
    <t>桂 康裕</t>
  </si>
  <si>
    <t>(熊･第二高)</t>
  </si>
  <si>
    <t>大野</t>
  </si>
  <si>
    <t>寛太</t>
  </si>
  <si>
    <t>(鹿･鳳凰高）</t>
  </si>
  <si>
    <t>野田</t>
  </si>
  <si>
    <t>哲平</t>
  </si>
  <si>
    <t>(長・長崎大附中)</t>
  </si>
  <si>
    <t>岡本</t>
  </si>
  <si>
    <t>梶谷</t>
  </si>
  <si>
    <t>勇太</t>
  </si>
  <si>
    <t>(福・福徳学院高）</t>
  </si>
  <si>
    <t>(佐・龍谷高)</t>
  </si>
  <si>
    <t>大輝</t>
  </si>
  <si>
    <t>(福･九国大付高)</t>
  </si>
  <si>
    <t>黒岩</t>
  </si>
  <si>
    <t>弘行</t>
  </si>
  <si>
    <t>林</t>
  </si>
  <si>
    <t>裕一郎</t>
  </si>
  <si>
    <t>(鹿・鹿児島中央高）</t>
  </si>
  <si>
    <t>北見</t>
  </si>
  <si>
    <t>雄治郎</t>
  </si>
  <si>
    <t>荒巻</t>
  </si>
  <si>
    <t>巧</t>
  </si>
  <si>
    <t>(熊･鳳凰高)</t>
  </si>
  <si>
    <t>(福・福岡ﾊﾟｼﾌｨｯｸ）</t>
  </si>
  <si>
    <t>和矢</t>
  </si>
  <si>
    <t>(福・鳳凰高）</t>
  </si>
  <si>
    <t>阿部 和矢</t>
  </si>
  <si>
    <t>南 圭</t>
  </si>
  <si>
    <t>北條 武</t>
  </si>
  <si>
    <t>瀧 友治</t>
  </si>
  <si>
    <t>卓郎</t>
  </si>
  <si>
    <t>森口</t>
  </si>
  <si>
    <t>馬場</t>
  </si>
  <si>
    <t>英旭</t>
  </si>
  <si>
    <t>(福・九国大付高）</t>
  </si>
  <si>
    <t>向井</t>
  </si>
  <si>
    <t>涼介</t>
  </si>
  <si>
    <t>岡田</t>
  </si>
  <si>
    <t>典之</t>
  </si>
  <si>
    <t>誠也</t>
  </si>
  <si>
    <t>栗原</t>
  </si>
  <si>
    <t>近藤</t>
  </si>
  <si>
    <t>(熊・ﾏﾘｽﾄ学園高）</t>
  </si>
  <si>
    <t>百武</t>
  </si>
  <si>
    <t>小石</t>
  </si>
  <si>
    <t>圭佑</t>
  </si>
  <si>
    <t>(熊・宇土高）</t>
  </si>
  <si>
    <t>上原</t>
  </si>
  <si>
    <t>玄輝</t>
  </si>
  <si>
    <t>永易</t>
  </si>
  <si>
    <t>翔英</t>
  </si>
  <si>
    <t>(福・柳川高)</t>
  </si>
  <si>
    <t>木幡</t>
  </si>
  <si>
    <t>誠</t>
  </si>
  <si>
    <t>竜馬</t>
  </si>
  <si>
    <t>荒谷</t>
  </si>
  <si>
    <t>和宏</t>
  </si>
  <si>
    <t>(佐･龍谷高)</t>
  </si>
  <si>
    <t>井口</t>
  </si>
  <si>
    <t>裕大</t>
  </si>
  <si>
    <t>菊地</t>
  </si>
  <si>
    <t>祥太郎</t>
  </si>
  <si>
    <t>大串</t>
  </si>
  <si>
    <t>光太郎</t>
  </si>
  <si>
    <t>岡崎</t>
  </si>
  <si>
    <t>光軌</t>
  </si>
  <si>
    <t>(熊・熊本学園大附高)</t>
  </si>
  <si>
    <t>(沖･南風原高）</t>
  </si>
  <si>
    <t>日野</t>
  </si>
  <si>
    <t>貴弘</t>
  </si>
  <si>
    <t>福岡</t>
  </si>
  <si>
    <t>崎原</t>
  </si>
  <si>
    <t>友明</t>
  </si>
  <si>
    <t>(沖・KTC）</t>
  </si>
  <si>
    <t>健大郎</t>
  </si>
  <si>
    <t>恭之介</t>
  </si>
  <si>
    <t>建太</t>
  </si>
  <si>
    <t>尾方</t>
  </si>
  <si>
    <t>菜大</t>
  </si>
  <si>
    <t>平</t>
  </si>
  <si>
    <t>浩太朗</t>
  </si>
  <si>
    <t>(鹿･志學館高)</t>
  </si>
  <si>
    <t>早瀬</t>
  </si>
  <si>
    <t>勇次</t>
  </si>
  <si>
    <t>鮫島</t>
  </si>
  <si>
    <t>昴</t>
  </si>
  <si>
    <t>宗一郎</t>
  </si>
  <si>
    <t>田口</t>
  </si>
  <si>
    <t>将伍</t>
  </si>
  <si>
    <t>(宮・佐土原高）</t>
  </si>
  <si>
    <t>谷村</t>
  </si>
  <si>
    <t>尚弘</t>
  </si>
  <si>
    <t>前原</t>
  </si>
  <si>
    <t>元</t>
  </si>
  <si>
    <t>昇吾</t>
  </si>
  <si>
    <t>知宏</t>
  </si>
  <si>
    <t>(大・別府青山高）</t>
  </si>
  <si>
    <t>祐太</t>
  </si>
  <si>
    <t>悠輔</t>
  </si>
  <si>
    <t>石堂</t>
  </si>
  <si>
    <t>勇真</t>
  </si>
  <si>
    <t>岩見</t>
  </si>
  <si>
    <t>熊倉</t>
  </si>
  <si>
    <t>周作</t>
  </si>
  <si>
    <t>雄大</t>
  </si>
  <si>
    <t>嶋田</t>
  </si>
  <si>
    <t>尾形</t>
  </si>
  <si>
    <t>祐輔</t>
  </si>
  <si>
    <t>直哉</t>
  </si>
  <si>
    <t>坂口</t>
  </si>
  <si>
    <t>(宮･飯野高）</t>
  </si>
  <si>
    <t>雄太</t>
  </si>
  <si>
    <t>平川</t>
  </si>
  <si>
    <t>将志</t>
  </si>
  <si>
    <t>(宮･小林西高)</t>
  </si>
  <si>
    <t>赤司</t>
  </si>
  <si>
    <t>奨太</t>
  </si>
  <si>
    <t>卓也</t>
  </si>
  <si>
    <t>開治</t>
  </si>
  <si>
    <t>早瀬 勇次</t>
  </si>
  <si>
    <t>本田 宗一郎</t>
  </si>
  <si>
    <t>白水 智也</t>
  </si>
  <si>
    <t>稲積 恍人</t>
  </si>
  <si>
    <t>貴大</t>
  </si>
  <si>
    <t>慎一</t>
  </si>
  <si>
    <t>(佐・唐津西高）</t>
  </si>
  <si>
    <t>岡﨑</t>
  </si>
  <si>
    <t>西川</t>
  </si>
  <si>
    <t>糸山</t>
  </si>
  <si>
    <t>隆介</t>
  </si>
  <si>
    <t>(佐･致遠館高)</t>
  </si>
  <si>
    <t>健</t>
  </si>
  <si>
    <t>悠貴</t>
  </si>
  <si>
    <t>(鹿・鹿児島中央高)</t>
  </si>
  <si>
    <t>(大･別府青山高)</t>
  </si>
  <si>
    <t>鈴木</t>
  </si>
  <si>
    <t>西ノ村</t>
  </si>
  <si>
    <t>矢野</t>
  </si>
  <si>
    <t>雄祐</t>
  </si>
  <si>
    <t>(宮・佐土原高)</t>
  </si>
  <si>
    <t>長江</t>
  </si>
  <si>
    <t>昂次郎</t>
  </si>
  <si>
    <t>(鹿・鹿児島工業高）</t>
  </si>
  <si>
    <t>成富</t>
  </si>
  <si>
    <t>友哉</t>
  </si>
  <si>
    <t>品川</t>
  </si>
  <si>
    <t>泰晟</t>
  </si>
  <si>
    <t>(沖･沖縄尚学高）</t>
  </si>
  <si>
    <t>(沖･南風原高)</t>
  </si>
  <si>
    <t>赤司 奨太</t>
  </si>
  <si>
    <t>石川 陽輔</t>
  </si>
  <si>
    <t>首藤 知宏</t>
  </si>
  <si>
    <t>谷村 ｼﾞｮｼｭｱ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</si>
</sst>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&quot;\&quot;#,##0_);[Red]\(&quot;\&quot;#,##0\)"/>
    <numFmt numFmtId="179" formatCode="0.0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16"/>
      <name val="HGS創英角ﾎﾟｯﾌﾟ体"/>
      <family val="3"/>
    </font>
    <font>
      <b/>
      <u val="single"/>
      <sz val="12"/>
      <name val="ＭＳ ゴシック"/>
      <family val="3"/>
    </font>
    <font>
      <b/>
      <sz val="11"/>
      <name val="ＭＳ ＰＲ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name val="ＭＳ ＰＲゴシック"/>
      <family val="3"/>
    </font>
    <font>
      <b/>
      <sz val="9"/>
      <name val="ＭＳ Ｐゴシック"/>
      <family val="0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Ｒ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0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sz val="8"/>
      <name val="ＭＳ ゴシック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</cellStyleXfs>
  <cellXfs count="304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15" fillId="0" borderId="0" xfId="0" applyFont="1" applyFill="1" applyBorder="1" applyAlignment="1">
      <alignment shrinkToFit="1"/>
    </xf>
    <xf numFmtId="0" fontId="2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shrinkToFit="1"/>
    </xf>
    <xf numFmtId="0" fontId="17" fillId="0" borderId="0" xfId="0" applyFont="1" applyBorder="1" applyAlignment="1">
      <alignment horizontal="left" vertical="center" shrinkToFit="1"/>
    </xf>
    <xf numFmtId="0" fontId="16" fillId="2" borderId="0" xfId="31" applyFont="1" applyFill="1" applyBorder="1">
      <alignment/>
      <protection/>
    </xf>
    <xf numFmtId="0" fontId="10" fillId="2" borderId="0" xfId="31" applyFont="1" applyFill="1" applyBorder="1">
      <alignment/>
      <protection/>
    </xf>
    <xf numFmtId="0" fontId="10" fillId="0" borderId="0" xfId="31" applyFont="1" applyBorder="1">
      <alignment/>
      <protection/>
    </xf>
    <xf numFmtId="0" fontId="16" fillId="3" borderId="0" xfId="31" applyFont="1" applyFill="1" applyBorder="1">
      <alignment/>
      <protection/>
    </xf>
    <xf numFmtId="0" fontId="10" fillId="3" borderId="0" xfId="31" applyFont="1" applyFill="1" applyBorder="1" applyAlignment="1">
      <alignment shrinkToFit="1"/>
      <protection/>
    </xf>
    <xf numFmtId="0" fontId="10" fillId="0" borderId="0" xfId="31" applyFont="1" applyBorder="1" applyAlignment="1">
      <alignment shrinkToFit="1"/>
      <protection/>
    </xf>
    <xf numFmtId="0" fontId="10" fillId="3" borderId="0" xfId="31" applyFont="1" applyFill="1" applyBorder="1">
      <alignment/>
      <protection/>
    </xf>
    <xf numFmtId="0" fontId="16" fillId="4" borderId="0" xfId="31" applyFont="1" applyFill="1" applyBorder="1">
      <alignment/>
      <protection/>
    </xf>
    <xf numFmtId="0" fontId="10" fillId="4" borderId="0" xfId="31" applyFont="1" applyFill="1" applyBorder="1">
      <alignment/>
      <protection/>
    </xf>
    <xf numFmtId="0" fontId="10" fillId="0" borderId="0" xfId="31" applyFont="1" applyBorder="1" applyAlignment="1">
      <alignment horizontal="center"/>
      <protection/>
    </xf>
    <xf numFmtId="0" fontId="10" fillId="0" borderId="0" xfId="31" applyFont="1" applyBorder="1" applyAlignment="1">
      <alignment horizontal="center" shrinkToFit="1"/>
      <protection/>
    </xf>
    <xf numFmtId="0" fontId="23" fillId="0" borderId="0" xfId="0" applyNumberFormat="1" applyFont="1" applyFill="1" applyBorder="1" applyAlignment="1">
      <alignment horizontal="right" shrinkToFit="1"/>
    </xf>
    <xf numFmtId="0" fontId="15" fillId="0" borderId="0" xfId="0" applyNumberFormat="1" applyFont="1" applyBorder="1" applyAlignment="1">
      <alignment shrinkToFit="1"/>
    </xf>
    <xf numFmtId="0" fontId="18" fillId="0" borderId="0" xfId="0" applyFont="1" applyFill="1" applyBorder="1" applyAlignment="1">
      <alignment horizontal="right" shrinkToFit="1"/>
    </xf>
    <xf numFmtId="0" fontId="18" fillId="0" borderId="0" xfId="0" applyFont="1" applyBorder="1" applyAlignment="1">
      <alignment horizontal="right" shrinkToFit="1"/>
    </xf>
    <xf numFmtId="0" fontId="26" fillId="0" borderId="0" xfId="0" applyNumberFormat="1" applyFont="1" applyBorder="1" applyAlignment="1">
      <alignment horizontal="right" shrinkToFit="1"/>
    </xf>
    <xf numFmtId="0" fontId="26" fillId="0" borderId="0" xfId="0" applyNumberFormat="1" applyFont="1" applyFill="1" applyBorder="1" applyAlignment="1">
      <alignment horizontal="right" shrinkToFit="1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shrinkToFit="1"/>
    </xf>
    <xf numFmtId="0" fontId="25" fillId="0" borderId="0" xfId="0" applyFont="1" applyBorder="1" applyAlignment="1">
      <alignment horizontal="right" shrinkToFit="1"/>
    </xf>
    <xf numFmtId="0" fontId="27" fillId="0" borderId="0" xfId="0" applyNumberFormat="1" applyFont="1" applyBorder="1" applyAlignment="1">
      <alignment/>
    </xf>
    <xf numFmtId="0" fontId="10" fillId="0" borderId="0" xfId="31" applyFont="1" applyFill="1" applyBorder="1">
      <alignment/>
      <protection/>
    </xf>
    <xf numFmtId="0" fontId="16" fillId="0" borderId="0" xfId="31" applyFont="1" applyFill="1" applyBorder="1">
      <alignment/>
      <protection/>
    </xf>
    <xf numFmtId="0" fontId="30" fillId="0" borderId="0" xfId="0" applyFont="1" applyBorder="1" applyAlignment="1">
      <alignment shrinkToFit="1"/>
    </xf>
    <xf numFmtId="0" fontId="17" fillId="0" borderId="10" xfId="0" applyFont="1" applyBorder="1" applyAlignment="1">
      <alignment horizontal="left" shrinkToFit="1"/>
    </xf>
    <xf numFmtId="0" fontId="15" fillId="0" borderId="10" xfId="0" applyFont="1" applyBorder="1" applyAlignment="1">
      <alignment shrinkToFit="1"/>
    </xf>
    <xf numFmtId="14" fontId="17" fillId="0" borderId="10" xfId="0" applyNumberFormat="1" applyFont="1" applyBorder="1" applyAlignment="1">
      <alignment horizontal="right" shrinkToFit="1"/>
    </xf>
    <xf numFmtId="0" fontId="17" fillId="0" borderId="10" xfId="0" applyFont="1" applyBorder="1" applyAlignment="1">
      <alignment shrinkToFit="1"/>
    </xf>
    <xf numFmtId="0" fontId="31" fillId="0" borderId="11" xfId="0" applyFont="1" applyBorder="1" applyAlignment="1">
      <alignment/>
    </xf>
    <xf numFmtId="0" fontId="15" fillId="0" borderId="11" xfId="0" applyFont="1" applyBorder="1" applyAlignment="1">
      <alignment shrinkToFit="1"/>
    </xf>
    <xf numFmtId="0" fontId="15" fillId="0" borderId="12" xfId="0" applyFont="1" applyBorder="1" applyAlignment="1">
      <alignment shrinkToFit="1"/>
    </xf>
    <xf numFmtId="0" fontId="15" fillId="0" borderId="11" xfId="0" applyFont="1" applyFill="1" applyBorder="1" applyAlignment="1">
      <alignment/>
    </xf>
    <xf numFmtId="0" fontId="32" fillId="0" borderId="11" xfId="0" applyNumberFormat="1" applyFont="1" applyFill="1" applyBorder="1" applyAlignment="1">
      <alignment horizontal="right" shrinkToFit="1"/>
    </xf>
    <xf numFmtId="0" fontId="15" fillId="0" borderId="11" xfId="0" applyFont="1" applyBorder="1" applyAlignment="1">
      <alignment/>
    </xf>
    <xf numFmtId="0" fontId="17" fillId="0" borderId="10" xfId="0" applyFont="1" applyFill="1" applyBorder="1" applyAlignment="1">
      <alignment shrinkToFit="1"/>
    </xf>
    <xf numFmtId="14" fontId="17" fillId="0" borderId="10" xfId="0" applyNumberFormat="1" applyFont="1" applyBorder="1" applyAlignment="1">
      <alignment shrinkToFit="1"/>
    </xf>
    <xf numFmtId="0" fontId="17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15" fillId="0" borderId="13" xfId="0" applyFont="1" applyBorder="1" applyAlignment="1">
      <alignment shrinkToFit="1"/>
    </xf>
    <xf numFmtId="0" fontId="15" fillId="0" borderId="11" xfId="0" applyNumberFormat="1" applyFont="1" applyBorder="1" applyAlignment="1">
      <alignment shrinkToFit="1"/>
    </xf>
    <xf numFmtId="0" fontId="15" fillId="0" borderId="13" xfId="0" applyNumberFormat="1" applyFont="1" applyBorder="1" applyAlignment="1">
      <alignment shrinkToFit="1"/>
    </xf>
    <xf numFmtId="0" fontId="15" fillId="0" borderId="10" xfId="0" applyNumberFormat="1" applyFont="1" applyBorder="1" applyAlignment="1">
      <alignment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 shrinkToFit="1"/>
    </xf>
    <xf numFmtId="14" fontId="15" fillId="0" borderId="10" xfId="0" applyNumberFormat="1" applyFont="1" applyBorder="1" applyAlignment="1">
      <alignment shrinkToFit="1"/>
    </xf>
    <xf numFmtId="0" fontId="15" fillId="0" borderId="11" xfId="0" applyFont="1" applyBorder="1" applyAlignment="1">
      <alignment horizontal="left" shrinkToFit="1"/>
    </xf>
    <xf numFmtId="0" fontId="15" fillId="0" borderId="13" xfId="0" applyFont="1" applyBorder="1" applyAlignment="1">
      <alignment horizontal="left" shrinkToFit="1"/>
    </xf>
    <xf numFmtId="0" fontId="15" fillId="0" borderId="10" xfId="0" applyFont="1" applyBorder="1" applyAlignment="1">
      <alignment horizontal="left" shrinkToFit="1"/>
    </xf>
    <xf numFmtId="14" fontId="15" fillId="0" borderId="10" xfId="0" applyNumberFormat="1" applyFont="1" applyBorder="1" applyAlignment="1">
      <alignment horizontal="right" shrinkToFit="1"/>
    </xf>
    <xf numFmtId="0" fontId="15" fillId="0" borderId="12" xfId="0" applyNumberFormat="1" applyFont="1" applyBorder="1" applyAlignment="1">
      <alignment shrinkToFit="1"/>
    </xf>
    <xf numFmtId="0" fontId="15" fillId="0" borderId="12" xfId="0" applyFont="1" applyBorder="1" applyAlignment="1">
      <alignment horizontal="left" shrinkToFit="1"/>
    </xf>
    <xf numFmtId="0" fontId="15" fillId="0" borderId="14" xfId="0" applyFont="1" applyFill="1" applyBorder="1" applyAlignment="1">
      <alignment horizontal="right" shrinkToFit="1"/>
    </xf>
    <xf numFmtId="0" fontId="15" fillId="0" borderId="15" xfId="0" applyFont="1" applyFill="1" applyBorder="1" applyAlignment="1">
      <alignment horizontal="right" shrinkToFit="1"/>
    </xf>
    <xf numFmtId="0" fontId="15" fillId="0" borderId="13" xfId="0" applyFont="1" applyFill="1" applyBorder="1" applyAlignment="1">
      <alignment horizontal="right" shrinkToFit="1"/>
    </xf>
    <xf numFmtId="0" fontId="15" fillId="0" borderId="12" xfId="0" applyFont="1" applyFill="1" applyBorder="1" applyAlignment="1">
      <alignment shrinkToFit="1"/>
    </xf>
    <xf numFmtId="0" fontId="15" fillId="0" borderId="10" xfId="0" applyFont="1" applyFill="1" applyBorder="1" applyAlignment="1">
      <alignment shrinkToFit="1"/>
    </xf>
    <xf numFmtId="14" fontId="15" fillId="0" borderId="10" xfId="0" applyNumberFormat="1" applyFont="1" applyFill="1" applyBorder="1" applyAlignment="1">
      <alignment shrinkToFit="1"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16" xfId="0" applyFont="1" applyFill="1" applyBorder="1" applyAlignment="1">
      <alignment shrinkToFit="1"/>
    </xf>
    <xf numFmtId="14" fontId="15" fillId="0" borderId="10" xfId="0" applyNumberFormat="1" applyFont="1" applyFill="1" applyBorder="1" applyAlignment="1">
      <alignment horizontal="right" shrinkToFit="1"/>
    </xf>
    <xf numFmtId="14" fontId="17" fillId="0" borderId="10" xfId="0" applyNumberFormat="1" applyFont="1" applyFill="1" applyBorder="1" applyAlignment="1">
      <alignment horizontal="right" shrinkToFit="1"/>
    </xf>
    <xf numFmtId="0" fontId="17" fillId="0" borderId="11" xfId="0" applyFont="1" applyBorder="1" applyAlignment="1">
      <alignment shrinkToFit="1"/>
    </xf>
    <xf numFmtId="0" fontId="17" fillId="0" borderId="10" xfId="0" applyFont="1" applyFill="1" applyBorder="1" applyAlignment="1">
      <alignment horizontal="left" shrinkToFit="1"/>
    </xf>
    <xf numFmtId="0" fontId="0" fillId="0" borderId="0" xfId="0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6" xfId="0" applyFont="1" applyBorder="1" applyAlignment="1">
      <alignment shrinkToFit="1"/>
    </xf>
    <xf numFmtId="0" fontId="17" fillId="0" borderId="17" xfId="0" applyFont="1" applyBorder="1" applyAlignment="1">
      <alignment horizontal="left" shrinkToFit="1"/>
    </xf>
    <xf numFmtId="0" fontId="15" fillId="0" borderId="17" xfId="0" applyFont="1" applyBorder="1" applyAlignment="1">
      <alignment shrinkToFit="1"/>
    </xf>
    <xf numFmtId="0" fontId="15" fillId="0" borderId="16" xfId="0" applyFont="1" applyBorder="1" applyAlignment="1">
      <alignment horizontal="left" shrinkToFit="1"/>
    </xf>
    <xf numFmtId="0" fontId="17" fillId="0" borderId="17" xfId="0" applyFont="1" applyBorder="1" applyAlignment="1">
      <alignment shrinkToFit="1"/>
    </xf>
    <xf numFmtId="0" fontId="15" fillId="0" borderId="17" xfId="0" applyFont="1" applyBorder="1" applyAlignment="1">
      <alignment horizontal="left" shrinkToFit="1"/>
    </xf>
    <xf numFmtId="14" fontId="15" fillId="0" borderId="17" xfId="0" applyNumberFormat="1" applyFont="1" applyBorder="1" applyAlignment="1">
      <alignment horizontal="right" shrinkToFit="1"/>
    </xf>
    <xf numFmtId="0" fontId="17" fillId="0" borderId="11" xfId="0" applyFont="1" applyFill="1" applyBorder="1" applyAlignment="1">
      <alignment shrinkToFit="1"/>
    </xf>
    <xf numFmtId="14" fontId="17" fillId="0" borderId="17" xfId="0" applyNumberFormat="1" applyFont="1" applyBorder="1" applyAlignment="1">
      <alignment horizontal="right" shrinkToFit="1"/>
    </xf>
    <xf numFmtId="179" fontId="15" fillId="0" borderId="12" xfId="0" applyNumberFormat="1" applyFont="1" applyBorder="1" applyAlignment="1">
      <alignment shrinkToFit="1"/>
    </xf>
    <xf numFmtId="179" fontId="17" fillId="0" borderId="10" xfId="0" applyNumberFormat="1" applyFont="1" applyFill="1" applyBorder="1" applyAlignment="1">
      <alignment shrinkToFit="1"/>
    </xf>
    <xf numFmtId="179" fontId="17" fillId="0" borderId="10" xfId="0" applyNumberFormat="1" applyFont="1" applyBorder="1" applyAlignment="1">
      <alignment shrinkToFit="1"/>
    </xf>
    <xf numFmtId="179" fontId="15" fillId="0" borderId="12" xfId="0" applyNumberFormat="1" applyFont="1" applyFill="1" applyBorder="1" applyAlignment="1">
      <alignment shrinkToFit="1"/>
    </xf>
    <xf numFmtId="0" fontId="15" fillId="0" borderId="13" xfId="0" applyFont="1" applyFill="1" applyBorder="1" applyAlignment="1">
      <alignment shrinkToFit="1"/>
    </xf>
    <xf numFmtId="0" fontId="15" fillId="0" borderId="10" xfId="0" applyFont="1" applyFill="1" applyBorder="1" applyAlignment="1">
      <alignment horizontal="right" shrinkToFit="1"/>
    </xf>
    <xf numFmtId="0" fontId="15" fillId="0" borderId="17" xfId="0" applyFont="1" applyFill="1" applyBorder="1" applyAlignment="1">
      <alignment horizontal="right" shrinkToFit="1"/>
    </xf>
    <xf numFmtId="0" fontId="15" fillId="0" borderId="10" xfId="0" applyFont="1" applyBorder="1" applyAlignment="1">
      <alignment/>
    </xf>
    <xf numFmtId="0" fontId="26" fillId="0" borderId="10" xfId="0" applyNumberFormat="1" applyFont="1" applyFill="1" applyBorder="1" applyAlignment="1">
      <alignment horizontal="right" shrinkToFit="1"/>
    </xf>
    <xf numFmtId="0" fontId="1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14" fontId="17" fillId="0" borderId="10" xfId="0" applyNumberFormat="1" applyFont="1" applyFill="1" applyBorder="1" applyAlignment="1">
      <alignment shrinkToFit="1"/>
    </xf>
    <xf numFmtId="0" fontId="15" fillId="0" borderId="16" xfId="0" applyFont="1" applyBorder="1" applyAlignment="1">
      <alignment/>
    </xf>
    <xf numFmtId="0" fontId="17" fillId="0" borderId="17" xfId="0" applyFont="1" applyFill="1" applyBorder="1" applyAlignment="1">
      <alignment shrinkToFit="1"/>
    </xf>
    <xf numFmtId="0" fontId="15" fillId="0" borderId="17" xfId="0" applyFont="1" applyBorder="1" applyAlignment="1">
      <alignment/>
    </xf>
    <xf numFmtId="14" fontId="15" fillId="0" borderId="17" xfId="0" applyNumberFormat="1" applyFont="1" applyBorder="1" applyAlignment="1">
      <alignment shrinkToFit="1"/>
    </xf>
    <xf numFmtId="0" fontId="15" fillId="0" borderId="18" xfId="0" applyFont="1" applyFill="1" applyBorder="1" applyAlignment="1">
      <alignment horizontal="right" shrinkToFi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right" shrinkToFit="1"/>
    </xf>
    <xf numFmtId="179" fontId="17" fillId="0" borderId="11" xfId="0" applyNumberFormat="1" applyFont="1" applyBorder="1" applyAlignment="1">
      <alignment shrinkToFit="1"/>
    </xf>
    <xf numFmtId="0" fontId="26" fillId="5" borderId="0" xfId="0" applyNumberFormat="1" applyFont="1" applyFill="1" applyBorder="1" applyAlignment="1">
      <alignment horizontal="right" shrinkToFit="1"/>
    </xf>
    <xf numFmtId="0" fontId="35" fillId="5" borderId="0" xfId="0" applyNumberFormat="1" applyFont="1" applyFill="1" applyBorder="1" applyAlignment="1">
      <alignment/>
    </xf>
    <xf numFmtId="0" fontId="26" fillId="6" borderId="0" xfId="0" applyNumberFormat="1" applyFont="1" applyFill="1" applyBorder="1" applyAlignment="1">
      <alignment horizontal="right" shrinkToFit="1"/>
    </xf>
    <xf numFmtId="0" fontId="2" fillId="0" borderId="9" xfId="0" applyFont="1" applyBorder="1" applyAlignment="1">
      <alignment horizontal="left" vertical="center"/>
    </xf>
    <xf numFmtId="0" fontId="33" fillId="0" borderId="0" xfId="30" applyFont="1">
      <alignment/>
      <protection/>
    </xf>
    <xf numFmtId="0" fontId="35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31" applyFont="1" applyBorder="1">
      <alignment/>
      <protection/>
    </xf>
    <xf numFmtId="0" fontId="10" fillId="6" borderId="0" xfId="31" applyFont="1" applyFill="1" applyBorder="1">
      <alignment/>
      <protection/>
    </xf>
    <xf numFmtId="0" fontId="10" fillId="5" borderId="0" xfId="31" applyFont="1" applyFill="1" applyBorder="1">
      <alignment/>
      <protection/>
    </xf>
    <xf numFmtId="0" fontId="15" fillId="5" borderId="0" xfId="0" applyFont="1" applyFill="1" applyBorder="1" applyAlignment="1">
      <alignment shrinkToFit="1"/>
    </xf>
    <xf numFmtId="0" fontId="2" fillId="0" borderId="9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right" shrinkToFit="1"/>
    </xf>
    <xf numFmtId="0" fontId="15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shrinkToFit="1"/>
    </xf>
    <xf numFmtId="0" fontId="29" fillId="0" borderId="0" xfId="0" applyFont="1" applyAlignment="1">
      <alignment horizontal="centerContinuous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2" fillId="0" borderId="0" xfId="30" applyFont="1">
      <alignment/>
      <protection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7" fillId="0" borderId="9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15" fillId="0" borderId="20" xfId="0" applyFont="1" applyBorder="1" applyAlignment="1">
      <alignment shrinkToFit="1"/>
    </xf>
    <xf numFmtId="0" fontId="15" fillId="0" borderId="18" xfId="0" applyFont="1" applyBorder="1" applyAlignment="1">
      <alignment horizontal="left" shrinkToFit="1"/>
    </xf>
    <xf numFmtId="0" fontId="15" fillId="0" borderId="18" xfId="0" applyFont="1" applyBorder="1" applyAlignment="1">
      <alignment shrinkToFit="1"/>
    </xf>
    <xf numFmtId="14" fontId="15" fillId="0" borderId="18" xfId="0" applyNumberFormat="1" applyFont="1" applyBorder="1" applyAlignment="1">
      <alignment horizontal="right" shrinkToFit="1"/>
    </xf>
    <xf numFmtId="0" fontId="15" fillId="0" borderId="15" xfId="0" applyFont="1" applyBorder="1" applyAlignment="1">
      <alignment shrinkToFit="1"/>
    </xf>
    <xf numFmtId="0" fontId="15" fillId="0" borderId="20" xfId="0" applyFont="1" applyFill="1" applyBorder="1" applyAlignment="1">
      <alignment shrinkToFit="1"/>
    </xf>
    <xf numFmtId="0" fontId="17" fillId="0" borderId="18" xfId="0" applyFont="1" applyFill="1" applyBorder="1" applyAlignment="1">
      <alignment shrinkToFit="1"/>
    </xf>
    <xf numFmtId="0" fontId="15" fillId="0" borderId="18" xfId="0" applyFont="1" applyFill="1" applyBorder="1" applyAlignment="1">
      <alignment shrinkToFit="1"/>
    </xf>
    <xf numFmtId="14" fontId="15" fillId="0" borderId="18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shrinkToFit="1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0" xfId="0" applyFont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7" xfId="0" applyFont="1" applyBorder="1" applyAlignment="1">
      <alignment vertical="center" shrinkToFit="1"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Sheet1" xfId="30"/>
    <cellStyle name="標準_九州Jr県予選申込一覧（男）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37</xdr:row>
      <xdr:rowOff>95250</xdr:rowOff>
    </xdr:from>
    <xdr:to>
      <xdr:col>3</xdr:col>
      <xdr:colOff>1057275</xdr:colOff>
      <xdr:row>37</xdr:row>
      <xdr:rowOff>95250</xdr:rowOff>
    </xdr:to>
    <xdr:sp>
      <xdr:nvSpPr>
        <xdr:cNvPr id="1" name="Line 1"/>
        <xdr:cNvSpPr>
          <a:spLocks/>
        </xdr:cNvSpPr>
      </xdr:nvSpPr>
      <xdr:spPr>
        <a:xfrm>
          <a:off x="219075" y="6267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27</xdr:row>
      <xdr:rowOff>76200</xdr:rowOff>
    </xdr:from>
    <xdr:to>
      <xdr:col>24</xdr:col>
      <xdr:colOff>1238250</xdr:colOff>
      <xdr:row>27</xdr:row>
      <xdr:rowOff>76200</xdr:rowOff>
    </xdr:to>
    <xdr:sp>
      <xdr:nvSpPr>
        <xdr:cNvPr id="1" name="Line 1"/>
        <xdr:cNvSpPr>
          <a:spLocks/>
        </xdr:cNvSpPr>
      </xdr:nvSpPr>
      <xdr:spPr>
        <a:xfrm>
          <a:off x="7839075" y="47244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</xdr:row>
      <xdr:rowOff>66675</xdr:rowOff>
    </xdr:from>
    <xdr:to>
      <xdr:col>3</xdr:col>
      <xdr:colOff>1238250</xdr:colOff>
      <xdr:row>19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975" y="3495675"/>
          <a:ext cx="2286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33</xdr:row>
      <xdr:rowOff>85725</xdr:rowOff>
    </xdr:from>
    <xdr:to>
      <xdr:col>3</xdr:col>
      <xdr:colOff>866775</xdr:colOff>
      <xdr:row>33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19075" y="5648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8"/>
  <sheetViews>
    <sheetView showZeros="0" workbookViewId="0" topLeftCell="A26">
      <selection activeCell="J70" sqref="J70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204" customWidth="1"/>
    <col min="24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28.5" customHeight="1">
      <c r="A2" s="282" t="s">
        <v>162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3.5">
      <c r="Z3" s="142" t="s">
        <v>546</v>
      </c>
    </row>
    <row r="4" ht="13.5">
      <c r="Z4" s="142" t="s">
        <v>354</v>
      </c>
    </row>
    <row r="5" ht="18.75" customHeight="1"/>
    <row r="6" spans="1:26" ht="13.5">
      <c r="A6" s="18"/>
      <c r="D6" s="18"/>
      <c r="E6" s="18" t="s">
        <v>158</v>
      </c>
      <c r="F6" s="55"/>
      <c r="G6" s="59" t="s">
        <v>146</v>
      </c>
      <c r="H6" s="55"/>
      <c r="I6" s="59" t="s">
        <v>159</v>
      </c>
      <c r="J6" s="55"/>
      <c r="K6" s="59" t="s">
        <v>160</v>
      </c>
      <c r="L6" s="55"/>
      <c r="M6" s="18"/>
      <c r="N6" s="18" t="s">
        <v>193</v>
      </c>
      <c r="O6" s="18"/>
      <c r="P6" s="18" t="s">
        <v>160</v>
      </c>
      <c r="Q6" s="18"/>
      <c r="R6" s="18" t="s">
        <v>159</v>
      </c>
      <c r="S6" s="55"/>
      <c r="T6" s="18" t="s">
        <v>161</v>
      </c>
      <c r="U6" s="55"/>
      <c r="V6" s="18" t="s">
        <v>158</v>
      </c>
      <c r="X6" s="18"/>
      <c r="Y6" s="18"/>
      <c r="Z6" s="18"/>
    </row>
    <row r="7" spans="1:26" ht="12" customHeight="1">
      <c r="A7" s="278">
        <v>1</v>
      </c>
      <c r="B7" s="275" t="str">
        <f>IF(A7="","",VLOOKUP('16GS'!A7,'ﾃﾞｰﾀ18&amp;16'!$BA$3:$BD$66,2,FALSE))</f>
        <v>宮地</v>
      </c>
      <c r="C7" s="275" t="str">
        <f>IF(A7="","",VLOOKUP('16GS'!A7,'ﾃﾞｰﾀ18&amp;16'!$BA$3:$BD$66,3,FALSE))</f>
        <v>真知香</v>
      </c>
      <c r="D7" s="275" t="str">
        <f>IF(A7="","",VLOOKUP('16GS'!A7,'ﾃﾞｰﾀ18&amp;16'!$BA$3:$BD$66,4,FALSE))</f>
        <v>(福・折尾愛真ＴＣ）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75" t="str">
        <f>IF(Z7="","",VLOOKUP('16GS'!Z7,'ﾃﾞｰﾀ18&amp;16'!$BA$3:$BD$66,2,FALSE))</f>
        <v>松永</v>
      </c>
      <c r="X7" s="275" t="str">
        <f>IF(Z7="","",VLOOKUP('16GS'!Z7,'ﾃﾞｰﾀ18&amp;16'!$BA$3:$BD$66,3,FALSE))</f>
        <v>さやこ</v>
      </c>
      <c r="Y7" s="275" t="str">
        <f>IF(Z7="","",VLOOKUP('16GS'!Z7,'ﾃﾞｰﾀ18&amp;16'!$BA$3:$BD$66,4,FALSE))</f>
        <v>(福･柳川高)</v>
      </c>
      <c r="Z7" s="272">
        <v>17</v>
      </c>
    </row>
    <row r="8" spans="1:26" ht="12" customHeight="1">
      <c r="A8" s="278"/>
      <c r="B8" s="275"/>
      <c r="C8" s="275"/>
      <c r="D8" s="275"/>
      <c r="E8" s="6"/>
      <c r="F8" s="9">
        <v>1</v>
      </c>
      <c r="G8" s="30" t="str">
        <f>IF(F8="","",VLOOKUP('16GS'!F8,'ﾃﾞｰﾀ18&amp;16'!$BA$3:$BD$66,2,FALSE))</f>
        <v>宮地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17</v>
      </c>
      <c r="U8" s="30" t="str">
        <f>IF(T8="","",VLOOKUP('16GS'!T8,'ﾃﾞｰﾀ18&amp;16'!$BA$3:$BD$66,2,FALSE))</f>
        <v>松永</v>
      </c>
      <c r="V8" s="7"/>
      <c r="W8" s="275"/>
      <c r="X8" s="275"/>
      <c r="Y8" s="275"/>
      <c r="Z8" s="272"/>
    </row>
    <row r="9" spans="1:26" ht="12" customHeight="1">
      <c r="A9" s="278">
        <v>2</v>
      </c>
      <c r="B9" s="275" t="str">
        <f>IF(A9="","",VLOOKUP('16GS'!A9,'ﾃﾞｰﾀ18&amp;16'!$BA$3:$BD$66,2,FALSE))</f>
        <v>幸喜</v>
      </c>
      <c r="C9" s="275" t="str">
        <f>IF(A9="","",VLOOKUP('16GS'!A9,'ﾃﾞｰﾀ18&amp;16'!$BA$3:$BD$66,3,FALSE))</f>
        <v>愛加里</v>
      </c>
      <c r="D9" s="275" t="str">
        <f>IF(A9="","",VLOOKUP('16GS'!A9,'ﾃﾞｰﾀ18&amp;16'!$BA$3:$BD$66,4,FALSE))</f>
        <v>(沖･ｺｻﾞ高)</v>
      </c>
      <c r="E9" s="8"/>
      <c r="F9" s="277">
        <v>82</v>
      </c>
      <c r="G9" s="274"/>
      <c r="H9" s="28"/>
      <c r="I9" s="3"/>
      <c r="J9" s="28"/>
      <c r="K9" s="3"/>
      <c r="L9" s="28"/>
      <c r="M9" s="200">
        <v>1</v>
      </c>
      <c r="N9" s="288" t="str">
        <f>IF(M9="","",VLOOKUP('16GS'!M9,'ﾃﾞｰﾀ18&amp;16'!$BA$3:$BD$66,2,FALSE))</f>
        <v>宮地</v>
      </c>
      <c r="O9" s="288"/>
      <c r="P9" s="3"/>
      <c r="Q9" s="3"/>
      <c r="R9" s="3"/>
      <c r="S9" s="28"/>
      <c r="T9" s="277">
        <v>83</v>
      </c>
      <c r="U9" s="274"/>
      <c r="V9" s="9"/>
      <c r="W9" s="275" t="str">
        <f>IF(Z9="","",VLOOKUP('16GS'!Z9,'ﾃﾞｰﾀ18&amp;16'!$BA$3:$BD$66,2,FALSE))</f>
        <v>田崎</v>
      </c>
      <c r="X9" s="275" t="str">
        <f>IF(Z9="","",VLOOKUP('16GS'!Z9,'ﾃﾞｰﾀ18&amp;16'!$BA$3:$BD$66,3,FALSE))</f>
        <v>莉那</v>
      </c>
      <c r="Y9" s="275" t="str">
        <f>IF(Z9="","",VLOOKUP('16GS'!Z9,'ﾃﾞｰﾀ18&amp;16'!$BA$3:$BD$66,4,FALSE))</f>
        <v>(熊・熊本庭球塾）</v>
      </c>
      <c r="Z9" s="272">
        <v>18</v>
      </c>
    </row>
    <row r="10" spans="1:26" ht="12" customHeight="1">
      <c r="A10" s="278"/>
      <c r="B10" s="275"/>
      <c r="C10" s="275"/>
      <c r="D10" s="275"/>
      <c r="E10" s="10"/>
      <c r="F10" s="10"/>
      <c r="G10" s="33"/>
      <c r="H10" s="35">
        <v>1</v>
      </c>
      <c r="I10" s="30" t="str">
        <f>IF(H10="","",VLOOKUP('16GS'!H10,'ﾃﾞｰﾀ18&amp;16'!$BA$3:$BD$66,2,FALSE))</f>
        <v>宮地</v>
      </c>
      <c r="J10" s="28"/>
      <c r="K10" s="3"/>
      <c r="L10" s="28"/>
      <c r="M10" s="3"/>
      <c r="N10" s="275">
        <v>84</v>
      </c>
      <c r="O10" s="275"/>
      <c r="P10" s="3"/>
      <c r="Q10" s="3"/>
      <c r="R10" s="30">
        <v>19</v>
      </c>
      <c r="S10" s="30" t="str">
        <f>IF(R10="","",VLOOKUP('16GS'!R10,'ﾃﾞｰﾀ18&amp;16'!$BA$3:$BD$66,2,FALSE))</f>
        <v>谷口</v>
      </c>
      <c r="T10" s="34"/>
      <c r="U10" s="28"/>
      <c r="V10" s="5"/>
      <c r="W10" s="275"/>
      <c r="X10" s="275"/>
      <c r="Y10" s="275"/>
      <c r="Z10" s="272"/>
    </row>
    <row r="11" spans="1:26" ht="12" customHeight="1">
      <c r="A11" s="278">
        <v>3</v>
      </c>
      <c r="B11" s="275" t="str">
        <f>IF(A11="","",VLOOKUP('16GS'!A11,'ﾃﾞｰﾀ18&amp;16'!$BA$3:$BD$66,2,FALSE))</f>
        <v>佐藤</v>
      </c>
      <c r="C11" s="275" t="str">
        <f>IF(A11="","",VLOOKUP('16GS'!A11,'ﾃﾞｰﾀ18&amp;16'!$BA$3:$BD$66,3,FALSE))</f>
        <v>愛里</v>
      </c>
      <c r="D11" s="275" t="str">
        <f>IF(A11="","",VLOOKUP('16GS'!A11,'ﾃﾞｰﾀ18&amp;16'!$BA$3:$BD$66,4,FALSE))</f>
        <v>(大・福徳学院高）</v>
      </c>
      <c r="E11" s="4"/>
      <c r="F11" s="10"/>
      <c r="G11" s="33"/>
      <c r="H11" s="277">
        <v>83</v>
      </c>
      <c r="I11" s="274"/>
      <c r="J11" s="28"/>
      <c r="K11" s="3"/>
      <c r="L11" s="28"/>
      <c r="M11" s="3"/>
      <c r="N11" s="34"/>
      <c r="O11" s="28"/>
      <c r="P11" s="3"/>
      <c r="Q11" s="3"/>
      <c r="R11" s="277">
        <v>85</v>
      </c>
      <c r="S11" s="274"/>
      <c r="T11" s="34"/>
      <c r="U11" s="28"/>
      <c r="V11" s="4"/>
      <c r="W11" s="275" t="str">
        <f>IF(Z11="","",VLOOKUP('16GS'!Z11,'ﾃﾞｰﾀ18&amp;16'!$BA$3:$BD$66,2,FALSE))</f>
        <v>谷口</v>
      </c>
      <c r="X11" s="275" t="str">
        <f>IF(Z11="","",VLOOKUP('16GS'!Z11,'ﾃﾞｰﾀ18&amp;16'!$BA$3:$BD$66,3,FALSE))</f>
        <v>遥</v>
      </c>
      <c r="Y11" s="275" t="str">
        <f>IF(Z11="","",VLOOKUP('16GS'!Z11,'ﾃﾞｰﾀ18&amp;16'!$BA$3:$BD$66,4,FALSE))</f>
        <v>(福・宮崎商業高）</v>
      </c>
      <c r="Z11" s="272">
        <v>19</v>
      </c>
    </row>
    <row r="12" spans="1:26" ht="12" customHeight="1">
      <c r="A12" s="278"/>
      <c r="B12" s="275"/>
      <c r="C12" s="275"/>
      <c r="D12" s="275"/>
      <c r="E12" s="6"/>
      <c r="F12" s="9">
        <v>4</v>
      </c>
      <c r="G12" s="31" t="str">
        <f>IF(F12="","",VLOOKUP('16GS'!F12,'ﾃﾞｰﾀ18&amp;16'!$BA$3:$BD$66,2,FALSE))</f>
        <v>田中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19</v>
      </c>
      <c r="U12" s="30" t="str">
        <f>IF(T12="","",VLOOKUP('16GS'!T12,'ﾃﾞｰﾀ18&amp;16'!$BA$3:$BD$66,2,FALSE))</f>
        <v>谷口</v>
      </c>
      <c r="V12" s="7"/>
      <c r="W12" s="275"/>
      <c r="X12" s="275"/>
      <c r="Y12" s="275"/>
      <c r="Z12" s="272"/>
    </row>
    <row r="13" spans="1:26" ht="12" customHeight="1">
      <c r="A13" s="278">
        <v>4</v>
      </c>
      <c r="B13" s="275" t="str">
        <f>IF(A13="","",VLOOKUP('16GS'!A13,'ﾃﾞｰﾀ18&amp;16'!$BA$3:$BD$66,2,FALSE))</f>
        <v>田中</v>
      </c>
      <c r="C13" s="275" t="str">
        <f>IF(A13="","",VLOOKUP('16GS'!A13,'ﾃﾞｰﾀ18&amp;16'!$BA$3:$BD$66,3,FALSE))</f>
        <v>千瑛</v>
      </c>
      <c r="D13" s="275" t="str">
        <f>IF(A13="","",VLOOKUP('16GS'!A13,'ﾃﾞｰﾀ18&amp;16'!$BA$3:$BD$66,4,FALSE))</f>
        <v>(佐・ﾌｧｲﾝﾋﾙｽﾞJr）</v>
      </c>
      <c r="E13" s="8"/>
      <c r="F13" s="277">
        <v>85</v>
      </c>
      <c r="G13" s="273"/>
      <c r="H13" s="28"/>
      <c r="I13" s="33"/>
      <c r="J13" s="28"/>
      <c r="K13" s="3"/>
      <c r="L13" s="28"/>
      <c r="M13" s="3"/>
      <c r="N13" s="34"/>
      <c r="O13" s="3"/>
      <c r="P13" s="3"/>
      <c r="Q13" s="3"/>
      <c r="R13" s="34"/>
      <c r="S13" s="28"/>
      <c r="T13" s="273">
        <v>85</v>
      </c>
      <c r="U13" s="274"/>
      <c r="V13" s="9"/>
      <c r="W13" s="275" t="str">
        <f>IF(Z13="","",VLOOKUP('16GS'!Z13,'ﾃﾞｰﾀ18&amp;16'!$BA$3:$BD$66,2,FALSE))</f>
        <v>佐久田</v>
      </c>
      <c r="X13" s="275" t="str">
        <f>IF(Z13="","",VLOOKUP('16GS'!Z13,'ﾃﾞｰﾀ18&amp;16'!$BA$3:$BD$66,3,FALSE))</f>
        <v>茜</v>
      </c>
      <c r="Y13" s="275" t="str">
        <f>IF(Z13="","",VLOOKUP('16GS'!Z13,'ﾃﾞｰﾀ18&amp;16'!$BA$3:$BD$66,4,FALSE))</f>
        <v>(沖･琉球大附中)</v>
      </c>
      <c r="Z13" s="272">
        <v>20</v>
      </c>
    </row>
    <row r="14" spans="1:26" ht="12" customHeight="1">
      <c r="A14" s="278"/>
      <c r="B14" s="275"/>
      <c r="C14" s="275"/>
      <c r="D14" s="275"/>
      <c r="E14" s="5"/>
      <c r="F14" s="10"/>
      <c r="G14" s="3"/>
      <c r="H14" s="28"/>
      <c r="I14" s="33"/>
      <c r="J14" s="35">
        <v>1</v>
      </c>
      <c r="K14" s="30" t="str">
        <f>IF(J14="","",VLOOKUP('16GS'!J14,'ﾃﾞｰﾀ18&amp;16'!$BA$3:$BD$66,2,FALSE))</f>
        <v>宮地</v>
      </c>
      <c r="L14" s="28"/>
      <c r="M14" s="28"/>
      <c r="N14" s="34"/>
      <c r="O14" s="28"/>
      <c r="P14" s="30">
        <v>19</v>
      </c>
      <c r="Q14" s="30" t="str">
        <f>IF(P14="","",VLOOKUP('16GS'!P14,'ﾃﾞｰﾀ18&amp;16'!$BA$3:$BD$66,2,FALSE))</f>
        <v>谷口</v>
      </c>
      <c r="R14" s="34"/>
      <c r="S14" s="28"/>
      <c r="T14" s="3"/>
      <c r="U14" s="28"/>
      <c r="V14" s="5"/>
      <c r="W14" s="275"/>
      <c r="X14" s="275"/>
      <c r="Y14" s="275"/>
      <c r="Z14" s="272"/>
    </row>
    <row r="15" spans="1:26" ht="12" customHeight="1">
      <c r="A15" s="278">
        <v>5</v>
      </c>
      <c r="B15" s="275" t="str">
        <f>IF(A15="","",VLOOKUP('16GS'!A15,'ﾃﾞｰﾀ18&amp;16'!$BA$3:$BD$66,2,FALSE))</f>
        <v>大田黒</v>
      </c>
      <c r="C15" s="275" t="str">
        <f>IF(A15="","",VLOOKUP('16GS'!A15,'ﾃﾞｰﾀ18&amp;16'!$BA$3:$BD$66,3,FALSE))</f>
        <v>秋奈</v>
      </c>
      <c r="D15" s="275" t="str">
        <f>IF(A15="","",VLOOKUP('16GS'!A15,'ﾃﾞｰﾀ18&amp;16'!$BA$3:$BD$66,4,FALSE))</f>
        <v>(熊･八代白百合学園高)</v>
      </c>
      <c r="E15" s="4"/>
      <c r="F15" s="10"/>
      <c r="G15" s="3"/>
      <c r="H15" s="28"/>
      <c r="I15" s="33"/>
      <c r="J15" s="277">
        <v>82</v>
      </c>
      <c r="K15" s="274"/>
      <c r="L15" s="28"/>
      <c r="M15" s="28"/>
      <c r="N15" s="34"/>
      <c r="O15" s="28"/>
      <c r="P15" s="277">
        <v>83</v>
      </c>
      <c r="Q15" s="274"/>
      <c r="R15" s="34"/>
      <c r="S15" s="28"/>
      <c r="T15" s="3"/>
      <c r="U15" s="28"/>
      <c r="V15" s="4"/>
      <c r="W15" s="275" t="str">
        <f>IF(Z15="","",VLOOKUP('16GS'!Z15,'ﾃﾞｰﾀ18&amp;16'!$BA$3:$BD$66,2,FALSE))</f>
        <v>吉住</v>
      </c>
      <c r="X15" s="275" t="str">
        <f>IF(Z15="","",VLOOKUP('16GS'!Z15,'ﾃﾞｰﾀ18&amp;16'!$BA$3:$BD$66,3,FALSE))</f>
        <v>真希</v>
      </c>
      <c r="Y15" s="275" t="str">
        <f>IF(Z15="","",VLOOKUP('16GS'!Z15,'ﾃﾞｰﾀ18&amp;16'!$BA$3:$BD$66,4,FALSE))</f>
        <v>(福･筑紫女学園高)</v>
      </c>
      <c r="Z15" s="272">
        <v>21</v>
      </c>
    </row>
    <row r="16" spans="1:26" ht="12" customHeight="1">
      <c r="A16" s="278"/>
      <c r="B16" s="275"/>
      <c r="C16" s="275"/>
      <c r="D16" s="275"/>
      <c r="E16" s="6"/>
      <c r="F16" s="9">
        <v>5</v>
      </c>
      <c r="G16" s="30" t="str">
        <f>IF(F16="","",VLOOKUP('16GS'!F16,'ﾃﾞｰﾀ18&amp;16'!$BA$3:$BD$66,2,FALSE))</f>
        <v>大田黒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22</v>
      </c>
      <c r="U16" s="30" t="str">
        <f>IF(T16="","",VLOOKUP('16GS'!T16,'ﾃﾞｰﾀ18&amp;16'!$BA$3:$BD$66,2,FALSE))</f>
        <v>小林</v>
      </c>
      <c r="V16" s="7"/>
      <c r="W16" s="275"/>
      <c r="X16" s="275"/>
      <c r="Y16" s="275"/>
      <c r="Z16" s="272"/>
    </row>
    <row r="17" spans="1:26" ht="12" customHeight="1">
      <c r="A17" s="278">
        <v>6</v>
      </c>
      <c r="B17" s="275" t="str">
        <f>IF(A17="","",VLOOKUP('16GS'!A17,'ﾃﾞｰﾀ18&amp;16'!$BA$3:$BD$66,2,FALSE))</f>
        <v>東</v>
      </c>
      <c r="C17" s="275" t="str">
        <f>IF(A17="","",VLOOKUP('16GS'!A17,'ﾃﾞｰﾀ18&amp;16'!$BA$3:$BD$66,3,FALSE))</f>
        <v>愛菜</v>
      </c>
      <c r="D17" s="275" t="str">
        <f>IF(A17="","",VLOOKUP('16GS'!A17,'ﾃﾞｰﾀ18&amp;16'!$BA$3:$BD$66,4,FALSE))</f>
        <v>(福・ITS九州）</v>
      </c>
      <c r="E17" s="8"/>
      <c r="F17" s="277">
        <v>82</v>
      </c>
      <c r="G17" s="274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77" t="s">
        <v>1014</v>
      </c>
      <c r="U17" s="274"/>
      <c r="V17" s="9"/>
      <c r="W17" s="275" t="str">
        <f>IF(Z17="","",VLOOKUP('16GS'!Z17,'ﾃﾞｰﾀ18&amp;16'!$BA$3:$BD$66,2,FALSE))</f>
        <v>小林</v>
      </c>
      <c r="X17" s="275" t="str">
        <f>IF(Z17="","",VLOOKUP('16GS'!Z17,'ﾃﾞｰﾀ18&amp;16'!$BA$3:$BD$66,3,FALSE))</f>
        <v>千里</v>
      </c>
      <c r="Y17" s="275" t="str">
        <f>IF(Z17="","",VLOOKUP('16GS'!Z17,'ﾃﾞｰﾀ18&amp;16'!$BA$3:$BD$66,4,FALSE))</f>
        <v>(宮･宮崎商業高)</v>
      </c>
      <c r="Z17" s="272">
        <v>22</v>
      </c>
    </row>
    <row r="18" spans="1:26" ht="12" customHeight="1">
      <c r="A18" s="278"/>
      <c r="B18" s="275"/>
      <c r="C18" s="275"/>
      <c r="D18" s="275"/>
      <c r="E18" s="5"/>
      <c r="F18" s="10"/>
      <c r="G18" s="33"/>
      <c r="H18" s="35">
        <v>8</v>
      </c>
      <c r="I18" s="31" t="str">
        <f>IF(H18="","",VLOOKUP('16GS'!H18,'ﾃﾞｰﾀ18&amp;16'!$BA$3:$BD$66,2,FALSE))</f>
        <v>緒方</v>
      </c>
      <c r="J18" s="28"/>
      <c r="K18" s="33"/>
      <c r="L18" s="28"/>
      <c r="M18" s="28"/>
      <c r="N18" s="34"/>
      <c r="O18" s="28"/>
      <c r="P18" s="34"/>
      <c r="Q18" s="28"/>
      <c r="R18" s="35">
        <v>22</v>
      </c>
      <c r="S18" s="30" t="str">
        <f>IF(R18="","",VLOOKUP('16GS'!R18,'ﾃﾞｰﾀ18&amp;16'!$BA$3:$BD$66,2,FALSE))</f>
        <v>小林</v>
      </c>
      <c r="T18" s="34"/>
      <c r="U18" s="28"/>
      <c r="V18" s="5"/>
      <c r="W18" s="275"/>
      <c r="X18" s="275"/>
      <c r="Y18" s="275"/>
      <c r="Z18" s="272"/>
    </row>
    <row r="19" spans="1:26" ht="12" customHeight="1">
      <c r="A19" s="278">
        <v>7</v>
      </c>
      <c r="B19" s="14" t="str">
        <f>IF(A19="","",VLOOKUP('16GS'!A19,'ﾃﾞｰﾀ18&amp;16'!$BA$3:$BD$66,2,FALSE))</f>
        <v>陣内</v>
      </c>
      <c r="C19" s="14" t="str">
        <f>IF(A19="","",VLOOKUP('16GS'!A19,'ﾃﾞｰﾀ18&amp;16'!$BA$3:$BD$66,3,FALSE))</f>
        <v>碩子</v>
      </c>
      <c r="D19" s="14" t="str">
        <f>IF(A19="","",VLOOKUP('16GS'!A19,'ﾃﾞｰﾀ18&amp;16'!$BA$3:$BD$66,4,FALSE))</f>
        <v>(佐･ｸﾞﾗｽｺｰﾄ佐賀TC)</v>
      </c>
      <c r="E19" s="4"/>
      <c r="F19" s="10"/>
      <c r="G19" s="33"/>
      <c r="H19" s="277">
        <v>80</v>
      </c>
      <c r="I19" s="273"/>
      <c r="J19" s="28"/>
      <c r="K19" s="33"/>
      <c r="L19" s="28"/>
      <c r="M19" s="28"/>
      <c r="N19" s="34"/>
      <c r="O19" s="28"/>
      <c r="P19" s="34"/>
      <c r="Q19" s="28"/>
      <c r="R19" s="273">
        <v>83</v>
      </c>
      <c r="S19" s="274"/>
      <c r="T19" s="34"/>
      <c r="U19" s="28"/>
      <c r="V19" s="4"/>
      <c r="W19" s="275" t="str">
        <f>IF(Z19="","",VLOOKUP('16GS'!Z19,'ﾃﾞｰﾀ18&amp;16'!$BA$3:$BD$66,2,FALSE))</f>
        <v>田中</v>
      </c>
      <c r="X19" s="275" t="str">
        <f>IF(Z19="","",VLOOKUP('16GS'!Z19,'ﾃﾞｰﾀ18&amp;16'!$BA$3:$BD$66,3,FALSE))</f>
        <v>美里</v>
      </c>
      <c r="Y19" s="275" t="str">
        <f>IF(Z19="","",VLOOKUP('16GS'!Z19,'ﾃﾞｰﾀ18&amp;16'!$BA$3:$BD$66,4,FALSE))</f>
        <v>(福･ｸﾞﾗﾝﾃﾞｨｰﾙTC)</v>
      </c>
      <c r="Z19" s="272">
        <v>23</v>
      </c>
    </row>
    <row r="20" spans="1:26" ht="12" customHeight="1">
      <c r="A20" s="278"/>
      <c r="B20" s="243" t="s">
        <v>1006</v>
      </c>
      <c r="C20" s="243" t="s">
        <v>1007</v>
      </c>
      <c r="D20" s="243" t="s">
        <v>1008</v>
      </c>
      <c r="E20" s="6"/>
      <c r="F20" s="9">
        <v>8</v>
      </c>
      <c r="G20" s="31" t="str">
        <f>IF(F20="","",VLOOKUP('16GS'!F20,'ﾃﾞｰﾀ18&amp;16'!$BA$3:$BD$66,2,FALSE))</f>
        <v>緒方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24</v>
      </c>
      <c r="U20" s="30" t="str">
        <f>IF(T20="","",VLOOKUP('16GS'!T20,'ﾃﾞｰﾀ18&amp;16'!$BA$3:$BD$66,2,FALSE))</f>
        <v>大森</v>
      </c>
      <c r="V20" s="7"/>
      <c r="W20" s="275"/>
      <c r="X20" s="275"/>
      <c r="Y20" s="275"/>
      <c r="Z20" s="272"/>
    </row>
    <row r="21" spans="1:26" ht="12" customHeight="1">
      <c r="A21" s="278">
        <v>8</v>
      </c>
      <c r="B21" s="275" t="str">
        <f>IF(A21="","",VLOOKUP('16GS'!A21,'ﾃﾞｰﾀ18&amp;16'!$BA$3:$BD$66,2,FALSE))</f>
        <v>緒方</v>
      </c>
      <c r="C21" s="275" t="str">
        <f>IF(A21="","",VLOOKUP('16GS'!A21,'ﾃﾞｰﾀ18&amp;16'!$BA$3:$BD$66,3,FALSE))</f>
        <v>葉台子</v>
      </c>
      <c r="D21" s="275" t="str">
        <f>IF(A21="","",VLOOKUP('16GS'!A21,'ﾃﾞｰﾀ18&amp;16'!$BA$3:$BD$66,4,FALSE))</f>
        <v>(佐・ｸﾞﾗｽｺｰﾄ佐賀TC）</v>
      </c>
      <c r="E21" s="8"/>
      <c r="F21" s="277">
        <v>81</v>
      </c>
      <c r="G21" s="273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73">
        <v>83</v>
      </c>
      <c r="U21" s="274"/>
      <c r="V21" s="9"/>
      <c r="W21" s="275" t="str">
        <f>IF(Z21="","",VLOOKUP('16GS'!Z21,'ﾃﾞｰﾀ18&amp;16'!$BA$3:$BD$66,2,FALSE))</f>
        <v>大森</v>
      </c>
      <c r="X21" s="275" t="str">
        <f>IF(Z21="","",VLOOKUP('16GS'!Z21,'ﾃﾞｰﾀ18&amp;16'!$BA$3:$BD$66,3,FALSE))</f>
        <v>詩織</v>
      </c>
      <c r="Y21" s="275" t="str">
        <f>IF(Z21="","",VLOOKUP('16GS'!Z21,'ﾃﾞｰﾀ18&amp;16'!$BA$3:$BD$66,4,FALSE))</f>
        <v>(佐・龍谷高）</v>
      </c>
      <c r="Z21" s="272">
        <v>24</v>
      </c>
    </row>
    <row r="22" spans="1:26" ht="12" customHeight="1">
      <c r="A22" s="278"/>
      <c r="B22" s="275"/>
      <c r="C22" s="275"/>
      <c r="D22" s="275"/>
      <c r="E22" s="5"/>
      <c r="F22" s="10"/>
      <c r="G22" s="3"/>
      <c r="H22" s="28"/>
      <c r="I22" s="3"/>
      <c r="J22" s="28"/>
      <c r="K22" s="33"/>
      <c r="L22" s="35">
        <v>1</v>
      </c>
      <c r="M22" s="30" t="str">
        <f>IF(L22="","",VLOOKUP('16GS'!L22,'ﾃﾞｰﾀ18&amp;16'!$BA$3:$BD$66,2,FALSE))</f>
        <v>宮地</v>
      </c>
      <c r="N22" s="35">
        <v>32</v>
      </c>
      <c r="O22" s="30" t="str">
        <f>IF(N22="","",VLOOKUP('16GS'!N22,'ﾃﾞｰﾀ18&amp;16'!$BA$3:$BD$66,2,FALSE))</f>
        <v>定兼</v>
      </c>
      <c r="P22" s="34"/>
      <c r="Q22" s="28"/>
      <c r="R22" s="3"/>
      <c r="S22" s="28"/>
      <c r="T22" s="3"/>
      <c r="U22" s="28"/>
      <c r="V22" s="5"/>
      <c r="W22" s="275"/>
      <c r="X22" s="275"/>
      <c r="Y22" s="275"/>
      <c r="Z22" s="272"/>
    </row>
    <row r="23" spans="1:26" ht="12" customHeight="1">
      <c r="A23" s="278">
        <v>9</v>
      </c>
      <c r="B23" s="275" t="str">
        <f>IF(A23="","",VLOOKUP('16GS'!A23,'ﾃﾞｰﾀ18&amp;16'!$BA$3:$BD$66,2,FALSE))</f>
        <v>寺園</v>
      </c>
      <c r="C23" s="275" t="str">
        <f>IF(A23="","",VLOOKUP('16GS'!A23,'ﾃﾞｰﾀ18&amp;16'!$BA$3:$BD$66,3,FALSE))</f>
        <v>さくら</v>
      </c>
      <c r="D23" s="275" t="str">
        <f>IF(A23="","",VLOOKUP('16GS'!A23,'ﾃﾞｰﾀ18&amp;16'!$BA$3:$BD$66,4,FALSE))</f>
        <v>(福･筑紫女学園高)</v>
      </c>
      <c r="E23" s="4"/>
      <c r="F23" s="10"/>
      <c r="G23" s="3"/>
      <c r="H23" s="28"/>
      <c r="I23" s="3"/>
      <c r="J23" s="28"/>
      <c r="K23" s="33"/>
      <c r="L23" s="277">
        <v>81</v>
      </c>
      <c r="M23" s="273"/>
      <c r="N23" s="273">
        <v>84</v>
      </c>
      <c r="O23" s="273"/>
      <c r="P23" s="34"/>
      <c r="Q23" s="28"/>
      <c r="R23" s="3"/>
      <c r="S23" s="28"/>
      <c r="T23" s="3"/>
      <c r="U23" s="28"/>
      <c r="V23" s="4"/>
      <c r="W23" s="275" t="str">
        <f>IF(Z23="","",VLOOKUP('16GS'!Z23,'ﾃﾞｰﾀ18&amp;16'!$BA$3:$BD$66,2,FALSE))</f>
        <v>岩﨑</v>
      </c>
      <c r="X23" s="275" t="str">
        <f>IF(Z23="","",VLOOKUP('16GS'!Z23,'ﾃﾞｰﾀ18&amp;16'!$BA$3:$BD$66,3,FALSE))</f>
        <v>真美</v>
      </c>
      <c r="Y23" s="275" t="str">
        <f>IF(Z23="","",VLOOKUP('16GS'!Z23,'ﾃﾞｰﾀ18&amp;16'!$BA$3:$BD$66,4,FALSE))</f>
        <v>(福･柳川高)</v>
      </c>
      <c r="Z23" s="272">
        <v>25</v>
      </c>
    </row>
    <row r="24" spans="1:26" ht="12" customHeight="1">
      <c r="A24" s="278"/>
      <c r="B24" s="275"/>
      <c r="C24" s="275"/>
      <c r="D24" s="275"/>
      <c r="E24" s="6"/>
      <c r="F24" s="9">
        <v>9</v>
      </c>
      <c r="G24" s="30" t="str">
        <f>IF(F24="","",VLOOKUP('16GS'!F24,'ﾃﾞｰﾀ18&amp;16'!$BA$3:$BD$66,2,FALSE))</f>
        <v>寺園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26</v>
      </c>
      <c r="U24" s="30" t="str">
        <f>IF(T24="","",VLOOKUP('16GS'!T24,'ﾃﾞｰﾀ18&amp;16'!$BA$3:$BD$66,2,FALSE))</f>
        <v>高木</v>
      </c>
      <c r="V24" s="7"/>
      <c r="W24" s="275"/>
      <c r="X24" s="275"/>
      <c r="Y24" s="275"/>
      <c r="Z24" s="272"/>
    </row>
    <row r="25" spans="1:26" ht="12" customHeight="1">
      <c r="A25" s="278">
        <v>10</v>
      </c>
      <c r="B25" s="275" t="str">
        <f>IF(A25="","",VLOOKUP('16GS'!A25,'ﾃﾞｰﾀ18&amp;16'!$BA$3:$BD$66,2,FALSE))</f>
        <v>杉本</v>
      </c>
      <c r="C25" s="275" t="str">
        <f>IF(A25="","",VLOOKUP('16GS'!A25,'ﾃﾞｰﾀ18&amp;16'!$BA$3:$BD$66,3,FALSE))</f>
        <v>絵美</v>
      </c>
      <c r="D25" s="275" t="str">
        <f>IF(A25="","",VLOOKUP('16GS'!A25,'ﾃﾞｰﾀ18&amp;16'!$BA$3:$BD$66,4,FALSE))</f>
        <v>(長･鹿町SKHTC)</v>
      </c>
      <c r="E25" s="8"/>
      <c r="F25" s="277">
        <v>97</v>
      </c>
      <c r="G25" s="274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77">
        <v>84</v>
      </c>
      <c r="U25" s="274"/>
      <c r="V25" s="9"/>
      <c r="W25" s="275" t="str">
        <f>IF(Z25="","",VLOOKUP('16GS'!Z25,'ﾃﾞｰﾀ18&amp;16'!$BA$3:$BD$66,2,FALSE))</f>
        <v>高木</v>
      </c>
      <c r="X25" s="275" t="str">
        <f>IF(Z25="","",VLOOKUP('16GS'!Z25,'ﾃﾞｰﾀ18&amp;16'!$BA$3:$BD$66,3,FALSE))</f>
        <v>朝香</v>
      </c>
      <c r="Y25" s="275" t="str">
        <f>IF(Z25="","",VLOOKUP('16GS'!Z25,'ﾃﾞｰﾀ18&amp;16'!$BA$3:$BD$66,4,FALSE))</f>
        <v>(熊・RKKﾙｰﾃﾞﾝｽ）</v>
      </c>
      <c r="Z25" s="272">
        <v>26</v>
      </c>
    </row>
    <row r="26" spans="1:26" ht="12" customHeight="1">
      <c r="A26" s="278"/>
      <c r="B26" s="275"/>
      <c r="C26" s="275"/>
      <c r="D26" s="275"/>
      <c r="E26" s="5"/>
      <c r="F26" s="10"/>
      <c r="G26" s="33"/>
      <c r="H26" s="35">
        <v>12</v>
      </c>
      <c r="I26" s="30" t="str">
        <f>IF(H26="","",VLOOKUP('16GS'!H26,'ﾃﾞｰﾀ18&amp;16'!$BA$3:$BD$66,2,FALSE))</f>
        <v>松元</v>
      </c>
      <c r="J26" s="28"/>
      <c r="K26" s="33"/>
      <c r="L26" s="28"/>
      <c r="M26" s="28"/>
      <c r="N26" s="28"/>
      <c r="O26" s="28"/>
      <c r="P26" s="34"/>
      <c r="Q26" s="28"/>
      <c r="R26" s="30">
        <v>26</v>
      </c>
      <c r="S26" s="30" t="str">
        <f>IF(R26="","",VLOOKUP('16GS'!R26,'ﾃﾞｰﾀ18&amp;16'!$BA$3:$BD$66,2,FALSE))</f>
        <v>高木</v>
      </c>
      <c r="T26" s="34"/>
      <c r="U26" s="28"/>
      <c r="V26" s="5"/>
      <c r="W26" s="275"/>
      <c r="X26" s="275"/>
      <c r="Y26" s="275"/>
      <c r="Z26" s="272"/>
    </row>
    <row r="27" spans="1:26" ht="12" customHeight="1">
      <c r="A27" s="278">
        <v>11</v>
      </c>
      <c r="B27" s="275" t="str">
        <f>IF(A27="","",VLOOKUP('16GS'!A27,'ﾃﾞｰﾀ18&amp;16'!$BA$3:$BD$66,2,FALSE))</f>
        <v>有吉</v>
      </c>
      <c r="C27" s="275" t="str">
        <f>IF(A27="","",VLOOKUP('16GS'!A27,'ﾃﾞｰﾀ18&amp;16'!$BA$3:$BD$66,3,FALSE))</f>
        <v>美和子</v>
      </c>
      <c r="D27" s="275" t="str">
        <f>IF(A27="","",VLOOKUP('16GS'!A27,'ﾃﾞｰﾀ18&amp;16'!$BA$3:$BD$66,4,FALSE))</f>
        <v>(沖･琉球大附中)</v>
      </c>
      <c r="E27" s="4"/>
      <c r="F27" s="10"/>
      <c r="G27" s="33"/>
      <c r="H27" s="277">
        <v>83</v>
      </c>
      <c r="I27" s="274"/>
      <c r="J27" s="28"/>
      <c r="K27" s="33"/>
      <c r="L27" s="28"/>
      <c r="M27" s="28"/>
      <c r="N27" s="28"/>
      <c r="O27" s="28"/>
      <c r="P27" s="34"/>
      <c r="Q27" s="28"/>
      <c r="R27" s="277" t="s">
        <v>1015</v>
      </c>
      <c r="S27" s="274"/>
      <c r="T27" s="34"/>
      <c r="U27" s="28"/>
      <c r="V27" s="4"/>
      <c r="W27" s="275" t="str">
        <f>IF(Z27="","",VLOOKUP('16GS'!Z27,'ﾃﾞｰﾀ18&amp;16'!$BA$3:$BD$66,2,FALSE))</f>
        <v>山上</v>
      </c>
      <c r="X27" s="275" t="str">
        <f>IF(Z27="","",VLOOKUP('16GS'!Z27,'ﾃﾞｰﾀ18&amp;16'!$BA$3:$BD$66,3,FALSE))</f>
        <v>咲</v>
      </c>
      <c r="Y27" s="275" t="str">
        <f>IF(Z27="","",VLOOKUP('16GS'!Z27,'ﾃﾞｰﾀ18&amp;16'!$BA$3:$BD$66,4,FALSE))</f>
        <v>(福･油山TC)</v>
      </c>
      <c r="Z27" s="272">
        <v>27</v>
      </c>
    </row>
    <row r="28" spans="1:26" ht="12" customHeight="1">
      <c r="A28" s="278"/>
      <c r="B28" s="275"/>
      <c r="C28" s="275"/>
      <c r="D28" s="275"/>
      <c r="E28" s="6"/>
      <c r="F28" s="9">
        <v>12</v>
      </c>
      <c r="G28" s="31" t="str">
        <f>IF(F28="","",VLOOKUP('16GS'!F28,'ﾃﾞｰﾀ18&amp;16'!$BA$3:$BD$66,2,FALSE))</f>
        <v>松元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28</v>
      </c>
      <c r="U28" s="30" t="str">
        <f>IF(T28="","",VLOOKUP('16GS'!T28,'ﾃﾞｰﾀ18&amp;16'!$BA$3:$BD$66,2,FALSE))</f>
        <v>松尾</v>
      </c>
      <c r="V28" s="7"/>
      <c r="W28" s="275"/>
      <c r="X28" s="275"/>
      <c r="Y28" s="275"/>
      <c r="Z28" s="272"/>
    </row>
    <row r="29" spans="1:26" ht="12" customHeight="1">
      <c r="A29" s="278">
        <v>12</v>
      </c>
      <c r="B29" s="275" t="str">
        <f>IF(A29="","",VLOOKUP('16GS'!A29,'ﾃﾞｰﾀ18&amp;16'!$BA$3:$BD$66,2,FALSE))</f>
        <v>松元</v>
      </c>
      <c r="C29" s="275" t="str">
        <f>IF(A29="","",VLOOKUP('16GS'!A29,'ﾃﾞｰﾀ18&amp;16'!$BA$3:$BD$66,3,FALSE))</f>
        <v>彩良</v>
      </c>
      <c r="D29" s="275" t="str">
        <f>IF(A29="","",VLOOKUP('16GS'!A29,'ﾃﾞｰﾀ18&amp;16'!$BA$3:$BD$66,4,FALSE))</f>
        <v>(鹿・鹿児島純心女子高）</v>
      </c>
      <c r="E29" s="8"/>
      <c r="F29" s="277">
        <v>84</v>
      </c>
      <c r="G29" s="273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73">
        <v>83</v>
      </c>
      <c r="U29" s="274"/>
      <c r="V29" s="9"/>
      <c r="W29" s="275" t="str">
        <f>IF(Z29="","",VLOOKUP('16GS'!Z29,'ﾃﾞｰﾀ18&amp;16'!$BA$3:$BD$66,2,FALSE))</f>
        <v>松尾</v>
      </c>
      <c r="X29" s="275" t="str">
        <f>IF(Z29="","",VLOOKUP('16GS'!Z29,'ﾃﾞｰﾀ18&amp;16'!$BA$3:$BD$66,3,FALSE))</f>
        <v>楓</v>
      </c>
      <c r="Y29" s="275" t="str">
        <f>IF(Z29="","",VLOOKUP('16GS'!Z29,'ﾃﾞｰﾀ18&amp;16'!$BA$3:$BD$66,4,FALSE))</f>
        <v>(宮・宮崎商業高）</v>
      </c>
      <c r="Z29" s="272">
        <v>28</v>
      </c>
    </row>
    <row r="30" spans="1:26" ht="12" customHeight="1">
      <c r="A30" s="278"/>
      <c r="B30" s="275"/>
      <c r="C30" s="275"/>
      <c r="D30" s="275"/>
      <c r="E30" s="5"/>
      <c r="F30" s="10"/>
      <c r="G30" s="3"/>
      <c r="H30" s="28"/>
      <c r="I30" s="33"/>
      <c r="J30" s="35">
        <v>13</v>
      </c>
      <c r="K30" s="31" t="str">
        <f>IF(J30="","",VLOOKUP('16GS'!J30,'ﾃﾞｰﾀ18&amp;16'!$BA$3:$BD$66,2,FALSE))</f>
        <v>吉元</v>
      </c>
      <c r="L30" s="28"/>
      <c r="M30" s="28"/>
      <c r="N30" s="28"/>
      <c r="O30" s="28"/>
      <c r="P30" s="35">
        <v>32</v>
      </c>
      <c r="Q30" s="30" t="str">
        <f>IF(P30="","",VLOOKUP('16GS'!P30,'ﾃﾞｰﾀ18&amp;16'!$BA$3:$BD$66,2,FALSE))</f>
        <v>定兼</v>
      </c>
      <c r="R30" s="34"/>
      <c r="S30" s="28"/>
      <c r="T30" s="3"/>
      <c r="U30" s="28"/>
      <c r="V30" s="5"/>
      <c r="W30" s="275"/>
      <c r="X30" s="275"/>
      <c r="Y30" s="275"/>
      <c r="Z30" s="272"/>
    </row>
    <row r="31" spans="1:26" ht="12" customHeight="1">
      <c r="A31" s="278">
        <v>13</v>
      </c>
      <c r="B31" s="275" t="str">
        <f>IF(A31="","",VLOOKUP('16GS'!A31,'ﾃﾞｰﾀ18&amp;16'!$BA$3:$BD$66,2,FALSE))</f>
        <v>吉元</v>
      </c>
      <c r="C31" s="275" t="str">
        <f>IF(A31="","",VLOOKUP('16GS'!A31,'ﾃﾞｰﾀ18&amp;16'!$BA$3:$BD$66,3,FALSE))</f>
        <v>美咲</v>
      </c>
      <c r="D31" s="275" t="str">
        <f>IF(A31="","",VLOOKUP('16GS'!A31,'ﾃﾞｰﾀ18&amp;16'!$BA$3:$BD$66,4,FALSE))</f>
        <v>(鹿・鳳凰高）</v>
      </c>
      <c r="E31" s="4"/>
      <c r="F31" s="10"/>
      <c r="G31" s="3"/>
      <c r="H31" s="28"/>
      <c r="I31" s="33"/>
      <c r="J31" s="277">
        <v>84</v>
      </c>
      <c r="K31" s="273"/>
      <c r="L31" s="28"/>
      <c r="M31" s="28"/>
      <c r="N31" s="28"/>
      <c r="O31" s="28"/>
      <c r="P31" s="273">
        <v>86</v>
      </c>
      <c r="Q31" s="274"/>
      <c r="R31" s="34"/>
      <c r="S31" s="28"/>
      <c r="T31" s="3"/>
      <c r="U31" s="28"/>
      <c r="V31" s="4"/>
      <c r="W31" s="275" t="str">
        <f>IF(Z31="","",VLOOKUP('16GS'!Z31,'ﾃﾞｰﾀ18&amp;16'!$BA$3:$BD$66,2,FALSE))</f>
        <v>安上</v>
      </c>
      <c r="X31" s="275" t="str">
        <f>IF(Z31="","",VLOOKUP('16GS'!Z31,'ﾃﾞｰﾀ18&amp;16'!$BA$3:$BD$66,3,FALSE))</f>
        <v>明里</v>
      </c>
      <c r="Y31" s="275" t="str">
        <f>IF(Z31="","",VLOOKUP('16GS'!Z31,'ﾃﾞｰﾀ18&amp;16'!$BA$3:$BD$66,4,FALSE))</f>
        <v>(福・ＩTS九州）</v>
      </c>
      <c r="Z31" s="272">
        <v>29</v>
      </c>
    </row>
    <row r="32" spans="1:26" ht="12" customHeight="1">
      <c r="A32" s="278"/>
      <c r="B32" s="275"/>
      <c r="C32" s="275"/>
      <c r="D32" s="275"/>
      <c r="E32" s="6"/>
      <c r="F32" s="9">
        <v>13</v>
      </c>
      <c r="G32" s="30" t="str">
        <f>IF(F32="","",VLOOKUP('16GS'!F32,'ﾃﾞｰﾀ18&amp;16'!$BA$3:$BD$66,2,FALSE))</f>
        <v>吉元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29</v>
      </c>
      <c r="U32" s="30" t="str">
        <f>IF(T32="","",VLOOKUP('16GS'!T32,'ﾃﾞｰﾀ18&amp;16'!$BA$3:$BD$66,2,FALSE))</f>
        <v>安上</v>
      </c>
      <c r="V32" s="7"/>
      <c r="W32" s="275"/>
      <c r="X32" s="275"/>
      <c r="Y32" s="275"/>
      <c r="Z32" s="272"/>
    </row>
    <row r="33" spans="1:26" ht="12" customHeight="1">
      <c r="A33" s="278">
        <v>14</v>
      </c>
      <c r="B33" s="14" t="str">
        <f>IF(A33="","",VLOOKUP('16GS'!A33,'ﾃﾞｰﾀ18&amp;16'!$BA$3:$BD$66,2,FALSE))</f>
        <v>佐藤</v>
      </c>
      <c r="C33" s="14" t="str">
        <f>IF(A33="","",VLOOKUP('16GS'!A33,'ﾃﾞｰﾀ18&amp;16'!$BA$3:$BD$66,3,FALSE))</f>
        <v>絵梨</v>
      </c>
      <c r="D33" s="14" t="str">
        <f>IF(A33="","",VLOOKUP('16GS'!A33,'ﾃﾞｰﾀ18&amp;16'!$BA$3:$BD$66,4,FALSE))</f>
        <v>（大・ORIONTS）</v>
      </c>
      <c r="E33" s="8"/>
      <c r="F33" s="277">
        <v>80</v>
      </c>
      <c r="G33" s="274"/>
      <c r="H33" s="248"/>
      <c r="I33" s="250"/>
      <c r="J33" s="28"/>
      <c r="K33" s="3"/>
      <c r="L33" s="28"/>
      <c r="M33" s="28"/>
      <c r="N33" s="28"/>
      <c r="O33" s="28"/>
      <c r="P33" s="3"/>
      <c r="Q33" s="3"/>
      <c r="R33" s="247"/>
      <c r="S33" s="248"/>
      <c r="T33" s="277">
        <v>86</v>
      </c>
      <c r="U33" s="274"/>
      <c r="V33" s="9"/>
      <c r="W33" s="275" t="str">
        <f>IF(Z33="","",VLOOKUP('16GS'!Z33,'ﾃﾞｰﾀ18&amp;16'!$BA$3:$BD$66,2,FALSE))</f>
        <v>權藤</v>
      </c>
      <c r="X33" s="275" t="str">
        <f>IF(Z33="","",VLOOKUP('16GS'!Z33,'ﾃﾞｰﾀ18&amp;16'!$BA$3:$BD$66,3,FALSE))</f>
        <v>成南</v>
      </c>
      <c r="Y33" s="275" t="str">
        <f>IF(Z33="","",VLOOKUP('16GS'!Z33,'ﾃﾞｰﾀ18&amp;16'!$BA$3:$BD$66,4,FALSE))</f>
        <v>(佐・佐賀東高）</v>
      </c>
      <c r="Z33" s="272">
        <v>30</v>
      </c>
    </row>
    <row r="34" spans="1:26" ht="12" customHeight="1">
      <c r="A34" s="278"/>
      <c r="B34" s="243" t="s">
        <v>1009</v>
      </c>
      <c r="C34" s="243" t="s">
        <v>1010</v>
      </c>
      <c r="D34" s="243" t="s">
        <v>1011</v>
      </c>
      <c r="E34" s="5"/>
      <c r="F34" s="10"/>
      <c r="G34" s="33"/>
      <c r="H34" s="245">
        <v>13</v>
      </c>
      <c r="I34" s="251" t="str">
        <f>IF(H34="","",VLOOKUP('16GS'!H34,'ﾃﾞｰﾀ18&amp;16'!$BA$3:$BD$66,2,FALSE))</f>
        <v>吉元</v>
      </c>
      <c r="J34" s="28"/>
      <c r="K34" s="3"/>
      <c r="L34" s="28"/>
      <c r="M34" s="28"/>
      <c r="N34" s="28"/>
      <c r="O34" s="28"/>
      <c r="P34" s="3"/>
      <c r="Q34" s="3"/>
      <c r="R34" s="245">
        <v>32</v>
      </c>
      <c r="S34" s="246" t="str">
        <f>IF(R34="","",VLOOKUP('16GS'!R34,'ﾃﾞｰﾀ18&amp;16'!$BA$3:$BD$66,2,FALSE))</f>
        <v>定兼</v>
      </c>
      <c r="T34" s="213"/>
      <c r="U34" s="214"/>
      <c r="V34" s="5"/>
      <c r="W34" s="275"/>
      <c r="X34" s="275"/>
      <c r="Y34" s="275"/>
      <c r="Z34" s="272"/>
    </row>
    <row r="35" spans="1:26" ht="12" customHeight="1">
      <c r="A35" s="278">
        <v>15</v>
      </c>
      <c r="B35" s="275" t="str">
        <f>IF(A35="","",VLOOKUP('16GS'!A35,'ﾃﾞｰﾀ18&amp;16'!$BA$3:$BD$66,2,FALSE))</f>
        <v>貴田</v>
      </c>
      <c r="C35" s="275" t="str">
        <f>IF(A35="","",VLOOKUP('16GS'!A35,'ﾃﾞｰﾀ18&amp;16'!$BA$3:$BD$66,3,FALSE))</f>
        <v>祥子</v>
      </c>
      <c r="D35" s="275" t="str">
        <f>IF(A35="","",VLOOKUP('16GS'!A35,'ﾃﾞｰﾀ18&amp;16'!$BA$3:$BD$66,4,FALSE))</f>
        <v>(大･BEKITT)</v>
      </c>
      <c r="E35" s="4"/>
      <c r="F35" s="10"/>
      <c r="G35" s="33"/>
      <c r="H35" s="283">
        <v>86</v>
      </c>
      <c r="I35" s="279"/>
      <c r="J35" s="28"/>
      <c r="K35" s="3"/>
      <c r="L35" s="28"/>
      <c r="M35" s="28"/>
      <c r="N35" s="28"/>
      <c r="O35" s="28"/>
      <c r="P35" s="3"/>
      <c r="Q35" s="3"/>
      <c r="R35" s="279">
        <v>81</v>
      </c>
      <c r="S35" s="280"/>
      <c r="T35" s="213"/>
      <c r="U35" s="214"/>
      <c r="V35" s="4"/>
      <c r="W35" s="275" t="str">
        <f>IF(Z35="","",VLOOKUP('16GS'!Z35,'ﾃﾞｰﾀ18&amp;16'!$BA$3:$BD$66,2,FALSE))</f>
        <v>平田</v>
      </c>
      <c r="X35" s="275" t="str">
        <f>IF(Z35="","",VLOOKUP('16GS'!Z35,'ﾃﾞｰﾀ18&amp;16'!$BA$3:$BD$66,3,FALSE))</f>
        <v>詩乃</v>
      </c>
      <c r="Y35" s="275" t="str">
        <f>IF(Z35="","",VLOOKUP('16GS'!Z35,'ﾃﾞｰﾀ18&amp;16'!$BA$3:$BD$66,4,FALSE))</f>
        <v>(沖・鏡原中）</v>
      </c>
      <c r="Z35" s="272">
        <v>31</v>
      </c>
    </row>
    <row r="36" spans="1:26" ht="12" customHeight="1">
      <c r="A36" s="278"/>
      <c r="B36" s="275"/>
      <c r="C36" s="275"/>
      <c r="D36" s="275"/>
      <c r="E36" s="6"/>
      <c r="F36" s="9">
        <v>16</v>
      </c>
      <c r="G36" s="31" t="str">
        <f>IF(F36="","",VLOOKUP('16GS'!F36,'ﾃﾞｰﾀ18&amp;16'!$BA$3:$BD$66,2,FALSE))</f>
        <v>馬場</v>
      </c>
      <c r="H36" s="28"/>
      <c r="I36" s="3"/>
      <c r="J36" s="28"/>
      <c r="K36" s="3"/>
      <c r="L36" s="28"/>
      <c r="M36" s="28"/>
      <c r="N36" s="28"/>
      <c r="O36" s="28"/>
      <c r="P36" s="3"/>
      <c r="Q36" s="3"/>
      <c r="R36" s="3"/>
      <c r="S36" s="214"/>
      <c r="T36" s="35">
        <v>32</v>
      </c>
      <c r="U36" s="30" t="str">
        <f>IF(T36="","",VLOOKUP('16GS'!T36,'ﾃﾞｰﾀ18&amp;16'!$BA$3:$BD$66,2,FALSE))</f>
        <v>定兼</v>
      </c>
      <c r="V36" s="7"/>
      <c r="W36" s="275"/>
      <c r="X36" s="275"/>
      <c r="Y36" s="275"/>
      <c r="Z36" s="272"/>
    </row>
    <row r="37" spans="1:26" ht="12" customHeight="1">
      <c r="A37" s="278">
        <v>16</v>
      </c>
      <c r="B37" s="275" t="str">
        <f>IF(A37="","",VLOOKUP('16GS'!A37,'ﾃﾞｰﾀ18&amp;16'!$BA$3:$BD$66,2,FALSE))</f>
        <v>馬場</v>
      </c>
      <c r="C37" s="275" t="str">
        <f>IF(A37="","",VLOOKUP('16GS'!A37,'ﾃﾞｰﾀ18&amp;16'!$BA$3:$BD$66,3,FALSE))</f>
        <v>早莉</v>
      </c>
      <c r="D37" s="275" t="str">
        <f>IF(A37="","",VLOOKUP('16GS'!A37,'ﾃﾞｰﾀ18&amp;16'!$BA$3:$BD$66,4,FALSE))</f>
        <v>(鹿･池田中)</v>
      </c>
      <c r="E37" s="8"/>
      <c r="F37" s="277">
        <v>81</v>
      </c>
      <c r="G37" s="273"/>
      <c r="H37" s="28"/>
      <c r="I37" s="3"/>
      <c r="J37" s="28"/>
      <c r="K37" s="3"/>
      <c r="L37" s="28"/>
      <c r="M37" s="28"/>
      <c r="N37" s="28"/>
      <c r="O37" s="28"/>
      <c r="P37" s="3"/>
      <c r="Q37" s="3"/>
      <c r="R37" s="3"/>
      <c r="S37" s="214"/>
      <c r="T37" s="273">
        <v>80</v>
      </c>
      <c r="U37" s="274"/>
      <c r="V37" s="9"/>
      <c r="W37" s="275" t="str">
        <f>IF(Z37="","",VLOOKUP('16GS'!Z37,'ﾃﾞｰﾀ18&amp;16'!$BA$3:$BD$66,2,FALSE))</f>
        <v>定兼</v>
      </c>
      <c r="X37" s="275" t="str">
        <f>IF(Z37="","",VLOOKUP('16GS'!Z37,'ﾃﾞｰﾀ18&amp;16'!$BA$3:$BD$66,3,FALSE))</f>
        <v>由佳</v>
      </c>
      <c r="Y37" s="275" t="str">
        <f>IF(Z37="","",VLOOKUP('16GS'!Z37,'ﾃﾞｰﾀ18&amp;16'!$BA$3:$BD$66,4,FALSE))</f>
        <v>(福・柳川高）</v>
      </c>
      <c r="Z37" s="272">
        <v>32</v>
      </c>
    </row>
    <row r="38" spans="1:26" ht="12" customHeight="1">
      <c r="A38" s="278"/>
      <c r="B38" s="275"/>
      <c r="C38" s="275"/>
      <c r="D38" s="275"/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75"/>
      <c r="X38" s="275"/>
      <c r="Y38" s="275"/>
      <c r="Z38" s="272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3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3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3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0" t="s">
        <v>150</v>
      </c>
      <c r="L42" s="5"/>
      <c r="N42" s="5"/>
      <c r="O42" s="10"/>
      <c r="R42" s="40" t="s">
        <v>155</v>
      </c>
      <c r="S42" s="5"/>
      <c r="T42" s="10"/>
      <c r="U42" s="5"/>
      <c r="V42" s="10"/>
      <c r="W42" s="14"/>
      <c r="X42" s="39"/>
      <c r="Y42" s="39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57" t="s">
        <v>574</v>
      </c>
      <c r="J43" s="46"/>
      <c r="K43" s="46"/>
      <c r="L43" s="56">
        <v>5</v>
      </c>
      <c r="M43" s="46" t="s">
        <v>578</v>
      </c>
      <c r="Q43" s="56">
        <v>1</v>
      </c>
      <c r="R43" s="57" t="str">
        <f>IF(Q43="","",VLOOKUP(Q43,'ﾃﾞｰﾀ18&amp;16'!$BA$70:$BC$75,2,FALSE))&amp;" "&amp;IF(Q43="","",VLOOKUP(Q43,'ﾃﾞｰﾀ18&amp;16'!$BA$70:$BC$75,3,FALSE))</f>
        <v>陣内 碩子</v>
      </c>
      <c r="S43" s="56"/>
      <c r="T43" s="17"/>
      <c r="U43" s="16"/>
      <c r="V43" s="17"/>
      <c r="X43" s="18"/>
      <c r="Y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57" t="s">
        <v>576</v>
      </c>
      <c r="J44" s="12"/>
      <c r="K44" s="12"/>
      <c r="L44" s="56">
        <v>6</v>
      </c>
      <c r="M44" s="48" t="s">
        <v>579</v>
      </c>
      <c r="Q44" s="56">
        <v>2</v>
      </c>
      <c r="R44" s="57" t="str">
        <f>IF(Q44="","",VLOOKUP(Q44,'ﾃﾞｰﾀ18&amp;16'!$BA$70:$BC$75,2,FALSE))&amp;" "&amp;IF(Q44="","",VLOOKUP(Q44,'ﾃﾞｰﾀ18&amp;16'!$BA$70:$BC$75,3,FALSE))</f>
        <v>佐藤 絵梨</v>
      </c>
      <c r="S44" s="56"/>
      <c r="T44" s="17"/>
      <c r="U44" s="16"/>
      <c r="V44" s="17"/>
      <c r="X44" s="18"/>
      <c r="Y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57" t="s">
        <v>575</v>
      </c>
      <c r="J45" s="12"/>
      <c r="K45" s="12"/>
      <c r="L45" s="56">
        <v>7</v>
      </c>
      <c r="M45" s="48" t="s">
        <v>580</v>
      </c>
      <c r="Q45" s="56">
        <v>3</v>
      </c>
      <c r="R45" s="57" t="str">
        <f>IF(Q45="","",VLOOKUP(Q45,'ﾃﾞｰﾀ18&amp;16'!$BA$70:$BC$75,2,FALSE))&amp;" "&amp;IF(Q45="","",VLOOKUP(Q45,'ﾃﾞｰﾀ18&amp;16'!$BA$70:$BC$75,3,FALSE))</f>
        <v>鮫島 千里</v>
      </c>
      <c r="S45" s="56"/>
      <c r="T45" s="17"/>
      <c r="U45" s="16"/>
      <c r="V45" s="17"/>
      <c r="X45" s="18"/>
      <c r="Y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15">
        <v>4</v>
      </c>
      <c r="I46" s="57" t="s">
        <v>577</v>
      </c>
      <c r="J46" s="46"/>
      <c r="K46" s="46"/>
      <c r="L46" s="57">
        <v>8</v>
      </c>
      <c r="M46" s="57" t="s">
        <v>581</v>
      </c>
      <c r="N46" s="1"/>
      <c r="O46" s="15"/>
      <c r="Q46" s="56">
        <v>4</v>
      </c>
      <c r="R46" s="57" t="str">
        <f>IF(Q46="","",VLOOKUP(Q46,'ﾃﾞｰﾀ18&amp;16'!$BA$70:$BC$75,2,FALSE))&amp;" "&amp;IF(Q46="","",VLOOKUP(Q46,'ﾃﾞｰﾀ18&amp;16'!$BA$70:$BC$75,3,FALSE))</f>
        <v>安田 幸穂</v>
      </c>
      <c r="S46" s="56"/>
      <c r="T46" s="17"/>
      <c r="U46" s="16"/>
      <c r="V46" s="17"/>
      <c r="X46" s="18"/>
      <c r="Y46" s="18"/>
      <c r="Z46" s="18"/>
      <c r="AA46" s="16"/>
    </row>
    <row r="47" spans="1:25" ht="15.75" customHeight="1">
      <c r="A47" s="25"/>
      <c r="B47" s="24"/>
      <c r="C47" s="24"/>
      <c r="D47" s="25"/>
      <c r="G47" s="18"/>
      <c r="H47" s="16"/>
      <c r="X47" s="18"/>
      <c r="Y47" s="18"/>
    </row>
    <row r="48" spans="1:23" s="21" customFormat="1" ht="12" customHeight="1">
      <c r="A48" s="25"/>
      <c r="B48" s="201" t="s">
        <v>151</v>
      </c>
      <c r="C48" s="26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202" t="s">
        <v>182</v>
      </c>
      <c r="T48" s="19"/>
      <c r="U48" s="19"/>
      <c r="V48" s="19"/>
      <c r="W48" s="205"/>
    </row>
    <row r="49" spans="1:26" ht="12" customHeight="1">
      <c r="A49" s="278">
        <f>IF(L22="","",IF(L22=J14,J30,IF(L22=J30,J14)))</f>
        <v>13</v>
      </c>
      <c r="B49" s="275" t="str">
        <f>IF(A49="","",VLOOKUP('16GS'!A49,'ﾃﾞｰﾀ18&amp;16'!$BA$3:$BD$66,2,FALSE))</f>
        <v>吉元</v>
      </c>
      <c r="C49" s="275" t="str">
        <f>IF(A49="","",VLOOKUP('16GS'!A49,'ﾃﾞｰﾀ18&amp;16'!$BA$3:$BD$66,3,FALSE))</f>
        <v>美咲</v>
      </c>
      <c r="D49" s="275" t="str">
        <f>IF(A49="","",VLOOKUP('16GS'!A49,'ﾃﾞｰﾀ18&amp;16'!$BA$3:$BD$66,4,FALSE))</f>
        <v>(鹿・鳳凰高）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75" t="str">
        <f>IF(Z49="","",VLOOKUP('16GS'!Z49,'ﾃﾞｰﾀ18&amp;16'!$BA$3:$BD$66,2,FALSE))</f>
        <v>小林</v>
      </c>
      <c r="X49" s="275" t="str">
        <f>IF(Z49="","",VLOOKUP('16GS'!Z49,'ﾃﾞｰﾀ18&amp;16'!$BA$3:$BD$66,3,FALSE))</f>
        <v>千里</v>
      </c>
      <c r="Y49" s="275" t="str">
        <f>IF(Z49="","",VLOOKUP('16GS'!Z49,'ﾃﾞｰﾀ18&amp;16'!$BA$3:$BD$66,4,FALSE))</f>
        <v>(宮･宮崎商業高)</v>
      </c>
      <c r="Z49" s="272">
        <v>22</v>
      </c>
    </row>
    <row r="50" spans="1:26" ht="12" customHeight="1">
      <c r="A50" s="278"/>
      <c r="B50" s="275"/>
      <c r="C50" s="275"/>
      <c r="D50" s="275"/>
      <c r="E50" s="37"/>
      <c r="F50" s="30">
        <v>19</v>
      </c>
      <c r="G50" s="30" t="str">
        <f>IF(F50="","",VLOOKUP('16GS'!F50,'ﾃﾞｰﾀ18&amp;16'!$BA$3:$BD$66,2,FALSE))</f>
        <v>谷口</v>
      </c>
      <c r="H50" s="28"/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12</v>
      </c>
      <c r="U50" s="30" t="str">
        <f>IF(T50="","",VLOOKUP('16GS'!T50,'ﾃﾞｰﾀ18&amp;16'!$BA$3:$BD$66,2,FALSE))</f>
        <v>松元</v>
      </c>
      <c r="V50" s="7"/>
      <c r="W50" s="275"/>
      <c r="X50" s="275"/>
      <c r="Y50" s="275"/>
      <c r="Z50" s="272"/>
    </row>
    <row r="51" spans="1:26" ht="12" customHeight="1">
      <c r="A51" s="278">
        <f>IF(N22="","",IF(N22=P14,P30,IF(N22=P30,P14)))</f>
        <v>19</v>
      </c>
      <c r="B51" s="275" t="str">
        <f>IF(A51="","",VLOOKUP('16GS'!A51,'ﾃﾞｰﾀ18&amp;16'!$BA$3:$BD$66,2,FALSE))</f>
        <v>谷口</v>
      </c>
      <c r="C51" s="275" t="str">
        <f>IF(A51="","",VLOOKUP('16GS'!A51,'ﾃﾞｰﾀ18&amp;16'!$BA$3:$BD$66,3,FALSE))</f>
        <v>遥</v>
      </c>
      <c r="D51" s="275" t="str">
        <f>IF(A51="","",VLOOKUP('16GS'!A51,'ﾃﾞｰﾀ18&amp;16'!$BA$3:$BD$66,4,FALSE))</f>
        <v>(福・宮崎商業高）</v>
      </c>
      <c r="E51" s="38"/>
      <c r="F51" s="284">
        <v>86</v>
      </c>
      <c r="G51" s="285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77">
        <v>86</v>
      </c>
      <c r="U51" s="274"/>
      <c r="V51" s="9"/>
      <c r="W51" s="275" t="str">
        <f>IF(Z51="","",VLOOKUP('16GS'!Z51,'ﾃﾞｰﾀ18&amp;16'!$BA$3:$BD$66,2,FALSE))</f>
        <v>松元</v>
      </c>
      <c r="X51" s="275" t="str">
        <f>IF(Z51="","",VLOOKUP('16GS'!Z51,'ﾃﾞｰﾀ18&amp;16'!$BA$3:$BD$66,3,FALSE))</f>
        <v>彩良</v>
      </c>
      <c r="Y51" s="275" t="str">
        <f>IF(Z51="","",VLOOKUP('16GS'!Z51,'ﾃﾞｰﾀ18&amp;16'!$BA$3:$BD$66,4,FALSE))</f>
        <v>(鹿・鹿児島純心女子高）</v>
      </c>
      <c r="Z51" s="272">
        <v>12</v>
      </c>
    </row>
    <row r="52" spans="1:26" ht="12" customHeight="1">
      <c r="A52" s="278"/>
      <c r="B52" s="275"/>
      <c r="C52" s="275"/>
      <c r="D52" s="275"/>
      <c r="E52" s="1"/>
      <c r="F52" s="15"/>
      <c r="G52" s="1"/>
      <c r="H52" s="15"/>
      <c r="I52" s="1"/>
      <c r="J52" s="10"/>
      <c r="K52" s="18"/>
      <c r="L52" s="18"/>
      <c r="M52" s="18"/>
      <c r="N52" s="18"/>
      <c r="O52" s="18"/>
      <c r="P52" s="18"/>
      <c r="Q52" s="18"/>
      <c r="R52" s="30">
        <v>26</v>
      </c>
      <c r="S52" s="31" t="str">
        <f>IF(R52="","",VLOOKUP('16GS'!R52,'ﾃﾞｰﾀ18&amp;16'!$BA$3:$BD$66,2,FALSE))</f>
        <v>高木</v>
      </c>
      <c r="T52" s="34"/>
      <c r="U52" s="28"/>
      <c r="V52" s="5"/>
      <c r="W52" s="275"/>
      <c r="X52" s="275"/>
      <c r="Y52" s="275"/>
      <c r="Z52" s="272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86">
        <v>86</v>
      </c>
      <c r="S53" s="287"/>
      <c r="T53" s="34"/>
      <c r="U53" s="28"/>
      <c r="V53" s="4"/>
      <c r="W53" s="275" t="str">
        <f>IF(Z53="","",VLOOKUP('16GS'!Z53,'ﾃﾞｰﾀ18&amp;16'!$BA$3:$BD$66,2,FALSE))</f>
        <v>緒方</v>
      </c>
      <c r="X53" s="275" t="str">
        <f>IF(Z53="","",VLOOKUP('16GS'!Z53,'ﾃﾞｰﾀ18&amp;16'!$BA$3:$BD$66,3,FALSE))</f>
        <v>葉台子</v>
      </c>
      <c r="Y53" s="275" t="str">
        <f>IF(Z53="","",VLOOKUP('16GS'!Z53,'ﾃﾞｰﾀ18&amp;16'!$BA$3:$BD$66,4,FALSE))</f>
        <v>(佐・ｸﾞﾗｽｺｰﾄ佐賀TC）</v>
      </c>
      <c r="Z53" s="272">
        <v>8</v>
      </c>
    </row>
    <row r="54" spans="1:26" ht="12" customHeight="1">
      <c r="A54" s="54"/>
      <c r="B54" s="18"/>
      <c r="C54" s="203" t="s">
        <v>184</v>
      </c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26</v>
      </c>
      <c r="U54" s="30" t="str">
        <f>IF(T54="","",VLOOKUP('16GS'!T54,'ﾃﾞｰﾀ18&amp;16'!$BA$3:$BD$66,2,FALSE))</f>
        <v>高木</v>
      </c>
      <c r="V54" s="7"/>
      <c r="W54" s="275"/>
      <c r="X54" s="275"/>
      <c r="Y54" s="275"/>
      <c r="Z54" s="272"/>
    </row>
    <row r="55" spans="1:26" ht="12" customHeight="1">
      <c r="A55" s="278">
        <f>IF(T50="","",IF(T50=Z49,Z51,Z49))</f>
        <v>22</v>
      </c>
      <c r="B55" s="275" t="str">
        <f>IF(A55="","",VLOOKUP('16GS'!A55,'ﾃﾞｰﾀ18&amp;16'!$BA$3:$BD$66,2,FALSE))</f>
        <v>小林</v>
      </c>
      <c r="C55" s="275" t="str">
        <f>IF(A55="","",VLOOKUP('16GS'!A55,'ﾃﾞｰﾀ18&amp;16'!$BA$3:$BD$66,3,FALSE))</f>
        <v>千里</v>
      </c>
      <c r="D55" s="275" t="str">
        <f>IF(A55="","",VLOOKUP('16GS'!A55,'ﾃﾞｰﾀ18&amp;16'!$BA$3:$BD$66,4,FALSE))</f>
        <v>(宮･宮崎商業高)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73" t="s">
        <v>1022</v>
      </c>
      <c r="U55" s="274"/>
      <c r="V55" s="9"/>
      <c r="W55" s="275" t="str">
        <f>IF(Z55="","",VLOOKUP('16GS'!Z55,'ﾃﾞｰﾀ18&amp;16'!$BA$3:$BD$66,2,FALSE))</f>
        <v>高木</v>
      </c>
      <c r="X55" s="275" t="str">
        <f>IF(Z55="","",VLOOKUP('16GS'!Z55,'ﾃﾞｰﾀ18&amp;16'!$BA$3:$BD$66,3,FALSE))</f>
        <v>朝香</v>
      </c>
      <c r="Y55" s="275" t="str">
        <f>IF(Z55="","",VLOOKUP('16GS'!Z55,'ﾃﾞｰﾀ18&amp;16'!$BA$3:$BD$66,4,FALSE))</f>
        <v>(熊・RKKﾙｰﾃﾞﾝｽ）</v>
      </c>
      <c r="Z55" s="272">
        <v>26</v>
      </c>
    </row>
    <row r="56" spans="1:26" ht="12" customHeight="1">
      <c r="A56" s="278"/>
      <c r="B56" s="275"/>
      <c r="C56" s="275"/>
      <c r="D56" s="275"/>
      <c r="E56" s="6"/>
      <c r="F56" s="9">
        <v>8</v>
      </c>
      <c r="G56" s="30" t="str">
        <f>IF(F56="","",VLOOKUP('16GS'!F56,'ﾃﾞｰﾀ18&amp;16'!$BA$3:$BD$66,2,FALSE))</f>
        <v>緒方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75"/>
      <c r="X56" s="275"/>
      <c r="Y56" s="275"/>
      <c r="Z56" s="272"/>
    </row>
    <row r="57" spans="1:29" ht="13.5" customHeight="1">
      <c r="A57" s="278">
        <f>IF(T54="","",IF(T54=Z53,Z55,Z53))</f>
        <v>8</v>
      </c>
      <c r="B57" s="275" t="str">
        <f>IF(A57="","",VLOOKUP('16GS'!A57,'ﾃﾞｰﾀ18&amp;16'!$BA$3:$BD$66,2,FALSE))</f>
        <v>緒方</v>
      </c>
      <c r="C57" s="275" t="str">
        <f>IF(A57="","",VLOOKUP('16GS'!A57,'ﾃﾞｰﾀ18&amp;16'!$BA$3:$BD$66,3,FALSE))</f>
        <v>葉台子</v>
      </c>
      <c r="D57" s="275" t="str">
        <f>IF(A57="","",VLOOKUP('16GS'!A57,'ﾃﾞｰﾀ18&amp;16'!$BA$3:$BD$66,4,FALSE))</f>
        <v>(佐・ｸﾞﾗｽｺｰﾄ佐賀TC）</v>
      </c>
      <c r="E57" s="8"/>
      <c r="F57" s="277">
        <v>82</v>
      </c>
      <c r="G57" s="273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3"/>
      <c r="Z57" s="28"/>
      <c r="AA57" s="3"/>
      <c r="AB57" s="2"/>
      <c r="AC57" s="2"/>
    </row>
    <row r="58" spans="1:28" ht="13.5" customHeight="1">
      <c r="A58" s="278"/>
      <c r="B58" s="275"/>
      <c r="C58" s="275"/>
      <c r="D58" s="275"/>
      <c r="E58" s="5"/>
      <c r="F58" s="10"/>
      <c r="G58" s="3"/>
      <c r="H58" s="43"/>
      <c r="I58" s="15"/>
      <c r="J58" s="15"/>
      <c r="K58" s="15"/>
      <c r="L58" s="1"/>
      <c r="M58" s="1"/>
      <c r="O58" s="16"/>
      <c r="P58" s="28"/>
      <c r="Q58" s="49"/>
      <c r="R58" s="49"/>
      <c r="S58" s="49"/>
      <c r="T58" s="12"/>
      <c r="U58" s="60"/>
      <c r="V58" s="10"/>
      <c r="W58" s="49"/>
      <c r="X58" s="12"/>
      <c r="Y58" s="10"/>
      <c r="Z58" s="60"/>
      <c r="AA58" s="3"/>
      <c r="AB58" s="2"/>
    </row>
    <row r="59" spans="1:28" ht="13.5" customHeight="1">
      <c r="A59" s="12"/>
      <c r="B59" s="49"/>
      <c r="C59" s="49"/>
      <c r="D59" s="49"/>
      <c r="E59" s="15"/>
      <c r="F59" s="15"/>
      <c r="G59" s="15"/>
      <c r="H59" s="15"/>
      <c r="I59" s="15"/>
      <c r="J59" s="15"/>
      <c r="K59" s="43"/>
      <c r="L59" s="39"/>
      <c r="M59" s="39"/>
      <c r="O59" s="16"/>
      <c r="P59" s="28"/>
      <c r="Q59" s="49"/>
      <c r="R59" s="49"/>
      <c r="S59" s="49"/>
      <c r="T59" s="12"/>
      <c r="U59" s="28"/>
      <c r="V59" s="28"/>
      <c r="W59" s="49"/>
      <c r="X59" s="12"/>
      <c r="Y59" s="28"/>
      <c r="Z59" s="28"/>
      <c r="AA59" s="3"/>
      <c r="AB59" s="2"/>
    </row>
    <row r="60" spans="1:28" ht="13.5" customHeight="1">
      <c r="A60" s="12"/>
      <c r="B60" s="49"/>
      <c r="C60" s="49"/>
      <c r="D60" s="49"/>
      <c r="E60" s="15"/>
      <c r="F60" s="15"/>
      <c r="G60" s="15"/>
      <c r="H60" s="15"/>
      <c r="I60" s="15"/>
      <c r="J60" s="57"/>
      <c r="K60" s="10"/>
      <c r="L60" s="60"/>
      <c r="M60" s="60"/>
      <c r="N60" s="17"/>
      <c r="O60" s="16"/>
      <c r="P60" s="28"/>
      <c r="Q60" s="49"/>
      <c r="R60" s="49"/>
      <c r="S60" s="49"/>
      <c r="T60" s="12"/>
      <c r="U60" s="28"/>
      <c r="V60" s="28"/>
      <c r="W60" s="49"/>
      <c r="X60" s="12"/>
      <c r="Y60" s="12"/>
      <c r="Z60" s="12"/>
      <c r="AA60" s="2"/>
      <c r="AB60" s="2"/>
    </row>
    <row r="61" spans="1:29" ht="13.5" customHeight="1">
      <c r="A61" s="12"/>
      <c r="B61" s="49"/>
      <c r="C61" s="49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17"/>
      <c r="O61" s="16"/>
      <c r="P61" s="17"/>
      <c r="Q61" s="17"/>
      <c r="R61" s="17"/>
      <c r="T61" s="17"/>
      <c r="V61" s="17"/>
      <c r="W61" s="46"/>
      <c r="X61" s="15"/>
      <c r="Y61" s="12"/>
      <c r="Z61" s="12"/>
      <c r="AA61" s="2"/>
      <c r="AB61" s="2"/>
      <c r="AC61" s="2"/>
    </row>
    <row r="62" spans="1:29" ht="13.5" customHeight="1">
      <c r="A62" s="12"/>
      <c r="B62" s="49"/>
      <c r="C62" s="49"/>
      <c r="D62" s="49"/>
      <c r="E62" s="43"/>
      <c r="F62" s="10"/>
      <c r="G62" s="10"/>
      <c r="H62" s="43"/>
      <c r="I62" s="43"/>
      <c r="J62" s="43"/>
      <c r="K62" s="43"/>
      <c r="L62" s="43"/>
      <c r="M62" s="43"/>
      <c r="N62" s="17"/>
      <c r="P62" s="17"/>
      <c r="Q62" s="17"/>
      <c r="R62" s="23"/>
      <c r="S62" s="23"/>
      <c r="T62" s="23"/>
      <c r="U62" s="23"/>
      <c r="V62" s="23"/>
      <c r="W62" s="206"/>
      <c r="X62" s="15"/>
      <c r="Y62" s="12"/>
      <c r="Z62" s="12"/>
      <c r="AA62" s="12"/>
      <c r="AB62" s="2"/>
      <c r="AC62" s="2"/>
    </row>
    <row r="63" spans="1:28" ht="13.5" customHeight="1">
      <c r="A63" s="12"/>
      <c r="B63" s="49"/>
      <c r="C63" s="49"/>
      <c r="D63" s="49"/>
      <c r="E63" s="43"/>
      <c r="F63" s="43"/>
      <c r="G63" s="43"/>
      <c r="H63" s="43"/>
      <c r="I63" s="43"/>
      <c r="J63" s="43"/>
      <c r="K63" s="43"/>
      <c r="L63" s="43"/>
      <c r="M63" s="43"/>
      <c r="O63" s="43"/>
      <c r="P63" s="49"/>
      <c r="Q63" s="49"/>
      <c r="R63" s="49"/>
      <c r="S63" s="49"/>
      <c r="T63" s="12"/>
      <c r="U63" s="28"/>
      <c r="V63" s="28"/>
      <c r="W63" s="49"/>
      <c r="X63" s="12"/>
      <c r="Y63" s="2"/>
      <c r="Z63" s="43"/>
      <c r="AA63" s="43"/>
      <c r="AB63" s="2"/>
    </row>
    <row r="64" spans="1:28" ht="13.5" customHeight="1">
      <c r="A64" s="12"/>
      <c r="B64" s="49"/>
      <c r="C64" s="49"/>
      <c r="D64" s="49"/>
      <c r="E64" s="43"/>
      <c r="F64" s="43"/>
      <c r="G64" s="43"/>
      <c r="H64" s="10"/>
      <c r="I64" s="10"/>
      <c r="J64" s="43"/>
      <c r="K64" s="43"/>
      <c r="L64" s="43"/>
      <c r="M64" s="43"/>
      <c r="N64" s="61"/>
      <c r="O64" s="60"/>
      <c r="P64" s="49"/>
      <c r="Q64" s="49"/>
      <c r="R64" s="49"/>
      <c r="S64" s="49"/>
      <c r="T64" s="12"/>
      <c r="U64" s="60"/>
      <c r="V64" s="60"/>
      <c r="W64" s="49"/>
      <c r="X64" s="12"/>
      <c r="Y64" s="2"/>
      <c r="Z64" s="60"/>
      <c r="AA64" s="43"/>
      <c r="AB64" s="2"/>
    </row>
    <row r="65" spans="1:28" ht="13.5" customHeight="1">
      <c r="A65" s="12"/>
      <c r="B65" s="49"/>
      <c r="C65" s="49"/>
      <c r="D65" s="49"/>
      <c r="E65" s="43"/>
      <c r="F65" s="43"/>
      <c r="G65" s="43"/>
      <c r="H65" s="43"/>
      <c r="I65" s="43"/>
      <c r="J65" s="43"/>
      <c r="K65" s="43"/>
      <c r="L65" s="43"/>
      <c r="M65" s="43"/>
      <c r="N65" s="17"/>
      <c r="O65" s="15"/>
      <c r="P65" s="49"/>
      <c r="Q65" s="49"/>
      <c r="R65" s="49"/>
      <c r="S65" s="49"/>
      <c r="T65" s="12"/>
      <c r="U65" s="28"/>
      <c r="V65" s="28"/>
      <c r="W65" s="49"/>
      <c r="X65" s="12"/>
      <c r="Y65" s="12"/>
      <c r="Z65" s="43"/>
      <c r="AA65" s="43"/>
      <c r="AB65" s="2"/>
    </row>
    <row r="66" spans="1:28" ht="13.5" customHeight="1">
      <c r="A66" s="12"/>
      <c r="B66" s="49"/>
      <c r="C66" s="49"/>
      <c r="D66" s="49"/>
      <c r="E66" s="43"/>
      <c r="F66" s="10"/>
      <c r="G66" s="10"/>
      <c r="H66" s="43"/>
      <c r="I66" s="43"/>
      <c r="J66" s="43"/>
      <c r="K66" s="43"/>
      <c r="L66" s="43"/>
      <c r="M66" s="43"/>
      <c r="N66" s="17"/>
      <c r="O66" s="15"/>
      <c r="P66" s="49"/>
      <c r="Q66" s="49"/>
      <c r="R66" s="49"/>
      <c r="S66" s="49"/>
      <c r="T66" s="12"/>
      <c r="U66" s="28"/>
      <c r="V66" s="28"/>
      <c r="W66" s="49"/>
      <c r="X66" s="12"/>
      <c r="Y66" s="55"/>
      <c r="Z66" s="43"/>
      <c r="AA66" s="43"/>
      <c r="AB66" s="2"/>
    </row>
    <row r="67" spans="1:28" ht="13.5" customHeight="1">
      <c r="A67" s="12"/>
      <c r="B67" s="49"/>
      <c r="C67" s="49"/>
      <c r="D67" s="49"/>
      <c r="E67" s="43"/>
      <c r="F67" s="43"/>
      <c r="G67" s="43"/>
      <c r="H67" s="43"/>
      <c r="I67" s="43"/>
      <c r="J67" s="43"/>
      <c r="K67" s="43"/>
      <c r="L67" s="43"/>
      <c r="M67" s="43"/>
      <c r="N67" s="17"/>
      <c r="O67" s="43"/>
      <c r="P67" s="49"/>
      <c r="Q67" s="49"/>
      <c r="R67" s="49"/>
      <c r="S67" s="49"/>
      <c r="T67" s="12"/>
      <c r="U67" s="28"/>
      <c r="V67" s="28"/>
      <c r="W67" s="49"/>
      <c r="X67" s="12"/>
      <c r="Y67" s="55"/>
      <c r="Z67" s="43"/>
      <c r="AA67" s="43"/>
      <c r="AB67" s="12"/>
    </row>
    <row r="68" spans="1:28" ht="13.5" customHeight="1">
      <c r="A68" s="12"/>
      <c r="B68" s="49"/>
      <c r="C68" s="49"/>
      <c r="D68" s="49"/>
      <c r="E68" s="43"/>
      <c r="F68" s="43"/>
      <c r="G68" s="43"/>
      <c r="H68" s="43"/>
      <c r="I68" s="43"/>
      <c r="J68" s="43"/>
      <c r="K68" s="43"/>
      <c r="L68" s="43"/>
      <c r="M68" s="43"/>
      <c r="N68" s="61"/>
      <c r="O68" s="60"/>
      <c r="P68" s="49"/>
      <c r="Q68" s="49"/>
      <c r="R68" s="49"/>
      <c r="S68" s="49"/>
      <c r="T68" s="12"/>
      <c r="U68" s="60"/>
      <c r="V68" s="60"/>
      <c r="W68" s="49"/>
      <c r="X68" s="12"/>
      <c r="Y68" s="55"/>
      <c r="Z68" s="60"/>
      <c r="AA68" s="43"/>
      <c r="AB68" s="12"/>
    </row>
  </sheetData>
  <mergeCells count="193">
    <mergeCell ref="A51:A52"/>
    <mergeCell ref="A55:A56"/>
    <mergeCell ref="B55:B56"/>
    <mergeCell ref="C55:C56"/>
    <mergeCell ref="B51:B52"/>
    <mergeCell ref="C51:C52"/>
    <mergeCell ref="D55:D56"/>
    <mergeCell ref="A57:A58"/>
    <mergeCell ref="B57:B58"/>
    <mergeCell ref="C57:C58"/>
    <mergeCell ref="D57:D58"/>
    <mergeCell ref="N9:O9"/>
    <mergeCell ref="N10:O10"/>
    <mergeCell ref="F51:G51"/>
    <mergeCell ref="X55:X56"/>
    <mergeCell ref="T51:U51"/>
    <mergeCell ref="W51:W52"/>
    <mergeCell ref="X51:X52"/>
    <mergeCell ref="P31:Q31"/>
    <mergeCell ref="J31:K31"/>
    <mergeCell ref="F37:G37"/>
    <mergeCell ref="W55:W56"/>
    <mergeCell ref="Y55:Y56"/>
    <mergeCell ref="Z55:Z56"/>
    <mergeCell ref="X53:X54"/>
    <mergeCell ref="Y53:Y54"/>
    <mergeCell ref="Z53:Z54"/>
    <mergeCell ref="T33:U33"/>
    <mergeCell ref="H35:I35"/>
    <mergeCell ref="F57:G57"/>
    <mergeCell ref="W31:W32"/>
    <mergeCell ref="T37:U37"/>
    <mergeCell ref="W37:W38"/>
    <mergeCell ref="W49:W50"/>
    <mergeCell ref="R53:S53"/>
    <mergeCell ref="W53:W54"/>
    <mergeCell ref="T55:U55"/>
    <mergeCell ref="F21:G21"/>
    <mergeCell ref="F25:G25"/>
    <mergeCell ref="F29:G29"/>
    <mergeCell ref="T13:U13"/>
    <mergeCell ref="T17:U17"/>
    <mergeCell ref="T21:U21"/>
    <mergeCell ref="F13:G13"/>
    <mergeCell ref="F17:G17"/>
    <mergeCell ref="T25:U25"/>
    <mergeCell ref="T29:U29"/>
    <mergeCell ref="Y7:Y8"/>
    <mergeCell ref="Z7:Z8"/>
    <mergeCell ref="H19:I19"/>
    <mergeCell ref="H27:I27"/>
    <mergeCell ref="P15:Q15"/>
    <mergeCell ref="R19:S19"/>
    <mergeCell ref="R27:S27"/>
    <mergeCell ref="J15:K15"/>
    <mergeCell ref="L23:M23"/>
    <mergeCell ref="N23:O23"/>
    <mergeCell ref="T9:U9"/>
    <mergeCell ref="F9:G9"/>
    <mergeCell ref="A1:Z1"/>
    <mergeCell ref="A2:Z2"/>
    <mergeCell ref="A7:A8"/>
    <mergeCell ref="B7:B8"/>
    <mergeCell ref="C7:C8"/>
    <mergeCell ref="D7:D8"/>
    <mergeCell ref="W7:W8"/>
    <mergeCell ref="X7:X8"/>
    <mergeCell ref="A9:A10"/>
    <mergeCell ref="B9:B10"/>
    <mergeCell ref="C9:C10"/>
    <mergeCell ref="D9:D10"/>
    <mergeCell ref="W9:W10"/>
    <mergeCell ref="X9:X10"/>
    <mergeCell ref="Y9:Y10"/>
    <mergeCell ref="Z9:Z10"/>
    <mergeCell ref="R11:S11"/>
    <mergeCell ref="H11:I11"/>
    <mergeCell ref="A13:A14"/>
    <mergeCell ref="B13:B14"/>
    <mergeCell ref="C13:C14"/>
    <mergeCell ref="D13:D14"/>
    <mergeCell ref="A11:A12"/>
    <mergeCell ref="B11:B12"/>
    <mergeCell ref="C11:C12"/>
    <mergeCell ref="D11:D12"/>
    <mergeCell ref="Z11:Z12"/>
    <mergeCell ref="Z13:Z14"/>
    <mergeCell ref="W11:W12"/>
    <mergeCell ref="X11:X12"/>
    <mergeCell ref="Y11:Y12"/>
    <mergeCell ref="X15:X16"/>
    <mergeCell ref="Y15:Y16"/>
    <mergeCell ref="Z15:Z16"/>
    <mergeCell ref="W13:W14"/>
    <mergeCell ref="X13:X14"/>
    <mergeCell ref="Y13:Y14"/>
    <mergeCell ref="Z17:Z18"/>
    <mergeCell ref="A15:A16"/>
    <mergeCell ref="B15:B16"/>
    <mergeCell ref="C15:C16"/>
    <mergeCell ref="D15:D16"/>
    <mergeCell ref="A17:A18"/>
    <mergeCell ref="B17:B18"/>
    <mergeCell ref="C17:C18"/>
    <mergeCell ref="D17:D18"/>
    <mergeCell ref="W15:W16"/>
    <mergeCell ref="A19:A20"/>
    <mergeCell ref="W17:W18"/>
    <mergeCell ref="X17:X18"/>
    <mergeCell ref="Y17:Y18"/>
    <mergeCell ref="W19:W20"/>
    <mergeCell ref="X19:X20"/>
    <mergeCell ref="Y19:Y20"/>
    <mergeCell ref="Z19:Z20"/>
    <mergeCell ref="W21:W22"/>
    <mergeCell ref="X21:X22"/>
    <mergeCell ref="Y21:Y22"/>
    <mergeCell ref="Z21:Z22"/>
    <mergeCell ref="A23:A24"/>
    <mergeCell ref="B23:B24"/>
    <mergeCell ref="C23:C24"/>
    <mergeCell ref="D23:D24"/>
    <mergeCell ref="A21:A22"/>
    <mergeCell ref="B21:B22"/>
    <mergeCell ref="C21:C22"/>
    <mergeCell ref="D21:D22"/>
    <mergeCell ref="W23:W24"/>
    <mergeCell ref="X23:X24"/>
    <mergeCell ref="Y23:Y24"/>
    <mergeCell ref="Z23:Z24"/>
    <mergeCell ref="A25:A26"/>
    <mergeCell ref="B25:B26"/>
    <mergeCell ref="C25:C26"/>
    <mergeCell ref="D25:D26"/>
    <mergeCell ref="W25:W26"/>
    <mergeCell ref="X25:X26"/>
    <mergeCell ref="Y25:Y26"/>
    <mergeCell ref="Z25:Z26"/>
    <mergeCell ref="A27:A28"/>
    <mergeCell ref="B27:B28"/>
    <mergeCell ref="C27:C28"/>
    <mergeCell ref="D27:D28"/>
    <mergeCell ref="W27:W28"/>
    <mergeCell ref="X27:X28"/>
    <mergeCell ref="Y27:Y28"/>
    <mergeCell ref="Z27:Z28"/>
    <mergeCell ref="Z29:Z30"/>
    <mergeCell ref="A29:A30"/>
    <mergeCell ref="B29:B30"/>
    <mergeCell ref="C29:C30"/>
    <mergeCell ref="D29:D30"/>
    <mergeCell ref="D31:D32"/>
    <mergeCell ref="W29:W30"/>
    <mergeCell ref="X29:X30"/>
    <mergeCell ref="Y29:Y30"/>
    <mergeCell ref="X31:X32"/>
    <mergeCell ref="Y31:Y32"/>
    <mergeCell ref="Z31:Z32"/>
    <mergeCell ref="A33:A34"/>
    <mergeCell ref="W33:W34"/>
    <mergeCell ref="X33:X34"/>
    <mergeCell ref="Y33:Y34"/>
    <mergeCell ref="A31:A32"/>
    <mergeCell ref="B31:B32"/>
    <mergeCell ref="C31:C32"/>
    <mergeCell ref="Z33:Z34"/>
    <mergeCell ref="F33:G33"/>
    <mergeCell ref="Z35:Z36"/>
    <mergeCell ref="A35:A36"/>
    <mergeCell ref="B35:B36"/>
    <mergeCell ref="C35:C36"/>
    <mergeCell ref="D35:D36"/>
    <mergeCell ref="W35:W36"/>
    <mergeCell ref="X35:X36"/>
    <mergeCell ref="Y35:Y36"/>
    <mergeCell ref="R35:S35"/>
    <mergeCell ref="C37:C38"/>
    <mergeCell ref="D37:D38"/>
    <mergeCell ref="D49:D50"/>
    <mergeCell ref="C49:C50"/>
    <mergeCell ref="A49:A50"/>
    <mergeCell ref="B49:B50"/>
    <mergeCell ref="A37:A38"/>
    <mergeCell ref="B37:B38"/>
    <mergeCell ref="X37:X38"/>
    <mergeCell ref="D51:D52"/>
    <mergeCell ref="Y37:Y38"/>
    <mergeCell ref="Z37:Z38"/>
    <mergeCell ref="Y51:Y52"/>
    <mergeCell ref="X49:X50"/>
    <mergeCell ref="Y49:Y50"/>
    <mergeCell ref="Z49:Z50"/>
    <mergeCell ref="Z51:Z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6">
      <selection activeCell="O62" sqref="O62"/>
    </sheetView>
  </sheetViews>
  <sheetFormatPr defaultColWidth="8.796875" defaultRowHeight="14.25"/>
  <cols>
    <col min="1" max="1" width="2.5" style="171" customWidth="1"/>
    <col min="2" max="3" width="5.19921875" style="140" customWidth="1"/>
    <col min="4" max="4" width="13.8984375" style="171" customWidth="1"/>
    <col min="5" max="5" width="2" style="171" customWidth="1"/>
    <col min="6" max="6" width="2" style="141" customWidth="1"/>
    <col min="7" max="7" width="4.59765625" style="171" customWidth="1"/>
    <col min="8" max="8" width="2" style="141" customWidth="1"/>
    <col min="9" max="9" width="4.59765625" style="171" customWidth="1"/>
    <col min="10" max="10" width="2" style="141" customWidth="1"/>
    <col min="11" max="11" width="4.59765625" style="171" customWidth="1"/>
    <col min="12" max="12" width="2" style="141" customWidth="1"/>
    <col min="13" max="13" width="4.59765625" style="171" customWidth="1"/>
    <col min="14" max="14" width="2" style="171" customWidth="1"/>
    <col min="15" max="15" width="4.59765625" style="141" customWidth="1"/>
    <col min="16" max="16" width="2" style="171" customWidth="1"/>
    <col min="17" max="17" width="4.59765625" style="171" customWidth="1"/>
    <col min="18" max="18" width="2" style="171" customWidth="1"/>
    <col min="19" max="19" width="4.59765625" style="141" customWidth="1"/>
    <col min="20" max="20" width="2" style="171" customWidth="1"/>
    <col min="21" max="21" width="4.59765625" style="141" customWidth="1"/>
    <col min="22" max="22" width="2" style="171" customWidth="1"/>
    <col min="23" max="24" width="5.19921875" style="171" customWidth="1"/>
    <col min="25" max="25" width="13.8984375" style="171" customWidth="1"/>
    <col min="26" max="26" width="2.5" style="171" customWidth="1"/>
    <col min="27" max="16384" width="2.59765625" style="144" customWidth="1"/>
  </cols>
  <sheetData>
    <row r="1" spans="1:26" ht="26.25" customHeight="1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28.5" customHeight="1">
      <c r="A2" s="282" t="s">
        <v>197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3.5">
      <c r="Z3" s="142" t="s">
        <v>546</v>
      </c>
    </row>
    <row r="4" ht="13.5">
      <c r="Z4" s="142" t="s">
        <v>354</v>
      </c>
    </row>
    <row r="5" ht="18.75" customHeight="1"/>
    <row r="6" spans="1:26" ht="13.5">
      <c r="A6" s="144"/>
      <c r="D6" s="144"/>
      <c r="E6" s="144" t="s">
        <v>178</v>
      </c>
      <c r="F6" s="143"/>
      <c r="G6" s="142" t="s">
        <v>146</v>
      </c>
      <c r="H6" s="143"/>
      <c r="I6" s="142" t="s">
        <v>179</v>
      </c>
      <c r="J6" s="143"/>
      <c r="K6" s="142" t="s">
        <v>180</v>
      </c>
      <c r="L6" s="143"/>
      <c r="M6" s="144"/>
      <c r="N6" s="144" t="s">
        <v>193</v>
      </c>
      <c r="O6" s="144"/>
      <c r="P6" s="144" t="s">
        <v>180</v>
      </c>
      <c r="Q6" s="144"/>
      <c r="R6" s="144" t="s">
        <v>179</v>
      </c>
      <c r="S6" s="143"/>
      <c r="T6" s="144" t="s">
        <v>181</v>
      </c>
      <c r="U6" s="143"/>
      <c r="V6" s="144" t="s">
        <v>178</v>
      </c>
      <c r="W6" s="144"/>
      <c r="X6" s="144"/>
      <c r="Y6" s="144"/>
      <c r="Z6" s="144"/>
    </row>
    <row r="7" spans="1:26" ht="17.25" customHeight="1">
      <c r="A7" s="278">
        <v>1</v>
      </c>
      <c r="B7" s="14" t="str">
        <f>IF($A7="","",VLOOKUP($A7,'ﾃﾞｰﾀ18&amp;16'!$AK$262:$AN$277,2,FALSE))</f>
        <v>大森</v>
      </c>
      <c r="C7" s="14" t="str">
        <f>IF($A7="","",VLOOKUP($A7,'ﾃﾞｰﾀ18&amp;16'!$AK$262:$AN$277,3,FALSE))</f>
        <v>詩織</v>
      </c>
      <c r="D7" s="14" t="str">
        <f>IF($A7="","",VLOOKUP($A7,'ﾃﾞｰﾀ18&amp;16'!$AK$262:$AN$277,4,FALSE))</f>
        <v>(佐・龍谷高）</v>
      </c>
      <c r="E7" s="41"/>
      <c r="F7" s="41"/>
      <c r="G7" s="42"/>
      <c r="H7" s="286">
        <v>1</v>
      </c>
      <c r="I7" s="14" t="str">
        <f>IF(H7="","",VLOOKUP(H7,'ﾃﾞｰﾀ18&amp;16'!$AK$262:$AN$285,2,FALSE))</f>
        <v>大森</v>
      </c>
      <c r="J7" s="28"/>
      <c r="K7" s="3"/>
      <c r="L7" s="28"/>
      <c r="M7" s="3"/>
      <c r="N7" s="3"/>
      <c r="O7" s="28"/>
      <c r="P7" s="3"/>
      <c r="Q7" s="3"/>
      <c r="R7" s="276">
        <v>14</v>
      </c>
      <c r="S7" s="49" t="str">
        <f>IF(R7="","",VLOOKUP(R7,'ﾃﾞｰﾀ18&amp;16'!$AK$262:$AN$285,2,FALSE))</f>
        <v>大田黒</v>
      </c>
      <c r="T7" s="30"/>
      <c r="U7" s="30"/>
      <c r="V7" s="4"/>
      <c r="W7" s="14" t="str">
        <f>IF($Z7="","",VLOOKUP($Z7,'ﾃﾞｰﾀ18&amp;16'!$AK$262:$AN$285,2,FALSE))</f>
        <v>溝部</v>
      </c>
      <c r="X7" s="14" t="str">
        <f>IF($Z7="","",VLOOKUP($Z7,'ﾃﾞｰﾀ18&amp;16'!$AK$262:$AN$285,3,FALSE))</f>
        <v>明莉</v>
      </c>
      <c r="Y7" s="14" t="str">
        <f>IF($Z7="","",VLOOKUP($Z7,'ﾃﾞｰﾀ18&amp;16'!$AK$262:$AN$285,4,FALSE))</f>
        <v>(大･ﾌｧｰｽﾄTC)</v>
      </c>
      <c r="Z7" s="272">
        <v>13</v>
      </c>
    </row>
    <row r="8" spans="1:26" ht="17.25" customHeight="1">
      <c r="A8" s="278"/>
      <c r="B8" s="14" t="str">
        <f>IF($A7="","",VLOOKUP($A7,'ﾃﾞｰﾀ18&amp;16'!$AO$262:$AR$277,2,FALSE))</f>
        <v>緒方</v>
      </c>
      <c r="C8" s="14" t="str">
        <f>IF($A7="","",VLOOKUP($A7,'ﾃﾞｰﾀ18&amp;16'!$AO$262:$AR$277,3,FALSE))</f>
        <v>葉台子</v>
      </c>
      <c r="D8" s="14" t="str">
        <f>IF($A7="","",VLOOKUP($A7,'ﾃﾞｰﾀ18&amp;16'!$AO$262:$AR$277,4,FALSE))</f>
        <v>(佐・ｸﾞﾗｽｺｰﾄ佐賀TC）</v>
      </c>
      <c r="E8" s="10"/>
      <c r="F8" s="10"/>
      <c r="G8" s="29"/>
      <c r="H8" s="295"/>
      <c r="I8" s="50" t="str">
        <f>IF(H7="","",VLOOKUP(H7,'ﾃﾞｰﾀ18&amp;16'!$AO$262:$AR$285,2,FALSE))</f>
        <v>緒方</v>
      </c>
      <c r="J8" s="28"/>
      <c r="K8" s="3"/>
      <c r="L8" s="28"/>
      <c r="M8" s="300">
        <v>18</v>
      </c>
      <c r="N8" s="288" t="str">
        <f>IF(M8="","",VLOOKUP(M8,'ﾃﾞｰﾀ18&amp;16'!$AK$262:$AN$285,2,FALSE))</f>
        <v>定兼</v>
      </c>
      <c r="O8" s="288"/>
      <c r="P8" s="3"/>
      <c r="Q8" s="3"/>
      <c r="R8" s="297"/>
      <c r="S8" s="50" t="str">
        <f>IF(R7="","",VLOOKUP(R7,'ﾃﾞｰﾀ18&amp;16'!$AO$262:$AR$285,2,FALSE))</f>
        <v>大石</v>
      </c>
      <c r="T8" s="32"/>
      <c r="U8" s="28"/>
      <c r="V8" s="10"/>
      <c r="W8" s="14" t="str">
        <f>IF($Z7="","",VLOOKUP($Z7,'ﾃﾞｰﾀ18&amp;16'!$AO$262:$AR$285,2,FALSE))</f>
        <v>貴田</v>
      </c>
      <c r="X8" s="14" t="str">
        <f>IF($Z7="","",VLOOKUP($Z7,'ﾃﾞｰﾀ18&amp;16'!$AO$262:$AR$285,3,FALSE))</f>
        <v>祥子</v>
      </c>
      <c r="Y8" s="14" t="str">
        <f>IF($Z7="","",VLOOKUP($Z7,'ﾃﾞｰﾀ18&amp;16'!$AO$262:$AR$285,4,FALSE))</f>
        <v>(大･BEKITT)</v>
      </c>
      <c r="Z8" s="272"/>
    </row>
    <row r="9" spans="1:26" ht="17.25" customHeight="1">
      <c r="A9" s="278">
        <v>2</v>
      </c>
      <c r="B9" s="14" t="str">
        <f>IF($A9="","",VLOOKUP($A9,'ﾃﾞｰﾀ18&amp;16'!$AK$262:$AN$277,2,FALSE))</f>
        <v>杉本</v>
      </c>
      <c r="C9" s="14" t="str">
        <f>IF($A9="","",VLOOKUP($A9,'ﾃﾞｰﾀ18&amp;16'!$AK$262:$AN$277,3,FALSE))</f>
        <v>絵美</v>
      </c>
      <c r="D9" s="14" t="str">
        <f>IF($A9="","",VLOOKUP($A9,'ﾃﾞｰﾀ18&amp;16'!$AK$262:$AN$277,4,FALSE))</f>
        <v>(長･鹿町SKHTC)</v>
      </c>
      <c r="E9" s="4"/>
      <c r="F9" s="286">
        <v>2</v>
      </c>
      <c r="G9" s="51" t="str">
        <f>IF(F9="","",VLOOKUP(F9,'ﾃﾞｰﾀ18&amp;16'!$AK$262:$AN$285,2,FALSE))</f>
        <v>杉本</v>
      </c>
      <c r="H9" s="277">
        <v>80</v>
      </c>
      <c r="I9" s="274"/>
      <c r="J9" s="28"/>
      <c r="K9" s="3"/>
      <c r="L9" s="28"/>
      <c r="M9" s="300"/>
      <c r="N9" s="288" t="str">
        <f>IF(M8="","",VLOOKUP(M8,'ﾃﾞｰﾀ18&amp;16'!$AO$262:$AR$285,2,FALSE))</f>
        <v>松永</v>
      </c>
      <c r="O9" s="288"/>
      <c r="P9" s="3"/>
      <c r="Q9" s="3"/>
      <c r="R9" s="277">
        <v>81</v>
      </c>
      <c r="S9" s="274"/>
      <c r="T9" s="293">
        <v>14</v>
      </c>
      <c r="U9" s="49" t="str">
        <f>IF(T9="","",VLOOKUP(T9,'ﾃﾞｰﾀ18&amp;16'!$AK$262:$AN$285,2,FALSE))</f>
        <v>大田黒</v>
      </c>
      <c r="V9" s="4"/>
      <c r="W9" s="14" t="str">
        <f>IF($Z9="","",VLOOKUP($Z9,'ﾃﾞｰﾀ18&amp;16'!$AK$262:$AN$285,2,FALSE))</f>
        <v>大田黒</v>
      </c>
      <c r="X9" s="14" t="str">
        <f>IF($Z9="","",VLOOKUP($Z9,'ﾃﾞｰﾀ18&amp;16'!$AK$262:$AN$285,3,FALSE))</f>
        <v>秋奈</v>
      </c>
      <c r="Y9" s="14" t="str">
        <f>IF($Z9="","",VLOOKUP($Z9,'ﾃﾞｰﾀ18&amp;16'!$AK$262:$AN$285,4,FALSE))</f>
        <v>(熊･八代白百合学園高) </v>
      </c>
      <c r="Z9" s="272">
        <v>14</v>
      </c>
    </row>
    <row r="10" spans="1:26" ht="17.25" customHeight="1">
      <c r="A10" s="278"/>
      <c r="B10" s="14" t="str">
        <f>IF($A9="","",VLOOKUP($A9,'ﾃﾞｰﾀ18&amp;16'!$AO$262:$AR$277,2,FALSE))</f>
        <v>川久保</v>
      </c>
      <c r="C10" s="14" t="str">
        <f>IF($A9="","",VLOOKUP($A9,'ﾃﾞｰﾀ18&amp;16'!$AO$262:$AR$277,3,FALSE))</f>
        <v>恵理</v>
      </c>
      <c r="D10" s="14" t="str">
        <f>IF($A9="","",VLOOKUP($A9,'ﾃﾞｰﾀ18&amp;16'!$AO$262:$AR$277,4,FALSE))</f>
        <v>(長･鹿町SKHTC)</v>
      </c>
      <c r="E10" s="6"/>
      <c r="F10" s="295"/>
      <c r="G10" s="52" t="str">
        <f>IF(F9="","",VLOOKUP(F9,'ﾃﾞｰﾀ18&amp;16'!$AO$262:$AR$285,2,FALSE))</f>
        <v>川久保</v>
      </c>
      <c r="H10" s="28"/>
      <c r="I10" s="33"/>
      <c r="J10" s="28"/>
      <c r="K10" s="3"/>
      <c r="L10" s="28"/>
      <c r="M10" s="3"/>
      <c r="N10" s="288">
        <v>84</v>
      </c>
      <c r="O10" s="288"/>
      <c r="P10" s="3"/>
      <c r="Q10" s="3"/>
      <c r="R10" s="34"/>
      <c r="S10" s="28"/>
      <c r="T10" s="296"/>
      <c r="U10" s="50" t="str">
        <f>IF(T9="","",VLOOKUP(T9,'ﾃﾞｰﾀ18&amp;16'!$AO$262:$AR$285,2,FALSE))</f>
        <v>大石</v>
      </c>
      <c r="V10" s="7"/>
      <c r="W10" s="14" t="str">
        <f>IF($Z9="","",VLOOKUP($Z9,'ﾃﾞｰﾀ18&amp;16'!$AO$262:$AR$285,2,FALSE))</f>
        <v>大石</v>
      </c>
      <c r="X10" s="14" t="str">
        <f>IF($Z9="","",VLOOKUP($Z9,'ﾃﾞｰﾀ18&amp;16'!$AO$262:$AR$285,3,FALSE))</f>
        <v>花菜</v>
      </c>
      <c r="Y10" s="14" t="str">
        <f>IF($Z9="","",VLOOKUP($Z9,'ﾃﾞｰﾀ18&amp;16'!$AO$262:$AR$285,4,FALSE))</f>
        <v>(熊･八代白百合学園高) </v>
      </c>
      <c r="Z10" s="272"/>
    </row>
    <row r="11" spans="1:26" ht="17.25" customHeight="1">
      <c r="A11" s="278">
        <v>3</v>
      </c>
      <c r="B11" s="243" t="str">
        <f>IF($A11="","",VLOOKUP($A11,'ﾃﾞｰﾀ18&amp;16'!$AK$262:$AN$277,2,FALSE))</f>
        <v>堀口</v>
      </c>
      <c r="C11" s="243" t="str">
        <f>IF($A11="","",VLOOKUP($A11,'ﾃﾞｰﾀ18&amp;16'!$AK$262:$AN$277,3,FALSE))</f>
        <v>絵莉</v>
      </c>
      <c r="D11" s="243" t="str">
        <f>IF($A11="","",VLOOKUP($A11,'ﾃﾞｰﾀ18&amp;16'!$AK$262:$AN$277,4,FALSE))</f>
        <v>(福・柳川高）</v>
      </c>
      <c r="E11" s="8"/>
      <c r="F11" s="277">
        <v>82</v>
      </c>
      <c r="G11" s="273"/>
      <c r="H11" s="28"/>
      <c r="I11" s="33"/>
      <c r="J11" s="293">
        <v>1</v>
      </c>
      <c r="K11" s="14" t="str">
        <f>IF(J11="","",VLOOKUP(J11,'ﾃﾞｰﾀ18&amp;16'!$AK$262:$AN$285,2,FALSE))</f>
        <v>大森</v>
      </c>
      <c r="L11" s="28"/>
      <c r="M11" s="3"/>
      <c r="N11" s="189"/>
      <c r="O11" s="28"/>
      <c r="P11" s="276">
        <v>18</v>
      </c>
      <c r="Q11" s="51" t="str">
        <f>IF(P11="","",VLOOKUP(P11,'ﾃﾞｰﾀ18&amp;16'!$AK$262:$AN$285,2,FALSE))</f>
        <v>定兼</v>
      </c>
      <c r="R11" s="34"/>
      <c r="S11" s="28"/>
      <c r="T11" s="273">
        <v>83</v>
      </c>
      <c r="U11" s="274"/>
      <c r="V11" s="9"/>
      <c r="W11" s="14" t="str">
        <f>IF($Z11="","",VLOOKUP($Z11,'ﾃﾞｰﾀ18&amp;16'!$AK$262:$AN$285,2,FALSE))</f>
        <v>陣内</v>
      </c>
      <c r="X11" s="14" t="str">
        <f>IF($Z11="","",VLOOKUP($Z11,'ﾃﾞｰﾀ18&amp;16'!$AK$262:$AN$285,3,FALSE))</f>
        <v>碩子</v>
      </c>
      <c r="Y11" s="14" t="str">
        <f>IF($Z11="","",VLOOKUP($Z11,'ﾃﾞｰﾀ18&amp;16'!$AK$262:$AN$285,4,FALSE))</f>
        <v>(佐･ｸﾞﾗｽｺｰﾄ佐賀TC)</v>
      </c>
      <c r="Z11" s="272">
        <v>15</v>
      </c>
    </row>
    <row r="12" spans="1:26" ht="17.25" customHeight="1">
      <c r="A12" s="278"/>
      <c r="B12" s="243" t="str">
        <f>IF($A11="","",VLOOKUP($A11,'ﾃﾞｰﾀ18&amp;16'!$AO$262:$AR$277,2,FALSE))</f>
        <v>中島</v>
      </c>
      <c r="C12" s="243" t="str">
        <f>IF($A11="","",VLOOKUP($A11,'ﾃﾞｰﾀ18&amp;16'!$AO$262:$AR$277,3,FALSE))</f>
        <v>唯</v>
      </c>
      <c r="D12" s="243" t="str">
        <f>IF($A11="","",VLOOKUP($A11,'ﾃﾞｰﾀ18&amp;16'!$AO$262:$AR$277,4,FALSE))</f>
        <v>(福･柳川高)</v>
      </c>
      <c r="E12" s="10"/>
      <c r="F12" s="10"/>
      <c r="G12" s="28"/>
      <c r="H12" s="28"/>
      <c r="I12" s="33"/>
      <c r="J12" s="296"/>
      <c r="K12" s="50" t="str">
        <f>IF(J11="","",VLOOKUP(J11,'ﾃﾞｰﾀ18&amp;16'!$AO$262:$AR$285,2,FALSE))</f>
        <v>緒方</v>
      </c>
      <c r="L12" s="28"/>
      <c r="M12" s="3"/>
      <c r="N12" s="189"/>
      <c r="O12" s="28"/>
      <c r="P12" s="297"/>
      <c r="Q12" s="52" t="str">
        <f>IF(P11="","",VLOOKUP(P11,'ﾃﾞｰﾀ18&amp;16'!$AO$262:$AR$285,2,FALSE))</f>
        <v>松永</v>
      </c>
      <c r="R12" s="34"/>
      <c r="S12" s="28"/>
      <c r="T12" s="28"/>
      <c r="U12" s="28"/>
      <c r="V12" s="10"/>
      <c r="W12" s="14" t="str">
        <f>IF($Z11="","",VLOOKUP($Z11,'ﾃﾞｰﾀ18&amp;16'!$AO$262:$AR$285,2,FALSE))</f>
        <v>楊</v>
      </c>
      <c r="X12" s="14" t="str">
        <f>IF($Z11="","",VLOOKUP($Z11,'ﾃﾞｰﾀ18&amp;16'!$AO$262:$AR$285,3,FALSE))</f>
        <v>愛吏</v>
      </c>
      <c r="Y12" s="14" t="str">
        <f>IF($Z11="","",VLOOKUP($Z11,'ﾃﾞｰﾀ18&amp;16'!$AO$262:$AR$285,4,FALSE))</f>
        <v>(佐・ｸﾞﾗｽｺｰﾄ佐賀TC）</v>
      </c>
      <c r="Z12" s="272"/>
    </row>
    <row r="13" spans="1:26" ht="17.25" customHeight="1">
      <c r="A13" s="278">
        <v>4</v>
      </c>
      <c r="B13" s="14" t="str">
        <f>IF($A13="","",VLOOKUP($A13,'ﾃﾞｰﾀ18&amp;16'!$AK$262:$AN$277,2,FALSE))</f>
        <v>佐藤</v>
      </c>
      <c r="C13" s="14" t="str">
        <f>IF($A13="","",VLOOKUP($A13,'ﾃﾞｰﾀ18&amp;16'!$AK$262:$AN$277,3,FALSE))</f>
        <v>愛里</v>
      </c>
      <c r="D13" s="14" t="str">
        <f>IF($A13="","",VLOOKUP($A13,'ﾃﾞｰﾀ18&amp;16'!$AK$262:$AN$277,4,FALSE))</f>
        <v>(大・福徳学院高）</v>
      </c>
      <c r="E13" s="4"/>
      <c r="F13" s="299">
        <v>4</v>
      </c>
      <c r="G13" s="14" t="str">
        <f>IF(F13="","",VLOOKUP(F13,'ﾃﾞｰﾀ18&amp;16'!$AK$262:$AN$285,2,FALSE))</f>
        <v>佐藤</v>
      </c>
      <c r="H13" s="28"/>
      <c r="I13" s="33"/>
      <c r="J13" s="277">
        <v>82</v>
      </c>
      <c r="K13" s="274"/>
      <c r="L13" s="28"/>
      <c r="M13" s="28"/>
      <c r="N13" s="34"/>
      <c r="O13" s="28"/>
      <c r="P13" s="277">
        <v>81</v>
      </c>
      <c r="Q13" s="274"/>
      <c r="R13" s="34"/>
      <c r="S13" s="28"/>
      <c r="T13" s="276">
        <v>16</v>
      </c>
      <c r="U13" s="49" t="str">
        <f>IF(T13="","",VLOOKUP(T13,'ﾃﾞｰﾀ18&amp;16'!$AK$262:$AN$285,2,FALSE))</f>
        <v>小林</v>
      </c>
      <c r="V13" s="4"/>
      <c r="W13" s="14" t="str">
        <f>IF($Z13="","",VLOOKUP($Z13,'ﾃﾞｰﾀ18&amp;16'!$AK$262:$AN$285,2,FALSE))</f>
        <v>小林</v>
      </c>
      <c r="X13" s="14" t="str">
        <f>IF($Z13="","",VLOOKUP($Z13,'ﾃﾞｰﾀ18&amp;16'!$AK$262:$AN$285,3,FALSE))</f>
        <v>千里</v>
      </c>
      <c r="Y13" s="14" t="str">
        <f>IF($Z13="","",VLOOKUP($Z13,'ﾃﾞｰﾀ18&amp;16'!$AK$262:$AN$285,4,FALSE))</f>
        <v>(宮･宮崎商業高)</v>
      </c>
      <c r="Z13" s="272">
        <v>16</v>
      </c>
    </row>
    <row r="14" spans="1:26" ht="17.25" customHeight="1">
      <c r="A14" s="278"/>
      <c r="B14" s="14" t="str">
        <f>IF($A13="","",VLOOKUP($A13,'ﾃﾞｰﾀ18&amp;16'!$AO$262:$AR$277,2,FALSE))</f>
        <v>川野</v>
      </c>
      <c r="C14" s="14" t="str">
        <f>IF($A13="","",VLOOKUP($A13,'ﾃﾞｰﾀ18&amp;16'!$AO$262:$AR$277,3,FALSE))</f>
        <v>桃華</v>
      </c>
      <c r="D14" s="14" t="str">
        <f>IF($A13="","",VLOOKUP($A13,'ﾃﾞｰﾀ18&amp;16'!$AO$262:$AR$277,4,FALSE))</f>
        <v>(大･大分舞鶴高)</v>
      </c>
      <c r="E14" s="6"/>
      <c r="F14" s="297"/>
      <c r="G14" s="50" t="str">
        <f>IF(F13="","",VLOOKUP(F13,'ﾃﾞｰﾀ18&amp;16'!$AO$262:$AR$285,2,FALSE))</f>
        <v>川野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297"/>
      <c r="U14" s="50" t="str">
        <f>IF(T13="","",VLOOKUP(T13,'ﾃﾞｰﾀ18&amp;16'!$AO$262:$AR$285,2,FALSE))</f>
        <v>松尾</v>
      </c>
      <c r="V14" s="7"/>
      <c r="W14" s="14" t="str">
        <f>IF($Z13="","",VLOOKUP($Z13,'ﾃﾞｰﾀ18&amp;16'!$AO$262:$AR$285,2,FALSE))</f>
        <v>松尾</v>
      </c>
      <c r="X14" s="14" t="str">
        <f>IF($Z13="","",VLOOKUP($Z13,'ﾃﾞｰﾀ18&amp;16'!$AO$262:$AR$285,3,FALSE))</f>
        <v>楓</v>
      </c>
      <c r="Y14" s="14" t="str">
        <f>IF($Z13="","",VLOOKUP($Z13,'ﾃﾞｰﾀ18&amp;16'!$AO$262:$AR$285,4,FALSE))</f>
        <v>(宮・宮崎商業高）</v>
      </c>
      <c r="Z14" s="272"/>
    </row>
    <row r="15" spans="1:26" ht="17.25" customHeight="1">
      <c r="A15" s="278">
        <v>5</v>
      </c>
      <c r="B15" s="14" t="str">
        <f>IF($A15="","",VLOOKUP($A15,'ﾃﾞｰﾀ18&amp;16'!$AK$262:$AN$277,2,FALSE))</f>
        <v>中原</v>
      </c>
      <c r="C15" s="14" t="str">
        <f>IF($A15="","",VLOOKUP($A15,'ﾃﾞｰﾀ18&amp;16'!$AK$262:$AN$277,3,FALSE))</f>
        <v>汐里</v>
      </c>
      <c r="D15" s="14" t="str">
        <f>IF($A15="","",VLOOKUP($A15,'ﾃﾞｰﾀ18&amp;16'!$AK$262:$AN$277,4,FALSE))</f>
        <v>(佐・致遠館中）</v>
      </c>
      <c r="E15" s="8"/>
      <c r="F15" s="277">
        <v>85</v>
      </c>
      <c r="G15" s="274"/>
      <c r="H15" s="293">
        <v>6</v>
      </c>
      <c r="I15" s="51" t="str">
        <f>IF(H15="","",VLOOKUP(H15,'ﾃﾞｰﾀ18&amp;16'!$AK$262:$AN$285,2,FALSE))</f>
        <v>権藤</v>
      </c>
      <c r="J15" s="28"/>
      <c r="K15" s="33"/>
      <c r="L15" s="28"/>
      <c r="M15" s="28"/>
      <c r="N15" s="34"/>
      <c r="O15" s="28"/>
      <c r="P15" s="34"/>
      <c r="Q15" s="28"/>
      <c r="R15" s="293">
        <v>18</v>
      </c>
      <c r="S15" s="51" t="str">
        <f>IF(R15="","",VLOOKUP(R15,'ﾃﾞｰﾀ18&amp;16'!$AK$262:$AN$285,2,FALSE))</f>
        <v>定兼</v>
      </c>
      <c r="T15" s="277">
        <v>82</v>
      </c>
      <c r="U15" s="274"/>
      <c r="V15" s="9"/>
      <c r="W15" s="14" t="str">
        <f>IF($Z15="","",VLOOKUP($Z15,'ﾃﾞｰﾀ18&amp;16'!$AK$262:$AN$285,2,FALSE))</f>
        <v>渡邉</v>
      </c>
      <c r="X15" s="14" t="str">
        <f>IF($Z15="","",VLOOKUP($Z15,'ﾃﾞｰﾀ18&amp;16'!$AK$262:$AN$285,3,FALSE))</f>
        <v>夕貴</v>
      </c>
      <c r="Y15" s="14" t="str">
        <f>IF($Z15="","",VLOOKUP($Z15,'ﾃﾞｰﾀ18&amp;16'!$AK$262:$AN$285,4,FALSE))</f>
        <v>(福･海ノ中道Ｍ&amp;Ｔ)</v>
      </c>
      <c r="Z15" s="272">
        <v>17</v>
      </c>
    </row>
    <row r="16" spans="1:26" ht="17.25" customHeight="1">
      <c r="A16" s="278"/>
      <c r="B16" s="14" t="str">
        <f>IF($A15="","",VLOOKUP($A15,'ﾃﾞｰﾀ18&amp;16'!$AO$262:$AR$277,2,FALSE))</f>
        <v>村岡</v>
      </c>
      <c r="C16" s="14" t="str">
        <f>IF($A15="","",VLOOKUP($A15,'ﾃﾞｰﾀ18&amp;16'!$AO$262:$AR$277,3,FALSE))</f>
        <v>真伊</v>
      </c>
      <c r="D16" s="14" t="str">
        <f>IF($A15="","",VLOOKUP($A15,'ﾃﾞｰﾀ18&amp;16'!$AO$262:$AR$277,4,FALSE))</f>
        <v>(佐・致遠館中）</v>
      </c>
      <c r="E16" s="5"/>
      <c r="F16" s="10"/>
      <c r="G16" s="33"/>
      <c r="H16" s="296"/>
      <c r="I16" s="52" t="str">
        <f>IF(H15="","",VLOOKUP(H15,'ﾃﾞｰﾀ18&amp;16'!$AO$262:$AR$285,2,FALSE))</f>
        <v>田中</v>
      </c>
      <c r="J16" s="28"/>
      <c r="K16" s="33"/>
      <c r="L16" s="28"/>
      <c r="M16" s="28"/>
      <c r="N16" s="34"/>
      <c r="O16" s="28"/>
      <c r="P16" s="34"/>
      <c r="Q16" s="28"/>
      <c r="R16" s="296"/>
      <c r="S16" s="52" t="str">
        <f>IF(R15="","",VLOOKUP(R15,'ﾃﾞｰﾀ18&amp;16'!$AO$262:$AR$285,2,FALSE))</f>
        <v>松永</v>
      </c>
      <c r="T16" s="34"/>
      <c r="U16" s="28"/>
      <c r="V16" s="5"/>
      <c r="W16" s="14" t="str">
        <f>IF($Z15="","",VLOOKUP($Z15,'ﾃﾞｰﾀ18&amp;16'!$AO$262:$AR$285,2,FALSE))</f>
        <v>東</v>
      </c>
      <c r="X16" s="14" t="str">
        <f>IF($Z15="","",VLOOKUP($Z15,'ﾃﾞｰﾀ18&amp;16'!$AO$262:$AR$285,3,FALSE))</f>
        <v>愛菜</v>
      </c>
      <c r="Y16" s="14" t="str">
        <f>IF($Z15="","",VLOOKUP($Z15,'ﾃﾞｰﾀ18&amp;16'!$AO$262:$AR$285,4,FALSE))</f>
        <v>(福･ITS九州)</v>
      </c>
      <c r="Z16" s="272"/>
    </row>
    <row r="17" spans="1:26" ht="17.25" customHeight="1">
      <c r="A17" s="278">
        <v>6</v>
      </c>
      <c r="B17" s="14" t="str">
        <f>IF($A17="","",VLOOKUP($A17,'ﾃﾞｰﾀ18&amp;16'!$AK$262:$AN$277,2,FALSE))</f>
        <v>権藤</v>
      </c>
      <c r="C17" s="14" t="str">
        <f>IF($A17="","",VLOOKUP($A17,'ﾃﾞｰﾀ18&amp;16'!$AK$262:$AN$277,3,FALSE))</f>
        <v>成南</v>
      </c>
      <c r="D17" s="14" t="str">
        <f>IF($A17="","",VLOOKUP($A17,'ﾃﾞｰﾀ18&amp;16'!$AK$262:$AN$277,4,FALSE))</f>
        <v>(佐･佐賀東高)</v>
      </c>
      <c r="E17" s="4"/>
      <c r="F17" s="4"/>
      <c r="G17" s="31"/>
      <c r="H17" s="277">
        <v>85</v>
      </c>
      <c r="I17" s="273"/>
      <c r="J17" s="28"/>
      <c r="K17" s="33"/>
      <c r="L17" s="293">
        <v>1</v>
      </c>
      <c r="M17" s="49" t="str">
        <f>IF(L17="","",VLOOKUP(L17,'ﾃﾞｰﾀ18&amp;16'!$AK$262:$AN$285,2,FALSE))</f>
        <v>大森</v>
      </c>
      <c r="N17" s="293">
        <v>18</v>
      </c>
      <c r="O17" s="49" t="str">
        <f>IF(N17="","",VLOOKUP(N17,'ﾃﾞｰﾀ18&amp;16'!$AK$262:$AN$285,2,FALSE))</f>
        <v>定兼</v>
      </c>
      <c r="P17" s="34"/>
      <c r="Q17" s="28"/>
      <c r="R17" s="273">
        <v>83</v>
      </c>
      <c r="S17" s="274"/>
      <c r="T17" s="35"/>
      <c r="U17" s="30"/>
      <c r="V17" s="4"/>
      <c r="W17" s="14" t="str">
        <f>IF($Z17="","",VLOOKUP($Z17,'ﾃﾞｰﾀ18&amp;16'!$AK$262:$AN$285,2,FALSE))</f>
        <v>定兼</v>
      </c>
      <c r="X17" s="14" t="str">
        <f>IF($Z17="","",VLOOKUP($Z17,'ﾃﾞｰﾀ18&amp;16'!$AK$262:$AN$285,3,FALSE))</f>
        <v>由佳</v>
      </c>
      <c r="Y17" s="14" t="str">
        <f>IF($Z17="","",VLOOKUP($Z17,'ﾃﾞｰﾀ18&amp;16'!$AK$262:$AN$285,4,FALSE))</f>
        <v>(福・柳川高）</v>
      </c>
      <c r="Z17" s="272">
        <v>18</v>
      </c>
    </row>
    <row r="18" spans="1:26" ht="17.25" customHeight="1">
      <c r="A18" s="278"/>
      <c r="B18" s="14" t="str">
        <f>IF($A17="","",VLOOKUP($A17,'ﾃﾞｰﾀ18&amp;16'!$AO$262:$AR$277,2,FALSE))</f>
        <v>田中</v>
      </c>
      <c r="C18" s="14" t="str">
        <f>IF($A17="","",VLOOKUP($A17,'ﾃﾞｰﾀ18&amp;16'!$AO$262:$AR$277,3,FALSE))</f>
        <v>千瑛</v>
      </c>
      <c r="D18" s="14" t="str">
        <f>IF($A17="","",VLOOKUP($A17,'ﾃﾞｰﾀ18&amp;16'!$AO$262:$AR$277,4,FALSE))</f>
        <v>(佐・ﾌｧｲﾝﾋﾙｽﾞJr）</v>
      </c>
      <c r="E18" s="10"/>
      <c r="F18" s="10"/>
      <c r="G18" s="28"/>
      <c r="H18" s="28"/>
      <c r="I18" s="3"/>
      <c r="J18" s="28"/>
      <c r="K18" s="33"/>
      <c r="L18" s="296"/>
      <c r="M18" s="50" t="str">
        <f>IF(L17="","",VLOOKUP(L17,'ﾃﾞｰﾀ18&amp;16'!$AO$262:$AR$285,2,FALSE))</f>
        <v>緒方</v>
      </c>
      <c r="N18" s="296"/>
      <c r="O18" s="50" t="str">
        <f>IF(N17="","",VLOOKUP(N17,'ﾃﾞｰﾀ18&amp;16'!$AO$262:$AR$285,2,FALSE))</f>
        <v>松永</v>
      </c>
      <c r="P18" s="34"/>
      <c r="Q18" s="28"/>
      <c r="R18" s="3"/>
      <c r="S18" s="28"/>
      <c r="T18" s="28"/>
      <c r="U18" s="28"/>
      <c r="V18" s="10"/>
      <c r="W18" s="14" t="str">
        <f>IF($Z17="","",VLOOKUP($Z17,'ﾃﾞｰﾀ18&amp;16'!$AO$262:$AR$285,2,FALSE))</f>
        <v>松永</v>
      </c>
      <c r="X18" s="14" t="str">
        <f>IF($Z17="","",VLOOKUP($Z17,'ﾃﾞｰﾀ18&amp;16'!$AO$262:$AR$285,3,FALSE))</f>
        <v>さやこ</v>
      </c>
      <c r="Y18" s="14" t="str">
        <f>IF($Z17="","",VLOOKUP($Z17,'ﾃﾞｰﾀ18&amp;16'!$AO$262:$AR$285,4,FALSE))</f>
        <v>(福・柳川高）</v>
      </c>
      <c r="Z18" s="272"/>
    </row>
    <row r="19" spans="1:26" ht="17.25" customHeight="1">
      <c r="A19" s="278">
        <v>7</v>
      </c>
      <c r="B19" s="14" t="str">
        <f>IF($A19="","",VLOOKUP($A19,'ﾃﾞｰﾀ18&amp;16'!$AK$262:$AN$277,2,FALSE))</f>
        <v>安上</v>
      </c>
      <c r="C19" s="14" t="str">
        <f>IF($A19="","",VLOOKUP($A19,'ﾃﾞｰﾀ18&amp;16'!$AK$262:$AN$277,3,FALSE))</f>
        <v>明里</v>
      </c>
      <c r="D19" s="14" t="str">
        <f>IF($A19="","",VLOOKUP($A19,'ﾃﾞｰﾀ18&amp;16'!$AK$262:$AN$277,4,FALSE))</f>
        <v>(福・ＩTS九州）</v>
      </c>
      <c r="E19" s="4"/>
      <c r="F19" s="4"/>
      <c r="G19" s="30"/>
      <c r="H19" s="286">
        <v>7</v>
      </c>
      <c r="I19" s="14" t="str">
        <f>IF(H19="","",VLOOKUP(H19,'ﾃﾞｰﾀ18&amp;16'!$AK$262:$AN$285,2,FALSE))</f>
        <v>安上</v>
      </c>
      <c r="J19" s="28"/>
      <c r="K19" s="33"/>
      <c r="L19" s="277">
        <v>85</v>
      </c>
      <c r="M19" s="273"/>
      <c r="N19" s="273">
        <v>83</v>
      </c>
      <c r="O19" s="273"/>
      <c r="P19" s="34"/>
      <c r="Q19" s="28"/>
      <c r="R19" s="276">
        <v>21</v>
      </c>
      <c r="S19" s="49" t="str">
        <f>IF(R19="","",VLOOKUP(R19,'ﾃﾞｰﾀ18&amp;16'!$AK$262:$AN$285,2,FALSE))</f>
        <v>渡部</v>
      </c>
      <c r="T19" s="30"/>
      <c r="U19" s="30"/>
      <c r="V19" s="4"/>
      <c r="W19" s="14" t="str">
        <f>IF($Z19="","",VLOOKUP($Z19,'ﾃﾞｰﾀ18&amp;16'!$AK$262:$AN$285,2,FALSE))</f>
        <v>廣田</v>
      </c>
      <c r="X19" s="14" t="str">
        <f>IF($Z19="","",VLOOKUP($Z19,'ﾃﾞｰﾀ18&amp;16'!$AK$262:$AN$285,3,FALSE))</f>
        <v>真帆</v>
      </c>
      <c r="Y19" s="14" t="str">
        <f>IF($Z19="","",VLOOKUP($Z19,'ﾃﾞｰﾀ18&amp;16'!$AK$262:$AN$285,4,FALSE))</f>
        <v>(福・柳川高）</v>
      </c>
      <c r="Z19" s="272">
        <v>19</v>
      </c>
    </row>
    <row r="20" spans="1:26" ht="17.25" customHeight="1">
      <c r="A20" s="278"/>
      <c r="B20" s="14" t="str">
        <f>IF($A19="","",VLOOKUP($A19,'ﾃﾞｰﾀ18&amp;16'!$AO$262:$AR$277,2,FALSE))</f>
        <v>田中</v>
      </c>
      <c r="C20" s="14" t="str">
        <f>IF($A19="","",VLOOKUP($A19,'ﾃﾞｰﾀ18&amp;16'!$AO$262:$AR$277,3,FALSE))</f>
        <v>美里</v>
      </c>
      <c r="D20" s="14" t="str">
        <f>IF($A19="","",VLOOKUP($A19,'ﾃﾞｰﾀ18&amp;16'!$AO$262:$AR$277,4,FALSE))</f>
        <v>(福･ｸﾞﾗﾝﾃﾞｨｰﾙTC)</v>
      </c>
      <c r="E20" s="5"/>
      <c r="F20" s="10"/>
      <c r="G20" s="33"/>
      <c r="H20" s="297"/>
      <c r="I20" s="50" t="str">
        <f>IF(H19="","",VLOOKUP(H19,'ﾃﾞｰﾀ18&amp;16'!$AO$262:$AR$285,2,FALSE))</f>
        <v>田中</v>
      </c>
      <c r="J20" s="28"/>
      <c r="K20" s="33"/>
      <c r="L20" s="28"/>
      <c r="M20" s="28"/>
      <c r="N20" s="28"/>
      <c r="O20" s="28"/>
      <c r="P20" s="34"/>
      <c r="Q20" s="28"/>
      <c r="R20" s="297"/>
      <c r="S20" s="50" t="str">
        <f>IF(R19="","",VLOOKUP(R19,'ﾃﾞｰﾀ18&amp;16'!$AO$262:$AR$285,2,FALSE))</f>
        <v>松元</v>
      </c>
      <c r="T20" s="32"/>
      <c r="U20" s="28"/>
      <c r="V20" s="10"/>
      <c r="W20" s="14" t="str">
        <f>IF($Z19="","",VLOOKUP($Z19,'ﾃﾞｰﾀ18&amp;16'!$AO$262:$AR$285,2,FALSE))</f>
        <v>岩崎</v>
      </c>
      <c r="X20" s="14" t="str">
        <f>IF($Z19="","",VLOOKUP($Z19,'ﾃﾞｰﾀ18&amp;16'!$AO$262:$AR$285,3,FALSE))</f>
        <v>真美</v>
      </c>
      <c r="Y20" s="14" t="str">
        <f>IF($Z19="","",VLOOKUP($Z19,'ﾃﾞｰﾀ18&amp;16'!$AO$262:$AR$285,4,FALSE))</f>
        <v>(福・柳川高）</v>
      </c>
      <c r="Z20" s="272"/>
    </row>
    <row r="21" spans="1:26" ht="17.25" customHeight="1">
      <c r="A21" s="278">
        <v>8</v>
      </c>
      <c r="B21" s="14" t="str">
        <f>IF($A21="","",VLOOKUP($A21,'ﾃﾞｰﾀ18&amp;16'!$AK$262:$AN$277,2,FALSE))</f>
        <v>西田</v>
      </c>
      <c r="C21" s="14" t="str">
        <f>IF($A21="","",VLOOKUP($A21,'ﾃﾞｰﾀ18&amp;16'!$AK$262:$AN$277,3,FALSE))</f>
        <v>奈津希</v>
      </c>
      <c r="D21" s="14" t="str">
        <f>IF($A21="","",VLOOKUP($A21,'ﾃﾞｰﾀ18&amp;16'!$AK$262:$AN$277,4,FALSE))</f>
        <v>(佐・佐賀GTC)</v>
      </c>
      <c r="E21" s="4"/>
      <c r="F21" s="299">
        <v>9</v>
      </c>
      <c r="G21" s="51" t="str">
        <f>IF(F21="","",VLOOKUP(F21,'ﾃﾞｰﾀ18&amp;16'!$AK$262:$AN$285,2,FALSE))</f>
        <v>大西</v>
      </c>
      <c r="H21" s="277">
        <v>84</v>
      </c>
      <c r="I21" s="274"/>
      <c r="J21" s="28"/>
      <c r="K21" s="33"/>
      <c r="L21" s="28"/>
      <c r="M21" s="28"/>
      <c r="N21" s="28"/>
      <c r="O21" s="28"/>
      <c r="P21" s="34"/>
      <c r="Q21" s="28"/>
      <c r="R21" s="277">
        <v>83</v>
      </c>
      <c r="S21" s="274"/>
      <c r="T21" s="293">
        <v>21</v>
      </c>
      <c r="U21" s="49" t="str">
        <f>IF(T21="","",VLOOKUP(T21,'ﾃﾞｰﾀ18&amp;16'!$AK$262:$AN$285,2,FALSE))</f>
        <v>渡部</v>
      </c>
      <c r="V21" s="4"/>
      <c r="W21" s="14" t="str">
        <f>IF($Z21="","",VLOOKUP($Z21,'ﾃﾞｰﾀ18&amp;16'!$AK$262:$AN$285,2,FALSE))</f>
        <v>吉住</v>
      </c>
      <c r="X21" s="14" t="str">
        <f>IF($Z21="","",VLOOKUP($Z21,'ﾃﾞｰﾀ18&amp;16'!$AK$262:$AN$285,3,FALSE))</f>
        <v>真希</v>
      </c>
      <c r="Y21" s="14" t="str">
        <f>IF($Z21="","",VLOOKUP($Z21,'ﾃﾞｰﾀ18&amp;16'!$AK$262:$AN$285,4,FALSE))</f>
        <v>(福･筑紫女学園高)</v>
      </c>
      <c r="Z21" s="272">
        <v>20</v>
      </c>
    </row>
    <row r="22" spans="1:26" ht="17.25" customHeight="1">
      <c r="A22" s="278"/>
      <c r="B22" s="14" t="str">
        <f>IF($A21="","",VLOOKUP($A21,'ﾃﾞｰﾀ18&amp;16'!$AO$262:$AR$277,2,FALSE))</f>
        <v>古賀</v>
      </c>
      <c r="C22" s="14" t="str">
        <f>IF($A21="","",VLOOKUP($A21,'ﾃﾞｰﾀ18&amp;16'!$AO$262:$AR$277,3,FALSE))</f>
        <v>穂</v>
      </c>
      <c r="D22" s="14" t="str">
        <f>IF($A21="","",VLOOKUP($A21,'ﾃﾞｰﾀ18&amp;16'!$AO$262:$AR$277,4,FALSE))</f>
        <v>(佐・ｸﾞﾗｽｺｰﾄ佐賀TC）</v>
      </c>
      <c r="E22" s="6"/>
      <c r="F22" s="297"/>
      <c r="G22" s="52" t="str">
        <f>IF(F21="","",VLOOKUP(F21,'ﾃﾞｰﾀ18&amp;16'!$AO$262:$AR$285,2,FALSE))</f>
        <v>羽生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296"/>
      <c r="U22" s="50" t="str">
        <f>IF(T21="","",VLOOKUP(T21,'ﾃﾞｰﾀ18&amp;16'!$AO$262:$AR$285,2,FALSE))</f>
        <v>松元</v>
      </c>
      <c r="V22" s="7"/>
      <c r="W22" s="14" t="str">
        <f>IF($Z21="","",VLOOKUP($Z21,'ﾃﾞｰﾀ18&amp;16'!$AO$262:$AR$285,2,FALSE))</f>
        <v>田畑</v>
      </c>
      <c r="X22" s="14" t="str">
        <f>IF($Z21="","",VLOOKUP($Z21,'ﾃﾞｰﾀ18&amp;16'!$AO$262:$AR$285,3,FALSE))</f>
        <v>晶子</v>
      </c>
      <c r="Y22" s="14" t="str">
        <f>IF($Z21="","",VLOOKUP($Z21,'ﾃﾞｰﾀ18&amp;16'!$AO$262:$AR$285,4,FALSE))</f>
        <v>(福･筑紫女学園高)</v>
      </c>
      <c r="Z22" s="272"/>
    </row>
    <row r="23" spans="1:26" ht="17.25" customHeight="1">
      <c r="A23" s="278">
        <v>9</v>
      </c>
      <c r="B23" s="14" t="str">
        <f>IF($A23="","",VLOOKUP($A23,'ﾃﾞｰﾀ18&amp;16'!$AK$262:$AN$277,2,FALSE))</f>
        <v>大西</v>
      </c>
      <c r="C23" s="14" t="str">
        <f>IF($A23="","",VLOOKUP($A23,'ﾃﾞｰﾀ18&amp;16'!$AK$262:$AN$277,3,FALSE))</f>
        <v>なぎさ</v>
      </c>
      <c r="D23" s="14" t="str">
        <f>IF($A23="","",VLOOKUP($A23,'ﾃﾞｰﾀ18&amp;16'!$AK$262:$AN$277,4,FALSE))</f>
        <v>(鹿･ｱﾘﾑﾗTA)</v>
      </c>
      <c r="E23" s="8"/>
      <c r="F23" s="277">
        <v>83</v>
      </c>
      <c r="G23" s="273"/>
      <c r="H23" s="28"/>
      <c r="I23" s="33"/>
      <c r="J23" s="293">
        <v>12</v>
      </c>
      <c r="K23" s="51" t="str">
        <f>IF(J23="","",VLOOKUP(J23,'ﾃﾞｰﾀ18&amp;16'!$AK$262:$AN$285,2,FALSE))</f>
        <v>高木</v>
      </c>
      <c r="L23" s="28"/>
      <c r="M23" s="28"/>
      <c r="N23" s="28"/>
      <c r="O23" s="28"/>
      <c r="P23" s="293">
        <v>21</v>
      </c>
      <c r="Q23" s="51" t="str">
        <f>IF(P23="","",VLOOKUP(P23,'ﾃﾞｰﾀ18&amp;16'!$AK$262:$AN$285,2,FALSE))</f>
        <v>渡部</v>
      </c>
      <c r="R23" s="34"/>
      <c r="S23" s="28"/>
      <c r="T23" s="273">
        <v>82</v>
      </c>
      <c r="U23" s="274"/>
      <c r="V23" s="9"/>
      <c r="W23" s="14" t="str">
        <f>IF($Z23="","",VLOOKUP($Z23,'ﾃﾞｰﾀ18&amp;16'!$AK$262:$AN$285,2,FALSE))</f>
        <v>渡部</v>
      </c>
      <c r="X23" s="14" t="str">
        <f>IF($Z23="","",VLOOKUP($Z23,'ﾃﾞｰﾀ18&amp;16'!$AK$262:$AN$285,3,FALSE))</f>
        <v>李香</v>
      </c>
      <c r="Y23" s="14" t="str">
        <f>IF($Z23="","",VLOOKUP($Z23,'ﾃﾞｰﾀ18&amp;16'!$AK$262:$AN$285,4,FALSE))</f>
        <v>(鹿・鹿児島純心女子高）</v>
      </c>
      <c r="Z23" s="272">
        <v>21</v>
      </c>
    </row>
    <row r="24" spans="1:26" ht="17.25" customHeight="1">
      <c r="A24" s="278"/>
      <c r="B24" s="14" t="str">
        <f>IF($A23="","",VLOOKUP($A23,'ﾃﾞｰﾀ18&amp;16'!$AO$262:$AR$277,2,FALSE))</f>
        <v>羽生</v>
      </c>
      <c r="C24" s="14" t="str">
        <f>IF($A23="","",VLOOKUP($A23,'ﾃﾞｰﾀ18&amp;16'!$AO$262:$AR$277,3,FALSE))</f>
        <v>愛美</v>
      </c>
      <c r="D24" s="14" t="str">
        <f>IF($A23="","",VLOOKUP($A23,'ﾃﾞｰﾀ18&amp;16'!$AO$262:$AR$277,4,FALSE))</f>
        <v>(鹿･ｴﾙｸﾞ)</v>
      </c>
      <c r="E24" s="5"/>
      <c r="F24" s="10"/>
      <c r="G24" s="3"/>
      <c r="H24" s="28"/>
      <c r="I24" s="33"/>
      <c r="J24" s="296"/>
      <c r="K24" s="52" t="str">
        <f>IF(J23="","",VLOOKUP(J23,'ﾃﾞｰﾀ18&amp;16'!$AO$262:$AR$285,2,FALSE))</f>
        <v>田崎</v>
      </c>
      <c r="L24" s="28"/>
      <c r="M24" s="28"/>
      <c r="N24" s="28"/>
      <c r="O24" s="28"/>
      <c r="P24" s="296"/>
      <c r="Q24" s="52" t="str">
        <f>IF(P23="","",VLOOKUP(P23,'ﾃﾞｰﾀ18&amp;16'!$AO$262:$AR$285,2,FALSE))</f>
        <v>松元</v>
      </c>
      <c r="R24" s="34"/>
      <c r="S24" s="28"/>
      <c r="T24" s="3"/>
      <c r="U24" s="28"/>
      <c r="V24" s="5"/>
      <c r="W24" s="14" t="str">
        <f>IF($Z23="","",VLOOKUP($Z23,'ﾃﾞｰﾀ18&amp;16'!$AO$262:$AR$285,2,FALSE))</f>
        <v>松元</v>
      </c>
      <c r="X24" s="14" t="str">
        <f>IF($Z23="","",VLOOKUP($Z23,'ﾃﾞｰﾀ18&amp;16'!$AO$262:$AR$285,3,FALSE))</f>
        <v>彩良</v>
      </c>
      <c r="Y24" s="14" t="str">
        <f>IF($Z23="","",VLOOKUP($Z23,'ﾃﾞｰﾀ18&amp;16'!$AO$262:$AR$285,4,FALSE))</f>
        <v>(鹿・鹿児島純心女子高）</v>
      </c>
      <c r="Z24" s="272"/>
    </row>
    <row r="25" spans="1:26" ht="17.25" customHeight="1">
      <c r="A25" s="278">
        <v>10</v>
      </c>
      <c r="B25" s="14" t="str">
        <f>IF($A25="","",VLOOKUP($A25,'ﾃﾞｰﾀ18&amp;16'!$AK$262:$AN$277,2,FALSE))</f>
        <v>有吉</v>
      </c>
      <c r="C25" s="14" t="str">
        <f>IF($A25="","",VLOOKUP($A25,'ﾃﾞｰﾀ18&amp;16'!$AK$262:$AN$277,3,FALSE))</f>
        <v>美和子</v>
      </c>
      <c r="D25" s="14" t="str">
        <f>IF($A25="","",VLOOKUP($A25,'ﾃﾞｰﾀ18&amp;16'!$AK$262:$AN$277,4,FALSE))</f>
        <v>(沖･琉球大附中)</v>
      </c>
      <c r="E25" s="4"/>
      <c r="F25" s="299">
        <v>10</v>
      </c>
      <c r="G25" s="14" t="str">
        <f>IF(F25="","",VLOOKUP(F25,'ﾃﾞｰﾀ18&amp;16'!$AK$262:$AN$285,2,FALSE))</f>
        <v>有吉</v>
      </c>
      <c r="H25" s="28"/>
      <c r="I25" s="33"/>
      <c r="J25" s="277">
        <v>85</v>
      </c>
      <c r="K25" s="273"/>
      <c r="L25" s="28"/>
      <c r="M25" s="28"/>
      <c r="N25" s="28"/>
      <c r="O25" s="28"/>
      <c r="P25" s="273">
        <v>84</v>
      </c>
      <c r="Q25" s="274"/>
      <c r="R25" s="34"/>
      <c r="S25" s="28"/>
      <c r="T25" s="276">
        <v>23</v>
      </c>
      <c r="U25" s="49" t="str">
        <f>IF(T25="","",VLOOKUP(T25,'ﾃﾞｰﾀ18&amp;16'!$AK$262:$AN$285,2,FALSE))</f>
        <v>平田</v>
      </c>
      <c r="V25" s="4"/>
      <c r="W25" s="14" t="str">
        <f>IF($Z25="","",VLOOKUP($Z25,'ﾃﾞｰﾀ18&amp;16'!$AK$262:$AN$285,2,FALSE))</f>
        <v>向井</v>
      </c>
      <c r="X25" s="14" t="str">
        <f>IF($Z25="","",VLOOKUP($Z25,'ﾃﾞｰﾀ18&amp;16'!$AK$262:$AN$285,3,FALSE))</f>
        <v>桜子</v>
      </c>
      <c r="Y25" s="14" t="str">
        <f>IF($Z25="","",VLOOKUP($Z25,'ﾃﾞｰﾀ18&amp;16'!$AK$262:$AN$285,4,FALSE))</f>
        <v>(長･長崎東高)</v>
      </c>
      <c r="Z25" s="272">
        <v>22</v>
      </c>
    </row>
    <row r="26" spans="1:26" ht="17.25" customHeight="1">
      <c r="A26" s="278"/>
      <c r="B26" s="14" t="str">
        <f>IF($A25="","",VLOOKUP($A25,'ﾃﾞｰﾀ18&amp;16'!$AO$262:$AR$277,2,FALSE))</f>
        <v>高良</v>
      </c>
      <c r="C26" s="14" t="str">
        <f>IF($A25="","",VLOOKUP($A25,'ﾃﾞｰﾀ18&amp;16'!$AO$262:$AR$277,3,FALSE))</f>
        <v>奈な</v>
      </c>
      <c r="D26" s="14" t="str">
        <f>IF($A25="","",VLOOKUP($A25,'ﾃﾞｰﾀ18&amp;16'!$AO$262:$AR$277,4,FALSE))</f>
        <v>(沖･琉球大附中)</v>
      </c>
      <c r="E26" s="6"/>
      <c r="F26" s="297"/>
      <c r="G26" s="50" t="str">
        <f>IF(F25="","",VLOOKUP(F25,'ﾃﾞｰﾀ18&amp;16'!$AO$262:$AR$285,2,FALSE))</f>
        <v>高良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297"/>
      <c r="U26" s="50" t="str">
        <f>IF(T25="","",VLOOKUP(T25,'ﾃﾞｰﾀ18&amp;16'!$AO$262:$AR$285,2,FALSE))</f>
        <v>佐伯</v>
      </c>
      <c r="V26" s="7"/>
      <c r="W26" s="14" t="str">
        <f>IF($Z25="","",VLOOKUP($Z25,'ﾃﾞｰﾀ18&amp;16'!$AO$262:$AR$285,2,FALSE))</f>
        <v>山口</v>
      </c>
      <c r="X26" s="14" t="str">
        <f>IF($Z25="","",VLOOKUP($Z25,'ﾃﾞｰﾀ18&amp;16'!$AO$262:$AR$285,3,FALSE))</f>
        <v>久美子</v>
      </c>
      <c r="Y26" s="14" t="str">
        <f>IF($Z25="","",VLOOKUP($Z25,'ﾃﾞｰﾀ18&amp;16'!$AO$262:$AR$285,4,FALSE))</f>
        <v>(長･長崎東高)</v>
      </c>
      <c r="Z26" s="272"/>
    </row>
    <row r="27" spans="1:26" ht="17.25" customHeight="1">
      <c r="A27" s="278">
        <v>11</v>
      </c>
      <c r="B27" s="14" t="str">
        <f>IF($A27="","",VLOOKUP($A27,'ﾃﾞｰﾀ18&amp;16'!$AK$262:$AN$277,2,FALSE))</f>
        <v>東郷</v>
      </c>
      <c r="C27" s="14" t="str">
        <f>IF($A27="","",VLOOKUP($A27,'ﾃﾞｰﾀ18&amp;16'!$AK$262:$AN$277,3,FALSE))</f>
        <v>真奈</v>
      </c>
      <c r="D27" s="14" t="str">
        <f>IF($A27="","",VLOOKUP($A27,'ﾃﾞｰﾀ18&amp;16'!$AK$262:$AN$277,4,FALSE))</f>
        <v>(鹿・鹿児島中央高)</v>
      </c>
      <c r="E27" s="8"/>
      <c r="F27" s="277">
        <v>85</v>
      </c>
      <c r="G27" s="274"/>
      <c r="H27" s="293">
        <v>12</v>
      </c>
      <c r="I27" s="51" t="str">
        <f>IF(H27="","",VLOOKUP(H27,'ﾃﾞｰﾀ18&amp;16'!$AK$262:$AN$285,2,FALSE))</f>
        <v>高木</v>
      </c>
      <c r="J27" s="28"/>
      <c r="K27" s="3"/>
      <c r="L27" s="28"/>
      <c r="M27" s="28"/>
      <c r="N27" s="28"/>
      <c r="O27" s="28"/>
      <c r="P27" s="3"/>
      <c r="Q27" s="3"/>
      <c r="R27" s="293">
        <v>24</v>
      </c>
      <c r="S27" s="51" t="str">
        <f>IF(R27="","",VLOOKUP(R27,'ﾃﾞｰﾀ18&amp;16'!$AK$262:$AN$285,2,FALSE))</f>
        <v>馬場</v>
      </c>
      <c r="T27" s="277">
        <v>82</v>
      </c>
      <c r="U27" s="274"/>
      <c r="V27" s="9"/>
      <c r="W27" s="14" t="str">
        <f>IF($Z27="","",VLOOKUP($Z27,'ﾃﾞｰﾀ18&amp;16'!$AK$262:$AN$285,2,FALSE))</f>
        <v>平田</v>
      </c>
      <c r="X27" s="14" t="str">
        <f>IF($Z27="","",VLOOKUP($Z27,'ﾃﾞｰﾀ18&amp;16'!$AK$262:$AN$285,3,FALSE))</f>
        <v>詩乃</v>
      </c>
      <c r="Y27" s="14" t="str">
        <f>IF($Z27="","",VLOOKUP($Z27,'ﾃﾞｰﾀ18&amp;16'!$AK$262:$AN$285,4,FALSE))</f>
        <v>(沖・鏡原中）</v>
      </c>
      <c r="Z27" s="272">
        <v>23</v>
      </c>
    </row>
    <row r="28" spans="1:26" ht="17.25" customHeight="1">
      <c r="A28" s="278"/>
      <c r="B28" s="14" t="str">
        <f>IF($A27="","",VLOOKUP($A27,'ﾃﾞｰﾀ18&amp;16'!$AO$262:$AR$277,2,FALSE))</f>
        <v>植村</v>
      </c>
      <c r="C28" s="14" t="str">
        <f>IF($A27="","",VLOOKUP($A27,'ﾃﾞｰﾀ18&amp;16'!$AO$262:$AR$277,3,FALSE))</f>
        <v>美鈴</v>
      </c>
      <c r="D28" s="14" t="str">
        <f>IF($A27="","",VLOOKUP($A27,'ﾃﾞｰﾀ18&amp;16'!$AO$262:$AR$277,4,FALSE))</f>
        <v>(鹿・西陵中)</v>
      </c>
      <c r="E28" s="5"/>
      <c r="F28" s="10"/>
      <c r="G28" s="33"/>
      <c r="H28" s="296"/>
      <c r="I28" s="52" t="str">
        <f>IF(H27="","",VLOOKUP(H27,'ﾃﾞｰﾀ18&amp;16'!$AO$262:$AR$285,2,FALSE))</f>
        <v>田崎</v>
      </c>
      <c r="J28" s="28"/>
      <c r="K28" s="3"/>
      <c r="L28" s="28"/>
      <c r="M28" s="28"/>
      <c r="N28" s="28"/>
      <c r="O28" s="28"/>
      <c r="P28" s="3"/>
      <c r="Q28" s="3"/>
      <c r="R28" s="296"/>
      <c r="S28" s="52" t="str">
        <f>IF(R27="","",VLOOKUP(R27,'ﾃﾞｰﾀ18&amp;16'!$AO$262:$AR$285,2,FALSE))</f>
        <v>鮫島</v>
      </c>
      <c r="T28" s="34"/>
      <c r="U28" s="28">
        <f>IF(T28="","",VLOOKUP(T28,'ﾃﾞｰﾀ18&amp;16'!$AK$262:$AN$285,2,FALSE))</f>
      </c>
      <c r="V28" s="5"/>
      <c r="W28" s="14" t="str">
        <f>IF($Z27="","",VLOOKUP($Z27,'ﾃﾞｰﾀ18&amp;16'!$AO$262:$AR$285,2,FALSE))</f>
        <v>佐伯</v>
      </c>
      <c r="X28" s="14" t="str">
        <f>IF($Z27="","",VLOOKUP($Z27,'ﾃﾞｰﾀ18&amp;16'!$AO$262:$AR$285,3,FALSE))</f>
        <v>波音</v>
      </c>
      <c r="Y28" s="14" t="str">
        <f>IF($Z27="","",VLOOKUP($Z27,'ﾃﾞｰﾀ18&amp;16'!$AO$262:$AR$285,4,FALSE))</f>
        <v>(沖・ﾁｬﾚﾝｼﾞ）</v>
      </c>
      <c r="Z28" s="272"/>
    </row>
    <row r="29" spans="1:26" ht="17.25" customHeight="1">
      <c r="A29" s="278">
        <v>12</v>
      </c>
      <c r="B29" s="14" t="str">
        <f>IF($A29="","",VLOOKUP($A29,'ﾃﾞｰﾀ18&amp;16'!$AK$262:$AN$277,2,FALSE))</f>
        <v>高木</v>
      </c>
      <c r="C29" s="14" t="str">
        <f>IF($A29="","",VLOOKUP($A29,'ﾃﾞｰﾀ18&amp;16'!$AK$262:$AN$277,3,FALSE))</f>
        <v>朝香</v>
      </c>
      <c r="D29" s="14" t="str">
        <f>IF($A29="","",VLOOKUP($A29,'ﾃﾞｰﾀ18&amp;16'!$AK$262:$AN$277,4,FALSE))</f>
        <v>(熊･RKKﾙｰﾃﾞﾝｽTC)</v>
      </c>
      <c r="E29" s="4"/>
      <c r="F29" s="4"/>
      <c r="G29" s="31"/>
      <c r="H29" s="277">
        <v>85</v>
      </c>
      <c r="I29" s="273"/>
      <c r="J29" s="28"/>
      <c r="K29" s="3"/>
      <c r="L29" s="28"/>
      <c r="M29" s="28"/>
      <c r="N29" s="28"/>
      <c r="O29" s="28"/>
      <c r="P29" s="3"/>
      <c r="Q29" s="3"/>
      <c r="R29" s="273">
        <v>80</v>
      </c>
      <c r="S29" s="274"/>
      <c r="T29" s="9"/>
      <c r="U29" s="30">
        <f>IF(T28="","",VLOOKUP(T28,'ﾃﾞｰﾀ18&amp;16'!$AO$262:$AR$285,2,FALSE))</f>
      </c>
      <c r="V29" s="4"/>
      <c r="W29" s="14" t="str">
        <f>IF($Z29="","",VLOOKUP($Z29,'ﾃﾞｰﾀ18&amp;16'!$AK$262:$AN$285,2,FALSE))</f>
        <v>馬場</v>
      </c>
      <c r="X29" s="14" t="str">
        <f>IF($Z29="","",VLOOKUP($Z29,'ﾃﾞｰﾀ18&amp;16'!$AK$262:$AN$285,3,FALSE))</f>
        <v>早莉</v>
      </c>
      <c r="Y29" s="14" t="str">
        <f>IF($Z29="","",VLOOKUP($Z29,'ﾃﾞｰﾀ18&amp;16'!$AK$262:$AN$285,4,FALSE))</f>
        <v>(鹿･池田中)</v>
      </c>
      <c r="Z29" s="272">
        <v>24</v>
      </c>
    </row>
    <row r="30" spans="1:26" ht="17.25" customHeight="1">
      <c r="A30" s="278"/>
      <c r="B30" s="14" t="str">
        <f>IF($A29="","",VLOOKUP($A29,'ﾃﾞｰﾀ18&amp;16'!$AO$262:$AR$277,2,FALSE))</f>
        <v>田崎</v>
      </c>
      <c r="C30" s="14" t="str">
        <f>IF($A29="","",VLOOKUP($A29,'ﾃﾞｰﾀ18&amp;16'!$AO$262:$AR$277,3,FALSE))</f>
        <v>莉那</v>
      </c>
      <c r="D30" s="14" t="str">
        <f>IF($A29="","",VLOOKUP($A29,'ﾃﾞｰﾀ18&amp;16'!$AO$262:$AR$277,4,FALSE))</f>
        <v>(熊・熊本庭球塾)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tr">
        <f>IF($Z29="","",VLOOKUP($Z29,'ﾃﾞｰﾀ18&amp;16'!$AO$262:$AR$285,2,FALSE))</f>
        <v>鮫島</v>
      </c>
      <c r="X30" s="14" t="str">
        <f>IF($Z29="","",VLOOKUP($Z29,'ﾃﾞｰﾀ18&amp;16'!$AO$262:$AR$285,3,FALSE))</f>
        <v>千里</v>
      </c>
      <c r="Y30" s="14" t="str">
        <f>IF($Z29="","",VLOOKUP($Z29,'ﾃﾞｰﾀ18&amp;16'!$AO$262:$AR$285,4,FALSE))</f>
        <v>(鹿・池田高）</v>
      </c>
      <c r="Z30" s="272"/>
    </row>
    <row r="31" spans="1:27" ht="7.5" customHeight="1">
      <c r="A31" s="278"/>
      <c r="B31" s="276"/>
      <c r="C31" s="276"/>
      <c r="D31" s="276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86"/>
      <c r="X31" s="286"/>
      <c r="Y31" s="286"/>
      <c r="Z31" s="298"/>
      <c r="AA31" s="143"/>
    </row>
    <row r="32" spans="1:27" ht="7.5" customHeight="1">
      <c r="A32" s="278"/>
      <c r="B32" s="276"/>
      <c r="C32" s="276"/>
      <c r="D32" s="276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86"/>
      <c r="X32" s="286"/>
      <c r="Y32" s="286"/>
      <c r="Z32" s="298"/>
      <c r="AA32" s="143"/>
    </row>
    <row r="33" spans="2:26" s="2" customFormat="1" ht="14.25">
      <c r="B33" s="3"/>
      <c r="C33" s="3"/>
      <c r="D33" s="3"/>
      <c r="E33" s="5"/>
      <c r="F33" s="10"/>
      <c r="G33" s="5"/>
      <c r="H33" s="10"/>
      <c r="I33" s="40" t="s">
        <v>150</v>
      </c>
      <c r="J33" s="13"/>
      <c r="K33" s="5"/>
      <c r="L33" s="5"/>
      <c r="M33" s="10"/>
      <c r="P33" s="10"/>
      <c r="R33" s="13"/>
      <c r="S33" s="40" t="s">
        <v>155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172"/>
      <c r="B34" s="173"/>
      <c r="C34" s="173"/>
      <c r="D34" s="172"/>
      <c r="G34" s="259">
        <v>1</v>
      </c>
      <c r="H34" s="46" t="s">
        <v>577</v>
      </c>
      <c r="I34" s="62"/>
      <c r="J34" s="46"/>
      <c r="K34" s="174"/>
      <c r="L34" s="261">
        <v>3</v>
      </c>
      <c r="M34" s="57" t="s">
        <v>585</v>
      </c>
      <c r="N34" s="144"/>
      <c r="O34" s="144"/>
      <c r="P34" s="46"/>
      <c r="Q34" s="174"/>
      <c r="R34" s="259">
        <v>1</v>
      </c>
      <c r="S34" s="46" t="str">
        <f>IF(R34="","",VLOOKUP(R34,'ﾃﾞｰﾀ18&amp;16'!$AK$296:$AN$301,2,FALSE))&amp;" "&amp;IF(R34="","",VLOOKUP(R34,'ﾃﾞｰﾀ18&amp;16'!$AK$296:$AN$301,3,FALSE))</f>
        <v>堀口 絵莉</v>
      </c>
      <c r="T34" s="16"/>
      <c r="U34" s="17"/>
      <c r="W34" s="144"/>
      <c r="X34" s="144"/>
      <c r="Y34" s="144"/>
    </row>
    <row r="35" spans="1:25" ht="17.25" customHeight="1">
      <c r="A35" s="172"/>
      <c r="B35" s="173"/>
      <c r="C35" s="173"/>
      <c r="D35" s="172"/>
      <c r="G35" s="259"/>
      <c r="H35" s="46" t="s">
        <v>580</v>
      </c>
      <c r="I35" s="62"/>
      <c r="J35" s="46"/>
      <c r="K35" s="174"/>
      <c r="L35" s="261"/>
      <c r="M35" s="57" t="s">
        <v>586</v>
      </c>
      <c r="N35" s="144"/>
      <c r="O35" s="144"/>
      <c r="P35" s="47"/>
      <c r="Q35" s="174"/>
      <c r="R35" s="259"/>
      <c r="S35" s="46" t="str">
        <f>IF(R34="","",VLOOKUP(R34,'ﾃﾞｰﾀ18&amp;16'!$AO$296:$AR$301,2,FALSE))&amp;" "&amp;IF(R34="","",VLOOKUP(R34,'ﾃﾞｰﾀ18&amp;16'!$AO$296:$AR$301,3,FALSE))</f>
        <v>中島 唯</v>
      </c>
      <c r="T35" s="16"/>
      <c r="U35" s="17"/>
      <c r="W35" s="144"/>
      <c r="X35" s="144"/>
      <c r="Y35" s="144"/>
    </row>
    <row r="36" spans="1:25" ht="17.25" customHeight="1">
      <c r="A36" s="172"/>
      <c r="B36" s="173"/>
      <c r="C36" s="173"/>
      <c r="D36" s="172"/>
      <c r="G36" s="259">
        <v>2</v>
      </c>
      <c r="H36" s="46" t="s">
        <v>584</v>
      </c>
      <c r="I36" s="174"/>
      <c r="J36" s="46"/>
      <c r="K36" s="174"/>
      <c r="L36" s="171"/>
      <c r="M36" s="141"/>
      <c r="N36" s="144"/>
      <c r="O36" s="144"/>
      <c r="P36" s="46"/>
      <c r="Q36" s="174"/>
      <c r="R36" s="259">
        <v>2</v>
      </c>
      <c r="S36" s="46" t="str">
        <f>IF(R36="","",VLOOKUP(R36,'ﾃﾞｰﾀ18&amp;16'!$AK$296:$AN$301,2,FALSE))&amp;" "&amp;IF(R36="","",VLOOKUP(R36,'ﾃﾞｰﾀ18&amp;16'!$AK$296:$AN$301,3,FALSE))</f>
        <v>山下 智代</v>
      </c>
      <c r="T36" s="16"/>
      <c r="U36" s="17"/>
      <c r="W36" s="144"/>
      <c r="X36" s="144"/>
      <c r="Y36" s="144"/>
    </row>
    <row r="37" spans="1:25" ht="17.25" customHeight="1">
      <c r="A37" s="172"/>
      <c r="B37" s="173"/>
      <c r="C37" s="173"/>
      <c r="D37" s="172"/>
      <c r="G37" s="259"/>
      <c r="H37" s="46" t="s">
        <v>578</v>
      </c>
      <c r="I37" s="174"/>
      <c r="J37" s="46"/>
      <c r="K37" s="174"/>
      <c r="L37" s="171"/>
      <c r="M37" s="141"/>
      <c r="N37" s="144"/>
      <c r="O37" s="144"/>
      <c r="P37" s="47"/>
      <c r="Q37" s="174"/>
      <c r="R37" s="259"/>
      <c r="S37" s="46" t="str">
        <f>IF(R36="","",VLOOKUP(R36,'ﾃﾞｰﾀ18&amp;16'!$AO$296:$AR$301,2,FALSE))&amp;" "&amp;IF(R36="","",VLOOKUP(R36,'ﾃﾞｰﾀ18&amp;16'!$AO$296:$AR$301,3,FALSE))</f>
        <v>姫野 真帆</v>
      </c>
      <c r="T37" s="16"/>
      <c r="U37" s="17"/>
      <c r="W37" s="144"/>
      <c r="X37" s="144"/>
      <c r="Y37" s="144"/>
    </row>
    <row r="38" spans="1:25" ht="17.25" customHeight="1">
      <c r="A38" s="172"/>
      <c r="B38" s="173"/>
      <c r="C38" s="173"/>
      <c r="D38" s="172"/>
      <c r="G38" s="264">
        <v>3</v>
      </c>
      <c r="H38" s="46"/>
      <c r="I38" s="174"/>
      <c r="J38" s="46"/>
      <c r="K38" s="174"/>
      <c r="L38" s="171"/>
      <c r="M38" s="141"/>
      <c r="N38" s="144"/>
      <c r="O38" s="144"/>
      <c r="P38" s="47"/>
      <c r="Q38" s="174"/>
      <c r="R38" s="259"/>
      <c r="S38" s="174"/>
      <c r="W38" s="144"/>
      <c r="X38" s="144"/>
      <c r="Y38" s="144"/>
    </row>
    <row r="39" spans="1:25" ht="17.25" customHeight="1">
      <c r="A39" s="172"/>
      <c r="B39" s="173"/>
      <c r="C39" s="173"/>
      <c r="D39" s="172"/>
      <c r="G39" s="264"/>
      <c r="H39" s="46"/>
      <c r="I39" s="174"/>
      <c r="J39" s="46"/>
      <c r="K39" s="174"/>
      <c r="L39" s="171"/>
      <c r="M39" s="141"/>
      <c r="N39" s="144"/>
      <c r="O39" s="144"/>
      <c r="P39" s="47"/>
      <c r="Q39" s="174"/>
      <c r="R39" s="259"/>
      <c r="S39" s="174"/>
      <c r="W39" s="144"/>
      <c r="X39" s="144"/>
      <c r="Y39" s="144"/>
    </row>
    <row r="40" spans="1:25" ht="6" customHeight="1">
      <c r="A40" s="172"/>
      <c r="B40" s="173"/>
      <c r="C40" s="173"/>
      <c r="D40" s="172"/>
      <c r="W40" s="144"/>
      <c r="X40" s="144"/>
      <c r="Y40" s="144"/>
    </row>
    <row r="41" spans="1:25" ht="6" customHeight="1">
      <c r="A41" s="172"/>
      <c r="B41" s="173"/>
      <c r="C41" s="173"/>
      <c r="D41" s="172"/>
      <c r="W41" s="144"/>
      <c r="X41" s="144"/>
      <c r="Y41" s="144"/>
    </row>
    <row r="42" spans="1:25" ht="6" customHeight="1">
      <c r="A42" s="172"/>
      <c r="B42" s="173"/>
      <c r="C42" s="173"/>
      <c r="D42" s="172"/>
      <c r="W42" s="144"/>
      <c r="X42" s="144"/>
      <c r="Y42" s="144"/>
    </row>
    <row r="43" spans="1:25" ht="6" customHeight="1">
      <c r="A43" s="172"/>
      <c r="B43" s="173"/>
      <c r="C43" s="173"/>
      <c r="D43" s="172"/>
      <c r="W43" s="144"/>
      <c r="X43" s="144"/>
      <c r="Y43" s="144"/>
    </row>
    <row r="44" spans="1:25" ht="6" customHeight="1">
      <c r="A44" s="172"/>
      <c r="B44" s="173"/>
      <c r="C44" s="173"/>
      <c r="D44" s="172"/>
      <c r="W44" s="144"/>
      <c r="X44" s="144"/>
      <c r="Y44" s="144"/>
    </row>
    <row r="45" spans="1:26" ht="13.5" customHeight="1">
      <c r="A45" s="172"/>
      <c r="B45" s="26" t="s">
        <v>151</v>
      </c>
      <c r="C45" s="26"/>
      <c r="D45" s="172"/>
      <c r="L45" s="171"/>
      <c r="P45" s="19" t="s">
        <v>182</v>
      </c>
      <c r="Q45" s="19"/>
      <c r="R45" s="19"/>
      <c r="S45" s="19"/>
      <c r="T45" s="19"/>
      <c r="U45" s="19"/>
      <c r="V45" s="19"/>
      <c r="W45" s="144"/>
      <c r="X45" s="144"/>
      <c r="Y45" s="144"/>
      <c r="Z45" s="144"/>
    </row>
    <row r="46" spans="1:26" ht="16.5" customHeight="1">
      <c r="A46" s="278">
        <f>IF(L17="","",IF(L17=J11,J23,IF(L17=J23,J11)))</f>
        <v>12</v>
      </c>
      <c r="B46" s="14" t="str">
        <f>IF($A46="","",VLOOKUP($A46,'ﾃﾞｰﾀ18&amp;16'!$AK$262:$AN$285,2,FALSE))</f>
        <v>高木</v>
      </c>
      <c r="C46" s="14" t="str">
        <f>IF($A46="","",VLOOKUP($A46,'ﾃﾞｰﾀ18&amp;16'!$AK$262:$AN$285,3,FALSE))</f>
        <v>朝香</v>
      </c>
      <c r="D46" s="14" t="str">
        <f>IF($A46="","",VLOOKUP($A46,'ﾃﾞｰﾀ18&amp;16'!$AK$262:$AN$285,4,FALSE))</f>
        <v>(熊･RKKﾙｰﾃﾞﾝｽTC)</v>
      </c>
      <c r="E46" s="15"/>
      <c r="F46" s="28"/>
      <c r="G46" s="10" t="s">
        <v>183</v>
      </c>
      <c r="H46" s="286">
        <v>21</v>
      </c>
      <c r="I46" s="14" t="str">
        <f>IF(H46="","",VLOOKUP(H46,'ﾃﾞｰﾀ18&amp;16'!$AK$262:$AN$285,2,FALSE))</f>
        <v>渡部</v>
      </c>
      <c r="L46" s="15"/>
      <c r="M46" s="15"/>
      <c r="N46" s="57" t="s">
        <v>183</v>
      </c>
      <c r="O46" s="57" t="s">
        <v>183</v>
      </c>
      <c r="P46" s="46"/>
      <c r="Q46" s="46"/>
      <c r="R46" s="286">
        <v>24</v>
      </c>
      <c r="S46" s="49" t="str">
        <f>IF(R46="","",VLOOKUP(R46,'ﾃﾞｰﾀ18&amp;16'!$AK$262:$AN$285,2,FALSE))</f>
        <v>馬場</v>
      </c>
      <c r="T46" s="49" t="s">
        <v>183</v>
      </c>
      <c r="U46" s="28"/>
      <c r="V46" s="28"/>
      <c r="W46" s="49" t="str">
        <f>IF($Z46="","",VLOOKUP($Z46,'ﾃﾞｰﾀ18&amp;16'!$AK$262:$AN$285,2,FALSE))</f>
        <v>馬場</v>
      </c>
      <c r="X46" s="46" t="str">
        <f>IF($Z46="","",VLOOKUP($Z46,'ﾃﾞｰﾀ18&amp;16'!$AK$262:$AN$285,3,FALSE))</f>
        <v>早莉</v>
      </c>
      <c r="Y46" s="49" t="str">
        <f>IF($Z46="","",VLOOKUP($Z46,'ﾃﾞｰﾀ18&amp;16'!$AK$262:$AN$285,4,FALSE))</f>
        <v>(鹿･池田中)</v>
      </c>
      <c r="Z46" s="278">
        <v>24</v>
      </c>
    </row>
    <row r="47" spans="1:26" ht="16.5" customHeight="1">
      <c r="A47" s="278"/>
      <c r="B47" s="14" t="str">
        <f>IF($A46="","",VLOOKUP($A46,'ﾃﾞｰﾀ18&amp;16'!$AO$262:$AR$285,2,FALSE))</f>
        <v>田崎</v>
      </c>
      <c r="C47" s="14" t="str">
        <f>IF($A46="","",VLOOKUP($A46,'ﾃﾞｰﾀ18&amp;16'!$AO$262:$AR$285,3,FALSE))</f>
        <v>莉那</v>
      </c>
      <c r="D47" s="14" t="str">
        <f>IF($A46="","",VLOOKUP($A46,'ﾃﾞｰﾀ18&amp;16'!$AO$262:$AR$285,4,FALSE))</f>
        <v>(熊・熊本庭球塾)</v>
      </c>
      <c r="E47" s="179"/>
      <c r="F47" s="178"/>
      <c r="G47" s="6" t="s">
        <v>183</v>
      </c>
      <c r="H47" s="295"/>
      <c r="I47" s="50" t="str">
        <f>IF(H46="","",VLOOKUP(H46,'ﾃﾞｰﾀ18&amp;16'!$AO$262:$AR$285,2,FALSE))</f>
        <v>松元</v>
      </c>
      <c r="L47" s="15"/>
      <c r="M47" s="15"/>
      <c r="N47" s="57" t="s">
        <v>183</v>
      </c>
      <c r="O47" s="57" t="s">
        <v>183</v>
      </c>
      <c r="P47" s="46"/>
      <c r="Q47" s="46"/>
      <c r="R47" s="295"/>
      <c r="S47" s="49" t="str">
        <f>IF(R46="","",VLOOKUP(R46,'ﾃﾞｰﾀ18&amp;16'!$AO$262:$AR$285,2,FALSE))</f>
        <v>鮫島</v>
      </c>
      <c r="T47" s="180" t="s">
        <v>183</v>
      </c>
      <c r="U47" s="181"/>
      <c r="V47" s="178"/>
      <c r="W47" s="49" t="str">
        <f>IF($Z46="","",VLOOKUP($Z46,'ﾃﾞｰﾀ18&amp;16'!$AO$262:$AR$285,2,FALSE))</f>
        <v>鮫島</v>
      </c>
      <c r="X47" s="46" t="str">
        <f>IF($Z46="","",VLOOKUP($Z46,'ﾃﾞｰﾀ18&amp;16'!$AO$262:$AR$285,3,FALSE))</f>
        <v>千里</v>
      </c>
      <c r="Y47" s="49" t="str">
        <f>IF($Z46="","",VLOOKUP($Z46,'ﾃﾞｰﾀ18&amp;16'!$AO$262:$AR$285,4,FALSE))</f>
        <v>(鹿・池田高）</v>
      </c>
      <c r="Z47" s="278"/>
    </row>
    <row r="48" spans="1:26" ht="16.5" customHeight="1">
      <c r="A48" s="278">
        <f>IF(N17="","",IF(N17=P11,P23,IF(N17=P23,P11)))</f>
        <v>21</v>
      </c>
      <c r="B48" s="14" t="str">
        <f>IF($A48="","",VLOOKUP($A48,'ﾃﾞｰﾀ18&amp;16'!$AK$262:$AN$285,2,FALSE))</f>
        <v>渡部</v>
      </c>
      <c r="C48" s="14" t="str">
        <f>IF($A48="","",VLOOKUP($A48,'ﾃﾞｰﾀ18&amp;16'!$AK$262:$AN$285,3,FALSE))</f>
        <v>李香</v>
      </c>
      <c r="D48" s="14" t="str">
        <f>IF($A48="","",VLOOKUP($A48,'ﾃﾞｰﾀ18&amp;16'!$AK$262:$AN$285,4,FALSE))</f>
        <v>(鹿・鹿児島純心女子高）</v>
      </c>
      <c r="E48" s="36"/>
      <c r="F48" s="177"/>
      <c r="G48" s="182"/>
      <c r="H48" s="284">
        <v>84</v>
      </c>
      <c r="I48" s="285"/>
      <c r="L48" s="28"/>
      <c r="M48" s="28" t="s">
        <v>183</v>
      </c>
      <c r="N48" s="12"/>
      <c r="O48" s="12"/>
      <c r="P48" s="286">
        <v>24</v>
      </c>
      <c r="Q48" s="49" t="str">
        <f>IF(P48="","",VLOOKUP(P48,'ﾃﾞｰﾀ18&amp;16'!$AK$262:$AN$285,2,FALSE))</f>
        <v>馬場</v>
      </c>
      <c r="R48" s="277">
        <v>85</v>
      </c>
      <c r="S48" s="274"/>
      <c r="T48" s="183" t="s">
        <v>183</v>
      </c>
      <c r="U48" s="30"/>
      <c r="V48" s="30"/>
      <c r="W48" s="49" t="str">
        <f>IF($Z48="","",VLOOKUP($Z48,'ﾃﾞｰﾀ18&amp;16'!$AK$262:$AN$285,2,FALSE))</f>
        <v>権藤</v>
      </c>
      <c r="X48" s="46" t="str">
        <f>IF($Z48="","",VLOOKUP($Z48,'ﾃﾞｰﾀ18&amp;16'!$AK$262:$AN$285,3,FALSE))</f>
        <v>成南</v>
      </c>
      <c r="Y48" s="49" t="str">
        <f>IF($Z48="","",VLOOKUP($Z48,'ﾃﾞｰﾀ18&amp;16'!$AK$262:$AN$285,4,FALSE))</f>
        <v>(佐･佐賀東高)</v>
      </c>
      <c r="Z48" s="278">
        <v>6</v>
      </c>
    </row>
    <row r="49" spans="1:26" ht="16.5" customHeight="1">
      <c r="A49" s="278"/>
      <c r="B49" s="14" t="str">
        <f>IF($A48="","",VLOOKUP($A48,'ﾃﾞｰﾀ18&amp;16'!$AO$262:$AR$285,2,FALSE))</f>
        <v>松元</v>
      </c>
      <c r="C49" s="14" t="str">
        <f>IF($A48="","",VLOOKUP($A48,'ﾃﾞｰﾀ18&amp;16'!$AO$262:$AR$285,3,FALSE))</f>
        <v>彩良</v>
      </c>
      <c r="D49" s="14" t="str">
        <f>IF($A48="","",VLOOKUP($A48,'ﾃﾞｰﾀ18&amp;16'!$AO$262:$AR$285,4,FALSE))</f>
        <v>(鹿・鹿児島純心女子高）</v>
      </c>
      <c r="E49" s="15"/>
      <c r="F49" s="15"/>
      <c r="G49" s="15"/>
      <c r="H49" s="15"/>
      <c r="I49" s="1"/>
      <c r="L49" s="28"/>
      <c r="M49" s="28" t="s">
        <v>183</v>
      </c>
      <c r="N49" s="15"/>
      <c r="O49" s="15"/>
      <c r="P49" s="295"/>
      <c r="Q49" s="52" t="str">
        <f>IF(P48="","",VLOOKUP(P48,'ﾃﾞｰﾀ18&amp;16'!$AO$262:$AR$285,2,FALSE))</f>
        <v>鮫島</v>
      </c>
      <c r="R49" s="189"/>
      <c r="S49" s="49" t="s">
        <v>183</v>
      </c>
      <c r="T49" s="49" t="s">
        <v>183</v>
      </c>
      <c r="U49" s="28"/>
      <c r="V49" s="28"/>
      <c r="W49" s="49" t="str">
        <f>IF($Z48="","",VLOOKUP($Z48,'ﾃﾞｰﾀ18&amp;16'!$AO$262:$AR$285,2,FALSE))</f>
        <v>田中</v>
      </c>
      <c r="X49" s="46" t="str">
        <f>IF($Z48="","",VLOOKUP($Z48,'ﾃﾞｰﾀ18&amp;16'!$AO$262:$AR$285,3,FALSE))</f>
        <v>千瑛</v>
      </c>
      <c r="Y49" s="49" t="str">
        <f>IF($Z48="","",VLOOKUP($Z48,'ﾃﾞｰﾀ18&amp;16'!$AO$262:$AR$285,4,FALSE))</f>
        <v>(佐・ﾌｧｲﾝﾋﾙｽﾞJr）</v>
      </c>
      <c r="Z49" s="278"/>
    </row>
    <row r="50" spans="1:26" ht="16.5" customHeight="1">
      <c r="A50" s="172"/>
      <c r="B50" s="173"/>
      <c r="C50" s="173"/>
      <c r="D50" s="172"/>
      <c r="L50" s="12"/>
      <c r="M50" s="12"/>
      <c r="N50" s="57" t="s">
        <v>183</v>
      </c>
      <c r="O50" s="57" t="s">
        <v>183</v>
      </c>
      <c r="P50" s="285">
        <v>97</v>
      </c>
      <c r="Q50" s="292"/>
      <c r="R50" s="262">
        <v>7</v>
      </c>
      <c r="S50" s="49" t="str">
        <f>IF(R50="","",VLOOKUP(R50,'ﾃﾞｰﾀ18&amp;16'!$AK$262:$AN$285,2,FALSE))</f>
        <v>安上</v>
      </c>
      <c r="T50" s="49" t="s">
        <v>183</v>
      </c>
      <c r="U50" s="28"/>
      <c r="V50" s="28"/>
      <c r="W50" s="49" t="str">
        <f>IF($Z50="","",VLOOKUP($Z50,'ﾃﾞｰﾀ18&amp;16'!$AK$262:$AN$285,2,FALSE))</f>
        <v>安上</v>
      </c>
      <c r="X50" s="46" t="str">
        <f>IF($Z50="","",VLOOKUP($Z50,'ﾃﾞｰﾀ18&amp;16'!$AK$262:$AN$285,3,FALSE))</f>
        <v>明里</v>
      </c>
      <c r="Y50" s="49" t="str">
        <f>IF($Z50="","",VLOOKUP($Z50,'ﾃﾞｰﾀ18&amp;16'!$AK$262:$AN$285,4,FALSE))</f>
        <v>(福・ＩTS九州）</v>
      </c>
      <c r="Z50" s="278">
        <v>7</v>
      </c>
    </row>
    <row r="51" spans="1:26" ht="16.5" customHeight="1">
      <c r="A51" s="172"/>
      <c r="B51" s="26" t="s">
        <v>184</v>
      </c>
      <c r="C51" s="26"/>
      <c r="D51" s="172"/>
      <c r="K51" s="141"/>
      <c r="L51" s="15"/>
      <c r="M51" s="15"/>
      <c r="N51" s="57" t="s">
        <v>183</v>
      </c>
      <c r="O51" s="57" t="s">
        <v>183</v>
      </c>
      <c r="P51" s="46"/>
      <c r="Q51" s="46"/>
      <c r="R51" s="263"/>
      <c r="S51" s="50" t="str">
        <f>IF(R50="","",VLOOKUP(R50,'ﾃﾞｰﾀ18&amp;16'!$AO$262:$AR$285,2,FALSE))</f>
        <v>田中</v>
      </c>
      <c r="T51" s="180" t="s">
        <v>183</v>
      </c>
      <c r="U51" s="181"/>
      <c r="V51" s="178"/>
      <c r="W51" s="49" t="str">
        <f>IF($Z50="","",VLOOKUP($Z50,'ﾃﾞｰﾀ18&amp;16'!$AO$262:$AR$285,2,FALSE))</f>
        <v>田中</v>
      </c>
      <c r="X51" s="46" t="str">
        <f>IF($Z50="","",VLOOKUP($Z50,'ﾃﾞｰﾀ18&amp;16'!$AO$262:$AR$285,3,FALSE))</f>
        <v>美里</v>
      </c>
      <c r="Y51" s="49" t="str">
        <f>IF($Z50="","",VLOOKUP($Z50,'ﾃﾞｰﾀ18&amp;16'!$AO$262:$AR$285,4,FALSE))</f>
        <v>(福･ｸﾞﾗﾝﾃﾞｨｰﾙTC)</v>
      </c>
      <c r="Z51" s="278"/>
    </row>
    <row r="52" spans="1:26" ht="16.5" customHeight="1">
      <c r="A52" s="278">
        <f>IF(R46="","",IF(R46=Z46,Z48,IF(R46=Z48,Z46)))</f>
        <v>6</v>
      </c>
      <c r="B52" s="14" t="str">
        <f>IF($A52="","",VLOOKUP($A52,'ﾃﾞｰﾀ18&amp;16'!$AK$262:$AN$285,2,FALSE))</f>
        <v>権藤</v>
      </c>
      <c r="C52" s="14" t="str">
        <f>IF($A52="","",VLOOKUP($A52,'ﾃﾞｰﾀ18&amp;16'!$AK$262:$AN$285,3,FALSE))</f>
        <v>成南</v>
      </c>
      <c r="D52" s="14" t="str">
        <f>IF($A52="","",VLOOKUP($A52,'ﾃﾞｰﾀ18&amp;16'!$AK$262:$AN$285,4,FALSE))</f>
        <v>(佐･佐賀東高)</v>
      </c>
      <c r="E52" s="15"/>
      <c r="F52" s="28"/>
      <c r="G52" s="10" t="s">
        <v>183</v>
      </c>
      <c r="H52" s="286">
        <v>14</v>
      </c>
      <c r="I52" s="14" t="str">
        <f>IF(H52="","",VLOOKUP(H52,'ﾃﾞｰﾀ18&amp;16'!$AK$262:$AN$285,2,FALSE))</f>
        <v>大田黒</v>
      </c>
      <c r="J52" s="15"/>
      <c r="K52" s="15"/>
      <c r="L52" s="15"/>
      <c r="M52" s="15"/>
      <c r="N52" s="12"/>
      <c r="O52" s="12"/>
      <c r="P52" s="46"/>
      <c r="Q52" s="46"/>
      <c r="R52" s="273">
        <v>84</v>
      </c>
      <c r="S52" s="274"/>
      <c r="T52" s="183" t="s">
        <v>183</v>
      </c>
      <c r="U52" s="30"/>
      <c r="V52" s="30"/>
      <c r="W52" s="49" t="str">
        <f>IF($Z52="","",VLOOKUP($Z52,'ﾃﾞｰﾀ18&amp;16'!$AK$262:$AN$285,2,FALSE))</f>
        <v>大田黒</v>
      </c>
      <c r="X52" s="46" t="str">
        <f>IF($Z52="","",VLOOKUP($Z52,'ﾃﾞｰﾀ18&amp;16'!$AK$262:$AN$285,3,FALSE))</f>
        <v>秋奈</v>
      </c>
      <c r="Y52" s="49" t="str">
        <f>IF($Z52="","",VLOOKUP($Z52,'ﾃﾞｰﾀ18&amp;16'!$AK$262:$AN$285,4,FALSE))</f>
        <v>(熊･八代白百合学園高) </v>
      </c>
      <c r="Z52" s="278">
        <v>14</v>
      </c>
    </row>
    <row r="53" spans="1:26" ht="16.5" customHeight="1">
      <c r="A53" s="278"/>
      <c r="B53" s="14" t="str">
        <f>IF($A52="","",VLOOKUP($A52,'ﾃﾞｰﾀ18&amp;16'!$AO$262:$AR$285,2,FALSE))</f>
        <v>田中</v>
      </c>
      <c r="C53" s="14" t="str">
        <f>IF($A52="","",VLOOKUP($A52,'ﾃﾞｰﾀ18&amp;16'!$AO$262:$AR$285,3,FALSE))</f>
        <v>千瑛</v>
      </c>
      <c r="D53" s="14" t="str">
        <f>IF($A52="","",VLOOKUP($A52,'ﾃﾞｰﾀ18&amp;16'!$AO$262:$AR$285,4,FALSE))</f>
        <v>(佐・ﾌｧｲﾝﾋﾙｽﾞJr）</v>
      </c>
      <c r="E53" s="179"/>
      <c r="F53" s="178"/>
      <c r="G53" s="6" t="s">
        <v>183</v>
      </c>
      <c r="H53" s="295"/>
      <c r="I53" s="50" t="str">
        <f>IF(H52="","",VLOOKUP(H52,'ﾃﾞｰﾀ18&amp;16'!$AO$262:$AR$285,2,FALSE))</f>
        <v>大石</v>
      </c>
      <c r="J53" s="15"/>
      <c r="K53" s="15"/>
      <c r="L53" s="15"/>
      <c r="M53" s="15"/>
      <c r="N53" s="141"/>
      <c r="O53" s="15"/>
      <c r="P53" s="46"/>
      <c r="Q53" s="46"/>
      <c r="R53" s="46"/>
      <c r="S53" s="49" t="s">
        <v>183</v>
      </c>
      <c r="T53" s="49" t="s">
        <v>183</v>
      </c>
      <c r="U53" s="28"/>
      <c r="V53" s="28"/>
      <c r="W53" s="49" t="str">
        <f>IF($Z52="","",VLOOKUP($Z52,'ﾃﾞｰﾀ18&amp;16'!$AO$262:$AR$285,2,FALSE))</f>
        <v>大石</v>
      </c>
      <c r="X53" s="46" t="str">
        <f>IF($Z52="","",VLOOKUP($Z52,'ﾃﾞｰﾀ18&amp;16'!$AO$262:$AR$285,3,FALSE))</f>
        <v>花菜</v>
      </c>
      <c r="Y53" s="49" t="str">
        <f>IF($Z52="","",VLOOKUP($Z52,'ﾃﾞｰﾀ18&amp;16'!$AO$262:$AR$285,4,FALSE))</f>
        <v>(熊･八代白百合学園高) </v>
      </c>
      <c r="Z53" s="278"/>
    </row>
    <row r="54" spans="1:29" ht="16.5" customHeight="1">
      <c r="A54" s="278">
        <f>IF(R50="","",IF(R50=Z50,Z52,IF(R50=Z52,Z50)))</f>
        <v>14</v>
      </c>
      <c r="B54" s="14" t="str">
        <f>IF($A54="","",VLOOKUP($A54,'ﾃﾞｰﾀ18&amp;16'!$AK$262:$AN$285,2,FALSE))</f>
        <v>大田黒</v>
      </c>
      <c r="C54" s="14" t="str">
        <f>IF($A54="","",VLOOKUP($A54,'ﾃﾞｰﾀ18&amp;16'!$AK$262:$AN$285,3,FALSE))</f>
        <v>秋奈</v>
      </c>
      <c r="D54" s="14" t="str">
        <f>IF($A54="","",VLOOKUP($A54,'ﾃﾞｰﾀ18&amp;16'!$AK$262:$AN$285,4,FALSE))</f>
        <v>(熊･八代白百合学園高) </v>
      </c>
      <c r="E54" s="36"/>
      <c r="F54" s="177"/>
      <c r="G54" s="182"/>
      <c r="H54" s="284">
        <v>82</v>
      </c>
      <c r="I54" s="285"/>
      <c r="J54" s="15"/>
      <c r="K54" s="15"/>
      <c r="L54" s="1"/>
      <c r="M54" s="1"/>
      <c r="O54" s="171"/>
      <c r="Q54" s="141"/>
      <c r="S54" s="171"/>
      <c r="W54" s="141"/>
      <c r="Y54" s="3"/>
      <c r="Z54" s="28"/>
      <c r="AA54" s="3"/>
      <c r="AB54" s="2"/>
      <c r="AC54" s="2"/>
    </row>
    <row r="55" spans="1:29" ht="16.5" customHeight="1">
      <c r="A55" s="278"/>
      <c r="B55" s="14" t="str">
        <f>IF($A54="","",VLOOKUP($A54,'ﾃﾞｰﾀ18&amp;16'!$AO$262:$AR$285,2,FALSE))</f>
        <v>大石</v>
      </c>
      <c r="C55" s="14" t="str">
        <f>IF($A54="","",VLOOKUP($A54,'ﾃﾞｰﾀ18&amp;16'!$AO$262:$AR$285,3,FALSE))</f>
        <v>花菜</v>
      </c>
      <c r="D55" s="14" t="str">
        <f>IF($A54="","",VLOOKUP($A54,'ﾃﾞｰﾀ18&amp;16'!$AO$262:$AR$285,4,FALSE))</f>
        <v>(熊･八代白百合学園高) </v>
      </c>
      <c r="E55" s="15"/>
      <c r="F55" s="15"/>
      <c r="G55" s="15"/>
      <c r="H55" s="15"/>
      <c r="I55" s="1"/>
      <c r="J55" s="15"/>
      <c r="K55" s="15"/>
      <c r="L55" s="1"/>
      <c r="M55" s="1"/>
      <c r="O55" s="171"/>
      <c r="P55" s="141"/>
      <c r="Q55" s="141"/>
      <c r="R55" s="23"/>
      <c r="S55" s="23"/>
      <c r="T55" s="23"/>
      <c r="U55" s="23"/>
      <c r="V55" s="23"/>
      <c r="W55" s="23"/>
      <c r="X55" s="141"/>
      <c r="Y55" s="3"/>
      <c r="Z55" s="28"/>
      <c r="AA55" s="3"/>
      <c r="AB55" s="2"/>
      <c r="AC55" s="2"/>
    </row>
    <row r="56" spans="1:29" ht="13.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71"/>
      <c r="Q56" s="141"/>
      <c r="S56" s="171"/>
      <c r="W56" s="141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175"/>
      <c r="I57" s="176"/>
      <c r="J57" s="15"/>
      <c r="K57" s="15"/>
      <c r="L57" s="1"/>
      <c r="M57" s="1"/>
      <c r="O57" s="171"/>
      <c r="P57" s="141"/>
      <c r="Q57" s="141"/>
      <c r="R57" s="23"/>
      <c r="S57" s="23"/>
      <c r="T57" s="23"/>
      <c r="U57" s="23"/>
      <c r="V57" s="23"/>
      <c r="W57" s="23"/>
      <c r="X57" s="141"/>
      <c r="Y57" s="3"/>
      <c r="Z57" s="28"/>
      <c r="AA57" s="3"/>
      <c r="AB57" s="2"/>
      <c r="AC57" s="2"/>
    </row>
    <row r="58" spans="6:21" ht="13.5">
      <c r="F58" s="171"/>
      <c r="J58" s="176"/>
      <c r="Q58" s="141"/>
      <c r="U58" s="171"/>
    </row>
  </sheetData>
  <mergeCells count="107">
    <mergeCell ref="N10:O10"/>
    <mergeCell ref="X31:X32"/>
    <mergeCell ref="A23:A24"/>
    <mergeCell ref="Z19:Z20"/>
    <mergeCell ref="Z21:Z22"/>
    <mergeCell ref="Z23:Z24"/>
    <mergeCell ref="J25:K25"/>
    <mergeCell ref="J23:J24"/>
    <mergeCell ref="P25:Q25"/>
    <mergeCell ref="H19:H20"/>
    <mergeCell ref="A27:A28"/>
    <mergeCell ref="T25:T26"/>
    <mergeCell ref="P23:P24"/>
    <mergeCell ref="F13:F14"/>
    <mergeCell ref="A15:A16"/>
    <mergeCell ref="A17:A18"/>
    <mergeCell ref="A19:A20"/>
    <mergeCell ref="A21:A22"/>
    <mergeCell ref="F15:G15"/>
    <mergeCell ref="H17:I17"/>
    <mergeCell ref="T23:U23"/>
    <mergeCell ref="R21:S21"/>
    <mergeCell ref="A2:Z2"/>
    <mergeCell ref="A25:A26"/>
    <mergeCell ref="A13:A14"/>
    <mergeCell ref="J13:K13"/>
    <mergeCell ref="P13:Q13"/>
    <mergeCell ref="H15:H16"/>
    <mergeCell ref="L17:L18"/>
    <mergeCell ref="N17:N18"/>
    <mergeCell ref="L19:M19"/>
    <mergeCell ref="N19:O19"/>
    <mergeCell ref="R19:R20"/>
    <mergeCell ref="F21:F22"/>
    <mergeCell ref="Z25:Z26"/>
    <mergeCell ref="Z13:Z14"/>
    <mergeCell ref="Z15:Z16"/>
    <mergeCell ref="Z17:Z18"/>
    <mergeCell ref="A1:Z1"/>
    <mergeCell ref="Z7:Z8"/>
    <mergeCell ref="Z9:Z10"/>
    <mergeCell ref="F9:F10"/>
    <mergeCell ref="H7:H8"/>
    <mergeCell ref="R7:R8"/>
    <mergeCell ref="T9:T10"/>
    <mergeCell ref="H9:I9"/>
    <mergeCell ref="R9:S9"/>
    <mergeCell ref="M8:M9"/>
    <mergeCell ref="Z11:Z12"/>
    <mergeCell ref="A7:A8"/>
    <mergeCell ref="A9:A10"/>
    <mergeCell ref="A11:A12"/>
    <mergeCell ref="P11:P12"/>
    <mergeCell ref="J11:J12"/>
    <mergeCell ref="F11:G11"/>
    <mergeCell ref="T11:U11"/>
    <mergeCell ref="N8:O8"/>
    <mergeCell ref="N9:O9"/>
    <mergeCell ref="Z27:Z28"/>
    <mergeCell ref="A29:A30"/>
    <mergeCell ref="A31:A32"/>
    <mergeCell ref="B31:B32"/>
    <mergeCell ref="C31:C32"/>
    <mergeCell ref="D31:D32"/>
    <mergeCell ref="Y31:Y32"/>
    <mergeCell ref="R27:R28"/>
    <mergeCell ref="F27:G27"/>
    <mergeCell ref="H29:I29"/>
    <mergeCell ref="R36:R37"/>
    <mergeCell ref="G38:G39"/>
    <mergeCell ref="R38:R39"/>
    <mergeCell ref="Z29:Z30"/>
    <mergeCell ref="G36:G37"/>
    <mergeCell ref="G34:G35"/>
    <mergeCell ref="R34:R35"/>
    <mergeCell ref="R29:S29"/>
    <mergeCell ref="Z31:Z32"/>
    <mergeCell ref="W31:W32"/>
    <mergeCell ref="H27:H28"/>
    <mergeCell ref="F25:F26"/>
    <mergeCell ref="T27:U27"/>
    <mergeCell ref="T13:T14"/>
    <mergeCell ref="T15:U15"/>
    <mergeCell ref="R17:S17"/>
    <mergeCell ref="R15:R16"/>
    <mergeCell ref="T21:T22"/>
    <mergeCell ref="H21:I21"/>
    <mergeCell ref="F23:G23"/>
    <mergeCell ref="R46:R47"/>
    <mergeCell ref="Z46:Z47"/>
    <mergeCell ref="A48:A49"/>
    <mergeCell ref="H48:I48"/>
    <mergeCell ref="P48:P49"/>
    <mergeCell ref="R48:S48"/>
    <mergeCell ref="A46:A47"/>
    <mergeCell ref="H46:H47"/>
    <mergeCell ref="R52:S52"/>
    <mergeCell ref="Z52:Z53"/>
    <mergeCell ref="Z48:Z49"/>
    <mergeCell ref="P50:Q50"/>
    <mergeCell ref="R50:R51"/>
    <mergeCell ref="Z50:Z51"/>
    <mergeCell ref="L34:L35"/>
    <mergeCell ref="A54:A55"/>
    <mergeCell ref="H54:I54"/>
    <mergeCell ref="A52:A53"/>
    <mergeCell ref="H52:H53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38"/>
  <sheetViews>
    <sheetView workbookViewId="0" topLeftCell="AK1">
      <pane ySplit="2" topLeftCell="BM3" activePane="bottomLeft" state="frozen"/>
      <selection pane="topLeft" activeCell="A31" sqref="A1:IV16384"/>
      <selection pane="bottomLeft" activeCell="F34" sqref="F34"/>
    </sheetView>
  </sheetViews>
  <sheetFormatPr defaultColWidth="8.796875" defaultRowHeight="14.25"/>
  <cols>
    <col min="1" max="3" width="7.3984375" style="77" customWidth="1"/>
    <col min="4" max="4" width="9.5" style="77" customWidth="1"/>
    <col min="5" max="6" width="4.5" style="77" customWidth="1"/>
    <col min="7" max="8" width="7.3984375" style="77" customWidth="1"/>
    <col min="9" max="10" width="6" style="77" customWidth="1"/>
    <col min="11" max="11" width="11.09765625" style="77" customWidth="1"/>
    <col min="12" max="13" width="4.09765625" style="77" customWidth="1"/>
    <col min="14" max="17" width="7.3984375" style="77" customWidth="1"/>
    <col min="18" max="18" width="8.3984375" style="77" customWidth="1"/>
    <col min="19" max="21" width="7.3984375" style="77" customWidth="1"/>
    <col min="22" max="29" width="7.3984375" style="80" customWidth="1"/>
    <col min="30" max="32" width="7.3984375" style="77" customWidth="1"/>
    <col min="33" max="33" width="11.59765625" style="77" customWidth="1"/>
    <col min="34" max="35" width="2.69921875" style="77" customWidth="1"/>
    <col min="36" max="39" width="7.3984375" style="77" customWidth="1"/>
    <col min="40" max="40" width="9.59765625" style="77" customWidth="1"/>
    <col min="41" max="16384" width="7.3984375" style="77" customWidth="1"/>
  </cols>
  <sheetData>
    <row r="1" spans="1:58" ht="13.5">
      <c r="A1" s="75" t="s">
        <v>149</v>
      </c>
      <c r="B1" s="76"/>
      <c r="C1" s="76"/>
      <c r="D1" s="76"/>
      <c r="E1" s="76"/>
      <c r="F1" s="76"/>
      <c r="H1" s="75" t="s">
        <v>148</v>
      </c>
      <c r="I1" s="76"/>
      <c r="J1" s="76"/>
      <c r="K1" s="76"/>
      <c r="L1" s="76"/>
      <c r="M1" s="76"/>
      <c r="O1" s="75" t="s">
        <v>147</v>
      </c>
      <c r="P1" s="76"/>
      <c r="Q1" s="76"/>
      <c r="U1" s="78" t="s">
        <v>166</v>
      </c>
      <c r="V1" s="79"/>
      <c r="W1" s="79"/>
      <c r="X1" s="79"/>
      <c r="Y1" s="79"/>
      <c r="Z1" s="79"/>
      <c r="AA1" s="79"/>
      <c r="AB1" s="79"/>
      <c r="AD1" s="75" t="s">
        <v>167</v>
      </c>
      <c r="AE1" s="76"/>
      <c r="AF1" s="76"/>
      <c r="AK1" s="78" t="s">
        <v>168</v>
      </c>
      <c r="AL1" s="81"/>
      <c r="AM1" s="81"/>
      <c r="AT1" s="82" t="s">
        <v>169</v>
      </c>
      <c r="AU1" s="83"/>
      <c r="AV1" s="83"/>
      <c r="AW1" s="83"/>
      <c r="AX1" s="83"/>
      <c r="AY1" s="83"/>
      <c r="BA1" s="82" t="s">
        <v>170</v>
      </c>
      <c r="BB1" s="83"/>
      <c r="BC1" s="83"/>
      <c r="BD1" s="83"/>
      <c r="BE1" s="83"/>
      <c r="BF1" s="83"/>
    </row>
    <row r="2" spans="1:58" ht="13.5">
      <c r="A2" s="84" t="s">
        <v>171</v>
      </c>
      <c r="B2" s="84" t="s">
        <v>152</v>
      </c>
      <c r="C2" s="84" t="s">
        <v>153</v>
      </c>
      <c r="D2" s="84" t="s">
        <v>172</v>
      </c>
      <c r="E2" s="84" t="s">
        <v>186</v>
      </c>
      <c r="F2" s="84" t="s">
        <v>177</v>
      </c>
      <c r="H2" s="84" t="s">
        <v>187</v>
      </c>
      <c r="I2" s="84" t="s">
        <v>152</v>
      </c>
      <c r="J2" s="84" t="s">
        <v>153</v>
      </c>
      <c r="K2" s="84" t="s">
        <v>172</v>
      </c>
      <c r="L2" s="84" t="s">
        <v>186</v>
      </c>
      <c r="M2" s="84" t="s">
        <v>177</v>
      </c>
      <c r="O2" s="84" t="s">
        <v>187</v>
      </c>
      <c r="P2" s="84" t="s">
        <v>152</v>
      </c>
      <c r="Q2" s="84" t="s">
        <v>153</v>
      </c>
      <c r="R2" s="84" t="s">
        <v>172</v>
      </c>
      <c r="S2" s="84" t="s">
        <v>186</v>
      </c>
      <c r="T2" s="84" t="s">
        <v>177</v>
      </c>
      <c r="U2" s="84" t="s">
        <v>187</v>
      </c>
      <c r="V2" s="85" t="s">
        <v>152</v>
      </c>
      <c r="W2" s="85" t="s">
        <v>153</v>
      </c>
      <c r="X2" s="85" t="s">
        <v>172</v>
      </c>
      <c r="Y2" s="85" t="s">
        <v>173</v>
      </c>
      <c r="Z2" s="85" t="s">
        <v>152</v>
      </c>
      <c r="AA2" s="85" t="s">
        <v>153</v>
      </c>
      <c r="AB2" s="85" t="s">
        <v>172</v>
      </c>
      <c r="AC2" s="85"/>
      <c r="AD2" s="84" t="s">
        <v>173</v>
      </c>
      <c r="AE2" s="84" t="s">
        <v>152</v>
      </c>
      <c r="AF2" s="84" t="s">
        <v>153</v>
      </c>
      <c r="AG2" s="84" t="s">
        <v>172</v>
      </c>
      <c r="AH2" s="84" t="s">
        <v>186</v>
      </c>
      <c r="AI2" s="84" t="s">
        <v>177</v>
      </c>
      <c r="AK2" s="84" t="s">
        <v>187</v>
      </c>
      <c r="AL2" s="84" t="s">
        <v>152</v>
      </c>
      <c r="AM2" s="84" t="s">
        <v>153</v>
      </c>
      <c r="AN2" s="84" t="s">
        <v>172</v>
      </c>
      <c r="AO2" s="84" t="s">
        <v>173</v>
      </c>
      <c r="AP2" s="84" t="s">
        <v>152</v>
      </c>
      <c r="AQ2" s="84" t="s">
        <v>153</v>
      </c>
      <c r="AR2" s="84" t="s">
        <v>172</v>
      </c>
      <c r="AS2" s="84"/>
      <c r="AT2" s="84" t="s">
        <v>173</v>
      </c>
      <c r="AU2" s="84" t="s">
        <v>152</v>
      </c>
      <c r="AV2" s="84" t="s">
        <v>153</v>
      </c>
      <c r="AW2" s="84" t="s">
        <v>172</v>
      </c>
      <c r="AX2" s="84" t="s">
        <v>186</v>
      </c>
      <c r="AY2" s="84" t="s">
        <v>177</v>
      </c>
      <c r="BA2" s="84" t="s">
        <v>187</v>
      </c>
      <c r="BB2" s="84" t="s">
        <v>152</v>
      </c>
      <c r="BC2" s="84" t="s">
        <v>153</v>
      </c>
      <c r="BD2" s="84" t="s">
        <v>172</v>
      </c>
      <c r="BE2" s="84" t="s">
        <v>186</v>
      </c>
      <c r="BF2" s="84" t="s">
        <v>177</v>
      </c>
    </row>
    <row r="3" spans="1:58" ht="13.5">
      <c r="A3" s="103">
        <v>1</v>
      </c>
      <c r="B3" s="215" t="s">
        <v>439</v>
      </c>
      <c r="C3" s="215" t="s">
        <v>440</v>
      </c>
      <c r="D3" s="216" t="s">
        <v>201</v>
      </c>
      <c r="E3" s="217" t="s">
        <v>441</v>
      </c>
      <c r="F3" s="218">
        <v>33974</v>
      </c>
      <c r="H3" s="127">
        <v>1</v>
      </c>
      <c r="I3" s="145" t="s">
        <v>214</v>
      </c>
      <c r="J3" s="145" t="s">
        <v>431</v>
      </c>
      <c r="K3" s="146" t="s">
        <v>543</v>
      </c>
      <c r="L3" s="147" t="s">
        <v>432</v>
      </c>
      <c r="M3" s="153">
        <v>34018</v>
      </c>
      <c r="O3" s="106">
        <v>1</v>
      </c>
      <c r="P3" s="115" t="s">
        <v>251</v>
      </c>
      <c r="Q3" s="116" t="s">
        <v>331</v>
      </c>
      <c r="R3" s="102" t="s">
        <v>210</v>
      </c>
      <c r="S3" s="117" t="s">
        <v>252</v>
      </c>
      <c r="T3" s="120">
        <v>33452</v>
      </c>
      <c r="U3" s="11">
        <v>1</v>
      </c>
      <c r="V3" s="45" t="str">
        <f>P3</f>
        <v>佐伯</v>
      </c>
      <c r="W3" s="45" t="str">
        <f>Q3</f>
        <v>卓郎</v>
      </c>
      <c r="X3" s="45" t="str">
        <f>R3</f>
        <v>(大・大分舞鶴高）</v>
      </c>
      <c r="Y3" s="45">
        <v>1</v>
      </c>
      <c r="Z3" s="45" t="str">
        <f>P4</f>
        <v>向井</v>
      </c>
      <c r="AA3" s="45" t="str">
        <f>Q4</f>
        <v>涼介</v>
      </c>
      <c r="AB3" s="45" t="str">
        <f>R4</f>
        <v>(大・大分舞鶴高）</v>
      </c>
      <c r="AD3" s="127">
        <v>1</v>
      </c>
      <c r="AE3" s="105" t="s">
        <v>214</v>
      </c>
      <c r="AF3" s="105" t="s">
        <v>431</v>
      </c>
      <c r="AG3" s="102" t="s">
        <v>543</v>
      </c>
      <c r="AH3" s="100" t="s">
        <v>432</v>
      </c>
      <c r="AI3" s="124">
        <v>34018</v>
      </c>
      <c r="AK3" s="11">
        <v>1</v>
      </c>
      <c r="AL3" s="11" t="str">
        <f>AE3</f>
        <v>石井</v>
      </c>
      <c r="AM3" s="11" t="str">
        <f>AF3</f>
        <v>智久</v>
      </c>
      <c r="AN3" s="11" t="str">
        <f>AG3</f>
        <v>(宮・宮崎大宮高）</v>
      </c>
      <c r="AO3" s="11">
        <v>1</v>
      </c>
      <c r="AP3" s="11" t="str">
        <f>AE4</f>
        <v>小村</v>
      </c>
      <c r="AQ3" s="11" t="str">
        <f>AF4</f>
        <v>拓也</v>
      </c>
      <c r="AR3" s="11" t="str">
        <f>AG4</f>
        <v>(宮・宮崎日大高）</v>
      </c>
      <c r="AT3" s="159">
        <v>1</v>
      </c>
      <c r="AU3" s="220" t="s">
        <v>766</v>
      </c>
      <c r="AV3" s="220" t="s">
        <v>767</v>
      </c>
      <c r="AW3" s="221" t="s">
        <v>224</v>
      </c>
      <c r="AX3" s="222" t="s">
        <v>263</v>
      </c>
      <c r="AY3" s="223">
        <v>33639</v>
      </c>
      <c r="BA3" s="159">
        <v>1</v>
      </c>
      <c r="BB3" s="130" t="s">
        <v>398</v>
      </c>
      <c r="BC3" s="130" t="s">
        <v>399</v>
      </c>
      <c r="BD3" s="109" t="s">
        <v>799</v>
      </c>
      <c r="BE3" s="131" t="s">
        <v>400</v>
      </c>
      <c r="BF3" s="132">
        <v>34139</v>
      </c>
    </row>
    <row r="4" spans="1:58" ht="13.5">
      <c r="A4" s="103">
        <v>2</v>
      </c>
      <c r="B4" s="105" t="s">
        <v>260</v>
      </c>
      <c r="C4" s="105" t="s">
        <v>261</v>
      </c>
      <c r="D4" s="123" t="s">
        <v>411</v>
      </c>
      <c r="E4" s="100" t="s">
        <v>262</v>
      </c>
      <c r="F4" s="124">
        <v>33816</v>
      </c>
      <c r="H4" s="128">
        <v>2</v>
      </c>
      <c r="I4" s="130" t="s">
        <v>498</v>
      </c>
      <c r="J4" s="130" t="s">
        <v>499</v>
      </c>
      <c r="K4" s="152" t="s">
        <v>500</v>
      </c>
      <c r="L4" s="131" t="s">
        <v>501</v>
      </c>
      <c r="M4" s="132">
        <v>33992</v>
      </c>
      <c r="O4" s="106">
        <v>1</v>
      </c>
      <c r="P4" s="121" t="s">
        <v>254</v>
      </c>
      <c r="Q4" s="122" t="s">
        <v>255</v>
      </c>
      <c r="R4" s="102" t="s">
        <v>210</v>
      </c>
      <c r="S4" s="123" t="s">
        <v>256</v>
      </c>
      <c r="T4" s="124">
        <v>33421</v>
      </c>
      <c r="U4" s="11">
        <v>2</v>
      </c>
      <c r="V4" s="45" t="str">
        <f>P5</f>
        <v>森口</v>
      </c>
      <c r="W4" s="45" t="str">
        <f>Q5</f>
        <v>誠也</v>
      </c>
      <c r="X4" s="45" t="str">
        <f>R5</f>
        <v>(佐・龍谷高）</v>
      </c>
      <c r="Y4" s="45">
        <v>2</v>
      </c>
      <c r="Z4" s="45" t="str">
        <f>P6</f>
        <v>中島</v>
      </c>
      <c r="AA4" s="45" t="str">
        <f>Q6</f>
        <v>啓</v>
      </c>
      <c r="AB4" s="45" t="str">
        <f>R6</f>
        <v>(佐・龍谷高）</v>
      </c>
      <c r="AD4" s="128">
        <v>1</v>
      </c>
      <c r="AE4" s="105" t="s">
        <v>253</v>
      </c>
      <c r="AF4" s="105" t="s">
        <v>416</v>
      </c>
      <c r="AG4" s="102" t="s">
        <v>739</v>
      </c>
      <c r="AH4" s="100" t="s">
        <v>417</v>
      </c>
      <c r="AI4" s="101">
        <v>34324</v>
      </c>
      <c r="AK4" s="11">
        <v>2</v>
      </c>
      <c r="AL4" s="11" t="str">
        <f>AE5</f>
        <v>伊藤</v>
      </c>
      <c r="AM4" s="11" t="str">
        <f>AF5</f>
        <v>孝史郎</v>
      </c>
      <c r="AN4" s="11" t="str">
        <f>AG5</f>
        <v>(宮・日向学院高）</v>
      </c>
      <c r="AO4" s="11">
        <v>2</v>
      </c>
      <c r="AP4" s="11" t="str">
        <f>AE6</f>
        <v>西ﾉ村</v>
      </c>
      <c r="AQ4" s="11" t="str">
        <f>AF6</f>
        <v>尚也</v>
      </c>
      <c r="AR4" s="11" t="str">
        <f>AG6</f>
        <v>(宮･飯野高)</v>
      </c>
      <c r="AT4" s="160">
        <v>2</v>
      </c>
      <c r="AU4" s="130" t="s">
        <v>768</v>
      </c>
      <c r="AV4" s="130" t="s">
        <v>769</v>
      </c>
      <c r="AW4" s="109" t="s">
        <v>770</v>
      </c>
      <c r="AX4" s="131" t="s">
        <v>771</v>
      </c>
      <c r="AY4" s="165">
        <v>33452</v>
      </c>
      <c r="BA4" s="160">
        <v>2</v>
      </c>
      <c r="BB4" s="105" t="s">
        <v>373</v>
      </c>
      <c r="BC4" s="105" t="s">
        <v>374</v>
      </c>
      <c r="BD4" s="131" t="s">
        <v>375</v>
      </c>
      <c r="BE4" s="100" t="s">
        <v>476</v>
      </c>
      <c r="BF4" s="120">
        <v>33994</v>
      </c>
    </row>
    <row r="5" spans="1:58" ht="13.5">
      <c r="A5" s="103">
        <v>3</v>
      </c>
      <c r="B5" s="105" t="s">
        <v>254</v>
      </c>
      <c r="C5" s="105" t="s">
        <v>255</v>
      </c>
      <c r="D5" s="123" t="s">
        <v>210</v>
      </c>
      <c r="E5" s="100" t="s">
        <v>256</v>
      </c>
      <c r="F5" s="124">
        <v>33421</v>
      </c>
      <c r="H5" s="129">
        <v>3</v>
      </c>
      <c r="I5" s="154" t="s">
        <v>251</v>
      </c>
      <c r="J5" s="154" t="s">
        <v>504</v>
      </c>
      <c r="K5" s="155" t="s">
        <v>210</v>
      </c>
      <c r="L5" s="100" t="s">
        <v>505</v>
      </c>
      <c r="M5" s="120">
        <v>34115</v>
      </c>
      <c r="O5" s="106">
        <v>2</v>
      </c>
      <c r="P5" s="115" t="s">
        <v>587</v>
      </c>
      <c r="Q5" s="116" t="s">
        <v>588</v>
      </c>
      <c r="R5" s="102" t="s">
        <v>342</v>
      </c>
      <c r="S5" s="117" t="s">
        <v>589</v>
      </c>
      <c r="T5" s="120">
        <v>33532</v>
      </c>
      <c r="U5" s="11">
        <v>3</v>
      </c>
      <c r="V5" s="45" t="str">
        <f>P7</f>
        <v>上原</v>
      </c>
      <c r="W5" s="45" t="str">
        <f>Q7</f>
        <v>玄輝</v>
      </c>
      <c r="X5" s="45" t="str">
        <f>R7</f>
        <v>(沖・沖縄尚学高）</v>
      </c>
      <c r="Y5" s="45">
        <v>3</v>
      </c>
      <c r="Z5" s="45" t="str">
        <f>P8</f>
        <v>木幡</v>
      </c>
      <c r="AA5" s="45" t="str">
        <f>Q8</f>
        <v>誠</v>
      </c>
      <c r="AB5" s="45" t="str">
        <f>R8</f>
        <v>(沖・沖縄尚学高）</v>
      </c>
      <c r="AD5" s="129">
        <v>2</v>
      </c>
      <c r="AE5" s="130" t="s">
        <v>874</v>
      </c>
      <c r="AF5" s="130" t="s">
        <v>875</v>
      </c>
      <c r="AG5" s="109" t="s">
        <v>876</v>
      </c>
      <c r="AH5" s="131" t="s">
        <v>877</v>
      </c>
      <c r="AI5" s="132">
        <v>34390</v>
      </c>
      <c r="AK5" s="11">
        <v>3</v>
      </c>
      <c r="AL5" s="11" t="str">
        <f>AE7</f>
        <v>古森</v>
      </c>
      <c r="AM5" s="11" t="str">
        <f>AF7</f>
        <v>慎吾</v>
      </c>
      <c r="AN5" s="11" t="str">
        <f>AG7</f>
        <v>(長･海星高)</v>
      </c>
      <c r="AO5" s="11">
        <v>3</v>
      </c>
      <c r="AP5" s="11" t="str">
        <f>AE8</f>
        <v>北條</v>
      </c>
      <c r="AQ5" s="11" t="str">
        <f>AF8</f>
        <v>武</v>
      </c>
      <c r="AR5" s="11" t="str">
        <f>AG8</f>
        <v>(長･山澄中)</v>
      </c>
      <c r="AT5" s="159">
        <v>3</v>
      </c>
      <c r="AU5" s="130" t="s">
        <v>120</v>
      </c>
      <c r="AV5" s="130" t="s">
        <v>121</v>
      </c>
      <c r="AW5" s="109" t="s">
        <v>122</v>
      </c>
      <c r="AX5" s="131" t="s">
        <v>123</v>
      </c>
      <c r="AY5" s="165">
        <v>33422</v>
      </c>
      <c r="BA5" s="159">
        <v>3</v>
      </c>
      <c r="BB5" s="130" t="s">
        <v>364</v>
      </c>
      <c r="BC5" s="130" t="s">
        <v>365</v>
      </c>
      <c r="BD5" s="131" t="s">
        <v>371</v>
      </c>
      <c r="BE5" s="131" t="s">
        <v>366</v>
      </c>
      <c r="BF5" s="132">
        <v>34281</v>
      </c>
    </row>
    <row r="6" spans="1:58" ht="13.5">
      <c r="A6" s="106">
        <v>4</v>
      </c>
      <c r="B6" s="105" t="s">
        <v>667</v>
      </c>
      <c r="C6" s="105" t="s">
        <v>668</v>
      </c>
      <c r="D6" s="123" t="s">
        <v>669</v>
      </c>
      <c r="E6" s="100" t="s">
        <v>670</v>
      </c>
      <c r="F6" s="124">
        <v>33928</v>
      </c>
      <c r="H6" s="128">
        <v>4</v>
      </c>
      <c r="I6" s="105" t="s">
        <v>406</v>
      </c>
      <c r="J6" s="105" t="s">
        <v>407</v>
      </c>
      <c r="K6" s="109" t="s">
        <v>217</v>
      </c>
      <c r="L6" s="100" t="s">
        <v>409</v>
      </c>
      <c r="M6" s="120">
        <v>34040</v>
      </c>
      <c r="O6" s="106">
        <v>2</v>
      </c>
      <c r="P6" s="115" t="s">
        <v>340</v>
      </c>
      <c r="Q6" s="116" t="s">
        <v>341</v>
      </c>
      <c r="R6" s="102" t="s">
        <v>342</v>
      </c>
      <c r="S6" s="117" t="s">
        <v>248</v>
      </c>
      <c r="T6" s="120">
        <v>33403</v>
      </c>
      <c r="U6" s="11">
        <v>4</v>
      </c>
      <c r="V6" s="45" t="str">
        <f>P9</f>
        <v>荒谷</v>
      </c>
      <c r="W6" s="45" t="str">
        <f>Q9</f>
        <v>和宏</v>
      </c>
      <c r="X6" s="45" t="str">
        <f>R9</f>
        <v>(佐･龍谷高)</v>
      </c>
      <c r="Y6" s="45">
        <v>4</v>
      </c>
      <c r="Z6" s="45" t="str">
        <f>P10</f>
        <v>菊地</v>
      </c>
      <c r="AA6" s="45" t="str">
        <f>Q10</f>
        <v>祥太郎</v>
      </c>
      <c r="AB6" s="45" t="str">
        <f>R10</f>
        <v>(佐・龍谷高）</v>
      </c>
      <c r="AD6" s="128">
        <v>2</v>
      </c>
      <c r="AE6" s="112" t="s">
        <v>510</v>
      </c>
      <c r="AF6" s="112" t="s">
        <v>511</v>
      </c>
      <c r="AG6" s="109" t="s">
        <v>878</v>
      </c>
      <c r="AH6" s="100" t="s">
        <v>512</v>
      </c>
      <c r="AI6" s="133">
        <v>34094</v>
      </c>
      <c r="AK6" s="11">
        <v>4</v>
      </c>
      <c r="AL6" s="11" t="str">
        <f>AE9</f>
        <v>田中</v>
      </c>
      <c r="AM6" s="11" t="str">
        <f>AF9</f>
        <v>皓大</v>
      </c>
      <c r="AN6" s="11" t="str">
        <f>AG9</f>
        <v>(鹿・鳳凰高）</v>
      </c>
      <c r="AO6" s="11">
        <v>4</v>
      </c>
      <c r="AP6" s="11" t="str">
        <f>AE10</f>
        <v>齊藤</v>
      </c>
      <c r="AQ6" s="11" t="str">
        <f>AF10</f>
        <v>直紀</v>
      </c>
      <c r="AR6" s="11" t="str">
        <f>AG10</f>
        <v>(鹿・鳳凰高）</v>
      </c>
      <c r="AT6" s="160">
        <v>4</v>
      </c>
      <c r="AU6" s="130" t="s">
        <v>292</v>
      </c>
      <c r="AV6" s="130" t="s">
        <v>293</v>
      </c>
      <c r="AW6" s="109" t="s">
        <v>274</v>
      </c>
      <c r="AX6" s="131" t="s">
        <v>294</v>
      </c>
      <c r="AY6" s="165">
        <v>33518</v>
      </c>
      <c r="BA6" s="160">
        <v>4</v>
      </c>
      <c r="BB6" s="130" t="s">
        <v>321</v>
      </c>
      <c r="BC6" s="130" t="s">
        <v>800</v>
      </c>
      <c r="BD6" s="131" t="s">
        <v>503</v>
      </c>
      <c r="BE6" s="131" t="s">
        <v>801</v>
      </c>
      <c r="BF6" s="132">
        <v>34455</v>
      </c>
    </row>
    <row r="7" spans="1:58" ht="13.5">
      <c r="A7" s="107">
        <v>5</v>
      </c>
      <c r="B7" s="105" t="s">
        <v>413</v>
      </c>
      <c r="C7" s="105" t="s">
        <v>671</v>
      </c>
      <c r="D7" s="123" t="s">
        <v>672</v>
      </c>
      <c r="E7" s="100" t="s">
        <v>673</v>
      </c>
      <c r="F7" s="124">
        <v>33406</v>
      </c>
      <c r="H7" s="129">
        <v>5</v>
      </c>
      <c r="I7" s="154" t="s">
        <v>702</v>
      </c>
      <c r="J7" s="154" t="s">
        <v>703</v>
      </c>
      <c r="K7" s="109" t="s">
        <v>99</v>
      </c>
      <c r="L7" s="100" t="s">
        <v>704</v>
      </c>
      <c r="M7" s="101">
        <v>34183</v>
      </c>
      <c r="O7" s="106">
        <v>3</v>
      </c>
      <c r="P7" s="115" t="s">
        <v>332</v>
      </c>
      <c r="Q7" s="116" t="s">
        <v>590</v>
      </c>
      <c r="R7" s="102" t="s">
        <v>591</v>
      </c>
      <c r="S7" s="117" t="s">
        <v>333</v>
      </c>
      <c r="T7" s="120">
        <v>33661</v>
      </c>
      <c r="U7" s="11">
        <v>5</v>
      </c>
      <c r="V7" s="45" t="str">
        <f>P11</f>
        <v>岡崎</v>
      </c>
      <c r="W7" s="45" t="str">
        <f>Q11</f>
        <v>光軌</v>
      </c>
      <c r="X7" s="45" t="str">
        <f>R11</f>
        <v>(熊・熊本学園大附高)</v>
      </c>
      <c r="Y7" s="45">
        <v>5</v>
      </c>
      <c r="Z7" s="45" t="str">
        <f>P12</f>
        <v>日野</v>
      </c>
      <c r="AA7" s="45" t="str">
        <f>Q12</f>
        <v>貴弘</v>
      </c>
      <c r="AB7" s="45" t="str">
        <f>R12</f>
        <v>(熊・熊本学園大附高)</v>
      </c>
      <c r="AD7" s="129">
        <v>3</v>
      </c>
      <c r="AE7" s="112" t="s">
        <v>879</v>
      </c>
      <c r="AF7" s="112" t="s">
        <v>880</v>
      </c>
      <c r="AG7" s="134" t="s">
        <v>422</v>
      </c>
      <c r="AH7" s="100" t="s">
        <v>881</v>
      </c>
      <c r="AI7" s="133">
        <v>34302</v>
      </c>
      <c r="AK7" s="11">
        <v>5</v>
      </c>
      <c r="AL7" s="11" t="str">
        <f>AE11</f>
        <v>深田</v>
      </c>
      <c r="AM7" s="11" t="str">
        <f>AF11</f>
        <v>颯平</v>
      </c>
      <c r="AN7" s="11" t="str">
        <f>AG11</f>
        <v>(大・大分舞鶴高）</v>
      </c>
      <c r="AO7" s="11">
        <v>5</v>
      </c>
      <c r="AP7" s="11" t="str">
        <f>AE12</f>
        <v>首藤</v>
      </c>
      <c r="AQ7" s="11" t="str">
        <f>AF12</f>
        <v>諄貴</v>
      </c>
      <c r="AR7" s="11" t="str">
        <f>AG12</f>
        <v>(大・ORIONTS）</v>
      </c>
      <c r="AT7" s="159">
        <v>5</v>
      </c>
      <c r="AU7" s="130" t="s">
        <v>772</v>
      </c>
      <c r="AV7" s="130" t="s">
        <v>773</v>
      </c>
      <c r="AW7" s="109" t="s">
        <v>195</v>
      </c>
      <c r="AX7" s="131" t="s">
        <v>774</v>
      </c>
      <c r="AY7" s="165">
        <v>33525</v>
      </c>
      <c r="BA7" s="159">
        <v>5</v>
      </c>
      <c r="BB7" s="130" t="s">
        <v>802</v>
      </c>
      <c r="BC7" s="130" t="s">
        <v>803</v>
      </c>
      <c r="BD7" s="100" t="s">
        <v>804</v>
      </c>
      <c r="BE7" s="131" t="s">
        <v>386</v>
      </c>
      <c r="BF7" s="132">
        <v>34223</v>
      </c>
    </row>
    <row r="8" spans="1:58" ht="13.5">
      <c r="A8" s="108">
        <v>6</v>
      </c>
      <c r="B8" s="105" t="s">
        <v>642</v>
      </c>
      <c r="C8" s="105" t="s">
        <v>643</v>
      </c>
      <c r="D8" s="131" t="s">
        <v>644</v>
      </c>
      <c r="E8" s="100" t="s">
        <v>645</v>
      </c>
      <c r="F8" s="120">
        <v>33595</v>
      </c>
      <c r="H8" s="128">
        <v>6</v>
      </c>
      <c r="I8" s="105" t="s">
        <v>436</v>
      </c>
      <c r="J8" s="105" t="s">
        <v>437</v>
      </c>
      <c r="K8" s="109" t="s">
        <v>705</v>
      </c>
      <c r="L8" s="100" t="s">
        <v>438</v>
      </c>
      <c r="M8" s="120">
        <v>34107</v>
      </c>
      <c r="O8" s="106">
        <v>3</v>
      </c>
      <c r="P8" s="115" t="s">
        <v>471</v>
      </c>
      <c r="Q8" s="116" t="s">
        <v>472</v>
      </c>
      <c r="R8" s="102" t="s">
        <v>591</v>
      </c>
      <c r="S8" s="117" t="s">
        <v>473</v>
      </c>
      <c r="T8" s="120">
        <v>33493</v>
      </c>
      <c r="U8" s="11">
        <v>6</v>
      </c>
      <c r="V8" s="45" t="str">
        <f>P13</f>
        <v>緒方</v>
      </c>
      <c r="W8" s="45" t="str">
        <f>Q13</f>
        <v>健大郎</v>
      </c>
      <c r="X8" s="45" t="str">
        <f>R13</f>
        <v>(福･柳川高)</v>
      </c>
      <c r="Y8" s="45">
        <v>6</v>
      </c>
      <c r="Z8" s="45" t="str">
        <f>P14</f>
        <v>福岡</v>
      </c>
      <c r="AA8" s="45" t="str">
        <f>Q14</f>
        <v>建太</v>
      </c>
      <c r="AB8" s="45" t="str">
        <f>R14</f>
        <v>(福･柳川高)</v>
      </c>
      <c r="AD8" s="128">
        <v>3</v>
      </c>
      <c r="AE8" s="105" t="s">
        <v>760</v>
      </c>
      <c r="AF8" s="105" t="s">
        <v>761</v>
      </c>
      <c r="AG8" s="99" t="s">
        <v>882</v>
      </c>
      <c r="AH8" s="100" t="s">
        <v>762</v>
      </c>
      <c r="AI8" s="124">
        <v>34548</v>
      </c>
      <c r="AK8" s="11">
        <v>6</v>
      </c>
      <c r="AL8" s="11" t="str">
        <f>AE13</f>
        <v>井上</v>
      </c>
      <c r="AM8" s="11" t="str">
        <f>AF13</f>
        <v>雷都</v>
      </c>
      <c r="AN8" s="11" t="str">
        <f>AG13</f>
        <v>(沖･浦添高)</v>
      </c>
      <c r="AO8" s="11">
        <v>6</v>
      </c>
      <c r="AP8" s="11" t="str">
        <f>AE14</f>
        <v>田村</v>
      </c>
      <c r="AQ8" s="11" t="str">
        <f>AF14</f>
        <v>知大</v>
      </c>
      <c r="AR8" s="11" t="str">
        <f>AG14</f>
        <v>(沖・那覇国際高）</v>
      </c>
      <c r="AT8" s="160">
        <v>6</v>
      </c>
      <c r="AU8" s="105" t="s">
        <v>216</v>
      </c>
      <c r="AV8" s="105" t="s">
        <v>271</v>
      </c>
      <c r="AW8" s="100" t="s">
        <v>775</v>
      </c>
      <c r="AX8" s="100" t="s">
        <v>272</v>
      </c>
      <c r="AY8" s="110">
        <v>33901</v>
      </c>
      <c r="BA8" s="160">
        <v>6</v>
      </c>
      <c r="BB8" s="130" t="s">
        <v>805</v>
      </c>
      <c r="BC8" s="130" t="s">
        <v>806</v>
      </c>
      <c r="BD8" s="109" t="s">
        <v>393</v>
      </c>
      <c r="BE8" s="131" t="s">
        <v>807</v>
      </c>
      <c r="BF8" s="165">
        <v>34455</v>
      </c>
    </row>
    <row r="9" spans="1:58" ht="13.5">
      <c r="A9" s="106">
        <v>7</v>
      </c>
      <c r="B9" s="105" t="s">
        <v>674</v>
      </c>
      <c r="C9" s="105" t="s">
        <v>675</v>
      </c>
      <c r="D9" s="131" t="s">
        <v>215</v>
      </c>
      <c r="E9" s="100" t="s">
        <v>595</v>
      </c>
      <c r="F9" s="120">
        <v>33528</v>
      </c>
      <c r="H9" s="129">
        <v>7</v>
      </c>
      <c r="I9" s="130" t="s">
        <v>346</v>
      </c>
      <c r="J9" s="130" t="s">
        <v>706</v>
      </c>
      <c r="K9" s="109" t="s">
        <v>316</v>
      </c>
      <c r="L9" s="131" t="s">
        <v>707</v>
      </c>
      <c r="M9" s="132">
        <v>34354</v>
      </c>
      <c r="O9" s="106">
        <v>4</v>
      </c>
      <c r="P9" s="115" t="s">
        <v>592</v>
      </c>
      <c r="Q9" s="116" t="s">
        <v>593</v>
      </c>
      <c r="R9" s="102" t="s">
        <v>594</v>
      </c>
      <c r="S9" s="117" t="s">
        <v>595</v>
      </c>
      <c r="T9" s="120">
        <v>33528</v>
      </c>
      <c r="U9" s="11">
        <v>7</v>
      </c>
      <c r="V9" s="45" t="str">
        <f>P15</f>
        <v>平</v>
      </c>
      <c r="W9" s="45" t="str">
        <f>Q15</f>
        <v>浩太朗</v>
      </c>
      <c r="X9" s="45" t="str">
        <f>R15</f>
        <v>(鹿･志學館高)</v>
      </c>
      <c r="Y9" s="45">
        <v>7</v>
      </c>
      <c r="Z9" s="45" t="str">
        <f>P16</f>
        <v>鮫島</v>
      </c>
      <c r="AA9" s="45" t="str">
        <f>Q16</f>
        <v>昴</v>
      </c>
      <c r="AB9" s="45" t="str">
        <f>R16</f>
        <v>(鹿･志學館高)</v>
      </c>
      <c r="AD9" s="129">
        <v>4</v>
      </c>
      <c r="AE9" s="105" t="s">
        <v>321</v>
      </c>
      <c r="AF9" s="105" t="s">
        <v>883</v>
      </c>
      <c r="AG9" s="102" t="s">
        <v>206</v>
      </c>
      <c r="AH9" s="100" t="s">
        <v>884</v>
      </c>
      <c r="AI9" s="124">
        <v>34348</v>
      </c>
      <c r="AK9" s="11">
        <v>7</v>
      </c>
      <c r="AL9" s="11" t="str">
        <f>AE15</f>
        <v>小柳</v>
      </c>
      <c r="AM9" s="11" t="str">
        <f>AF15</f>
        <v>裕庸</v>
      </c>
      <c r="AN9" s="11" t="str">
        <f>AG15</f>
        <v>(福･福岡パシフィック)</v>
      </c>
      <c r="AO9" s="11">
        <v>7</v>
      </c>
      <c r="AP9" s="11" t="str">
        <f>AE16</f>
        <v>山田</v>
      </c>
      <c r="AQ9" s="11" t="str">
        <f>AF16</f>
        <v>翔梧</v>
      </c>
      <c r="AR9" s="11" t="str">
        <f>AG16</f>
        <v>(福・ｴｽﾀ諏訪野）</v>
      </c>
      <c r="AT9" s="159">
        <v>7</v>
      </c>
      <c r="AU9" s="130" t="s">
        <v>310</v>
      </c>
      <c r="AV9" s="130" t="s">
        <v>311</v>
      </c>
      <c r="AW9" s="109" t="s">
        <v>194</v>
      </c>
      <c r="AX9" s="131" t="s">
        <v>312</v>
      </c>
      <c r="AY9" s="165">
        <v>33591</v>
      </c>
      <c r="BA9" s="159">
        <v>7</v>
      </c>
      <c r="BB9" s="130" t="s">
        <v>861</v>
      </c>
      <c r="BC9" s="130" t="s">
        <v>862</v>
      </c>
      <c r="BD9" s="109" t="s">
        <v>863</v>
      </c>
      <c r="BE9" s="131" t="s">
        <v>864</v>
      </c>
      <c r="BF9" s="165">
        <v>34426</v>
      </c>
    </row>
    <row r="10" spans="1:58" ht="13.5">
      <c r="A10" s="103">
        <v>8</v>
      </c>
      <c r="B10" s="105" t="s">
        <v>676</v>
      </c>
      <c r="C10" s="105" t="s">
        <v>677</v>
      </c>
      <c r="D10" s="123" t="s">
        <v>201</v>
      </c>
      <c r="E10" s="100" t="s">
        <v>678</v>
      </c>
      <c r="F10" s="124">
        <v>33413</v>
      </c>
      <c r="H10" s="128">
        <v>8</v>
      </c>
      <c r="I10" s="154" t="s">
        <v>418</v>
      </c>
      <c r="J10" s="154" t="s">
        <v>419</v>
      </c>
      <c r="K10" s="156" t="s">
        <v>320</v>
      </c>
      <c r="L10" s="100" t="s">
        <v>420</v>
      </c>
      <c r="M10" s="101">
        <v>33990</v>
      </c>
      <c r="O10" s="106">
        <v>4</v>
      </c>
      <c r="P10" s="115" t="s">
        <v>596</v>
      </c>
      <c r="Q10" s="116" t="s">
        <v>597</v>
      </c>
      <c r="R10" s="102" t="s">
        <v>215</v>
      </c>
      <c r="S10" s="117" t="s">
        <v>449</v>
      </c>
      <c r="T10" s="120">
        <v>33858</v>
      </c>
      <c r="U10" s="11">
        <v>8</v>
      </c>
      <c r="V10" s="45" t="str">
        <f>P17</f>
        <v>田口</v>
      </c>
      <c r="W10" s="45" t="str">
        <f>Q17</f>
        <v>将伍</v>
      </c>
      <c r="X10" s="45" t="str">
        <f>R17</f>
        <v>(宮・佐土原高）</v>
      </c>
      <c r="Y10" s="45">
        <v>8</v>
      </c>
      <c r="Z10" s="45" t="str">
        <f>P18</f>
        <v>小村</v>
      </c>
      <c r="AA10" s="45" t="str">
        <f>Q18</f>
        <v>尚弘</v>
      </c>
      <c r="AB10" s="45" t="str">
        <f>R18</f>
        <v>(宮・佐土原高）</v>
      </c>
      <c r="AD10" s="128">
        <v>4</v>
      </c>
      <c r="AE10" s="126" t="s">
        <v>301</v>
      </c>
      <c r="AF10" s="126" t="s">
        <v>105</v>
      </c>
      <c r="AG10" s="102" t="s">
        <v>206</v>
      </c>
      <c r="AH10" s="123" t="s">
        <v>106</v>
      </c>
      <c r="AI10" s="124">
        <v>34166</v>
      </c>
      <c r="AK10" s="11">
        <v>8</v>
      </c>
      <c r="AL10" s="11" t="str">
        <f>AE17</f>
        <v>志風</v>
      </c>
      <c r="AM10" s="11" t="str">
        <f>AF17</f>
        <v>友規</v>
      </c>
      <c r="AN10" s="11" t="str">
        <f>AG17</f>
        <v>(鹿・ﾗ･ｻｰﾙ中）</v>
      </c>
      <c r="AO10" s="11">
        <v>8</v>
      </c>
      <c r="AP10" s="11" t="str">
        <f>AE18</f>
        <v>岡村</v>
      </c>
      <c r="AQ10" s="11" t="str">
        <f>AF18</f>
        <v>修平</v>
      </c>
      <c r="AR10" s="11" t="str">
        <f>AG18</f>
        <v>(鹿･徳之島)</v>
      </c>
      <c r="AT10" s="160">
        <v>8</v>
      </c>
      <c r="AU10" s="105" t="s">
        <v>533</v>
      </c>
      <c r="AV10" s="105" t="s">
        <v>534</v>
      </c>
      <c r="AW10" s="100" t="s">
        <v>291</v>
      </c>
      <c r="AX10" s="100" t="s">
        <v>535</v>
      </c>
      <c r="AY10" s="110">
        <v>33540</v>
      </c>
      <c r="BA10" s="160">
        <v>8</v>
      </c>
      <c r="BB10" s="130" t="s">
        <v>213</v>
      </c>
      <c r="BC10" s="130" t="s">
        <v>376</v>
      </c>
      <c r="BD10" s="109" t="s">
        <v>377</v>
      </c>
      <c r="BE10" s="131" t="s">
        <v>477</v>
      </c>
      <c r="BF10" s="132">
        <v>34210</v>
      </c>
    </row>
    <row r="11" spans="1:58" ht="13.5">
      <c r="A11" s="104">
        <v>9</v>
      </c>
      <c r="B11" s="105" t="s">
        <v>237</v>
      </c>
      <c r="C11" s="105" t="s">
        <v>238</v>
      </c>
      <c r="D11" s="131" t="s">
        <v>201</v>
      </c>
      <c r="E11" s="100" t="s">
        <v>239</v>
      </c>
      <c r="F11" s="120">
        <v>33819</v>
      </c>
      <c r="H11" s="129">
        <v>9</v>
      </c>
      <c r="I11" s="105" t="s">
        <v>515</v>
      </c>
      <c r="J11" s="105" t="s">
        <v>516</v>
      </c>
      <c r="K11" s="102" t="s">
        <v>201</v>
      </c>
      <c r="L11" s="100" t="s">
        <v>517</v>
      </c>
      <c r="M11" s="101">
        <v>34008</v>
      </c>
      <c r="O11" s="106">
        <v>5</v>
      </c>
      <c r="P11" s="115" t="s">
        <v>479</v>
      </c>
      <c r="Q11" s="114" t="s">
        <v>480</v>
      </c>
      <c r="R11" s="102" t="s">
        <v>481</v>
      </c>
      <c r="S11" s="100" t="s">
        <v>482</v>
      </c>
      <c r="T11" s="101">
        <v>33642</v>
      </c>
      <c r="U11" s="11">
        <v>9</v>
      </c>
      <c r="V11" s="45" t="str">
        <f>P19</f>
        <v>西田</v>
      </c>
      <c r="W11" s="45" t="str">
        <f>Q19</f>
        <v>昇吾</v>
      </c>
      <c r="X11" s="45" t="str">
        <f>R19</f>
        <v>(福･柳川高)</v>
      </c>
      <c r="Y11" s="45">
        <v>9</v>
      </c>
      <c r="Z11" s="45" t="str">
        <f>P20</f>
        <v>尾方</v>
      </c>
      <c r="AA11" s="45" t="str">
        <f>Q20</f>
        <v>祐太</v>
      </c>
      <c r="AB11" s="45" t="str">
        <f>R20</f>
        <v>(福･柳川高)</v>
      </c>
      <c r="AD11" s="129">
        <v>5</v>
      </c>
      <c r="AE11" s="135" t="s">
        <v>885</v>
      </c>
      <c r="AF11" s="135" t="s">
        <v>886</v>
      </c>
      <c r="AG11" s="99" t="s">
        <v>210</v>
      </c>
      <c r="AH11" s="131" t="s">
        <v>887</v>
      </c>
      <c r="AI11" s="132">
        <v>34361</v>
      </c>
      <c r="AK11" s="11">
        <v>9</v>
      </c>
      <c r="AL11" s="11" t="str">
        <f>AE19</f>
        <v>斉藤</v>
      </c>
      <c r="AM11" s="11" t="str">
        <f>AF19</f>
        <v>裕史</v>
      </c>
      <c r="AN11" s="11" t="str">
        <f>AG19</f>
        <v>(福･柳川高)</v>
      </c>
      <c r="AO11" s="11">
        <v>9</v>
      </c>
      <c r="AP11" s="11" t="str">
        <f>AE20</f>
        <v>新屋</v>
      </c>
      <c r="AQ11" s="11" t="str">
        <f>AF20</f>
        <v>良介</v>
      </c>
      <c r="AR11" s="11" t="str">
        <f>AG20</f>
        <v>(福･柳川高)</v>
      </c>
      <c r="AT11" s="159">
        <v>9</v>
      </c>
      <c r="AU11" s="130" t="s">
        <v>296</v>
      </c>
      <c r="AV11" s="130" t="s">
        <v>297</v>
      </c>
      <c r="AW11" s="109" t="s">
        <v>265</v>
      </c>
      <c r="AX11" s="131" t="s">
        <v>298</v>
      </c>
      <c r="AY11" s="165">
        <v>33369</v>
      </c>
      <c r="BA11" s="159">
        <v>9</v>
      </c>
      <c r="BB11" s="105" t="s">
        <v>808</v>
      </c>
      <c r="BC11" s="105" t="s">
        <v>380</v>
      </c>
      <c r="BD11" s="100" t="s">
        <v>202</v>
      </c>
      <c r="BE11" s="100" t="s">
        <v>381</v>
      </c>
      <c r="BF11" s="120">
        <v>34135</v>
      </c>
    </row>
    <row r="12" spans="1:58" ht="13.5">
      <c r="A12" s="106">
        <v>10</v>
      </c>
      <c r="B12" s="105" t="s">
        <v>679</v>
      </c>
      <c r="C12" s="105" t="s">
        <v>606</v>
      </c>
      <c r="D12" s="123" t="s">
        <v>680</v>
      </c>
      <c r="E12" s="100" t="s">
        <v>681</v>
      </c>
      <c r="F12" s="124">
        <v>33512</v>
      </c>
      <c r="H12" s="128">
        <v>10</v>
      </c>
      <c r="I12" s="130" t="s">
        <v>708</v>
      </c>
      <c r="J12" s="130" t="s">
        <v>709</v>
      </c>
      <c r="K12" s="109" t="s">
        <v>710</v>
      </c>
      <c r="L12" s="131" t="s">
        <v>711</v>
      </c>
      <c r="M12" s="137">
        <v>34633</v>
      </c>
      <c r="O12" s="106">
        <v>5</v>
      </c>
      <c r="P12" s="104" t="s">
        <v>200</v>
      </c>
      <c r="Q12" s="114" t="s">
        <v>338</v>
      </c>
      <c r="R12" s="102" t="s">
        <v>481</v>
      </c>
      <c r="S12" s="100" t="s">
        <v>339</v>
      </c>
      <c r="T12" s="110">
        <v>33908</v>
      </c>
      <c r="U12" s="11">
        <v>10</v>
      </c>
      <c r="V12" s="45" t="str">
        <f>P21</f>
        <v>石堂</v>
      </c>
      <c r="W12" s="45" t="str">
        <f>Q21</f>
        <v>勇真</v>
      </c>
      <c r="X12" s="45" t="str">
        <f>R21</f>
        <v>(鹿･鳳凰高）</v>
      </c>
      <c r="Y12" s="45">
        <v>10</v>
      </c>
      <c r="Z12" s="45" t="str">
        <f>P22</f>
        <v>田中</v>
      </c>
      <c r="AA12" s="45" t="str">
        <f>Q22</f>
        <v>雄大</v>
      </c>
      <c r="AB12" s="45" t="str">
        <f>R22</f>
        <v>(鹿･鳳凰高）</v>
      </c>
      <c r="AD12" s="128">
        <v>5</v>
      </c>
      <c r="AE12" s="126" t="s">
        <v>249</v>
      </c>
      <c r="AF12" s="126" t="s">
        <v>888</v>
      </c>
      <c r="AG12" s="99" t="s">
        <v>889</v>
      </c>
      <c r="AH12" s="123" t="s">
        <v>890</v>
      </c>
      <c r="AI12" s="124">
        <v>34536</v>
      </c>
      <c r="AK12" s="11">
        <v>10</v>
      </c>
      <c r="AL12" s="11" t="str">
        <f>AE21</f>
        <v>佐伯</v>
      </c>
      <c r="AM12" s="11" t="str">
        <f>AF21</f>
        <v>直政</v>
      </c>
      <c r="AN12" s="11" t="str">
        <f>AG21</f>
        <v>(大・大分舞鶴高）</v>
      </c>
      <c r="AO12" s="11">
        <v>10</v>
      </c>
      <c r="AP12" s="11" t="str">
        <f>AE22</f>
        <v>内田</v>
      </c>
      <c r="AQ12" s="11" t="str">
        <f>AF22</f>
        <v>浩史</v>
      </c>
      <c r="AR12" s="11" t="str">
        <f>AG22</f>
        <v>(大・大分舞鶴高）</v>
      </c>
      <c r="AT12" s="160">
        <v>10</v>
      </c>
      <c r="AU12" s="130" t="s">
        <v>257</v>
      </c>
      <c r="AV12" s="130" t="s">
        <v>776</v>
      </c>
      <c r="AW12" s="109" t="s">
        <v>208</v>
      </c>
      <c r="AX12" s="131" t="s">
        <v>777</v>
      </c>
      <c r="AY12" s="165">
        <v>33373</v>
      </c>
      <c r="BA12" s="160">
        <v>10</v>
      </c>
      <c r="BB12" s="130" t="s">
        <v>809</v>
      </c>
      <c r="BC12" s="130" t="s">
        <v>139</v>
      </c>
      <c r="BD12" s="100" t="s">
        <v>810</v>
      </c>
      <c r="BE12" s="131" t="s">
        <v>811</v>
      </c>
      <c r="BF12" s="132">
        <v>34602</v>
      </c>
    </row>
    <row r="13" spans="1:58" ht="13.5">
      <c r="A13" s="103">
        <v>11</v>
      </c>
      <c r="B13" s="105" t="s">
        <v>335</v>
      </c>
      <c r="C13" s="105" t="s">
        <v>336</v>
      </c>
      <c r="D13" s="131" t="s">
        <v>422</v>
      </c>
      <c r="E13" s="100" t="s">
        <v>337</v>
      </c>
      <c r="F13" s="120">
        <v>33891</v>
      </c>
      <c r="H13" s="129">
        <v>11</v>
      </c>
      <c r="I13" s="154" t="s">
        <v>410</v>
      </c>
      <c r="J13" s="154" t="s">
        <v>211</v>
      </c>
      <c r="K13" s="102" t="s">
        <v>411</v>
      </c>
      <c r="L13" s="100" t="s">
        <v>412</v>
      </c>
      <c r="M13" s="101">
        <v>34003</v>
      </c>
      <c r="O13" s="106">
        <v>6</v>
      </c>
      <c r="P13" s="115" t="s">
        <v>213</v>
      </c>
      <c r="Q13" s="116" t="s">
        <v>460</v>
      </c>
      <c r="R13" s="99" t="s">
        <v>201</v>
      </c>
      <c r="S13" s="117" t="s">
        <v>461</v>
      </c>
      <c r="T13" s="120">
        <v>33778</v>
      </c>
      <c r="U13" s="11">
        <v>11</v>
      </c>
      <c r="V13" s="45" t="str">
        <f>P23</f>
        <v>岩見</v>
      </c>
      <c r="W13" s="45" t="str">
        <f>Q23</f>
        <v>直哉</v>
      </c>
      <c r="X13" s="45" t="str">
        <f>R23</f>
        <v>(福･柳川高)</v>
      </c>
      <c r="Y13" s="45">
        <v>11</v>
      </c>
      <c r="Z13" s="45" t="str">
        <f>P24</f>
        <v>嶋田</v>
      </c>
      <c r="AA13" s="45" t="str">
        <f>Q24</f>
        <v>雄太</v>
      </c>
      <c r="AB13" s="45" t="str">
        <f>R24</f>
        <v>(福･柳川高)</v>
      </c>
      <c r="AD13" s="129">
        <v>6</v>
      </c>
      <c r="AE13" s="130" t="s">
        <v>789</v>
      </c>
      <c r="AF13" s="130" t="s">
        <v>747</v>
      </c>
      <c r="AG13" s="109" t="s">
        <v>748</v>
      </c>
      <c r="AH13" s="131" t="s">
        <v>749</v>
      </c>
      <c r="AI13" s="132">
        <v>34319</v>
      </c>
      <c r="AK13" s="11">
        <v>11</v>
      </c>
      <c r="AL13" s="11" t="str">
        <f>AE23</f>
        <v>井上　</v>
      </c>
      <c r="AM13" s="11" t="str">
        <f>AF23</f>
        <v>敬博</v>
      </c>
      <c r="AN13" s="11" t="str">
        <f>AG23</f>
        <v>(宮・ﾗｲｼﾞﾝｸﾞｻﾝ)</v>
      </c>
      <c r="AO13" s="11">
        <v>11</v>
      </c>
      <c r="AP13" s="11" t="str">
        <f>AE24</f>
        <v>染矢</v>
      </c>
      <c r="AQ13" s="11" t="str">
        <f>AF24</f>
        <v>和隆</v>
      </c>
      <c r="AR13" s="11" t="str">
        <f>AG24</f>
        <v>(宮・延岡ﾛｲﾔﾙTC)</v>
      </c>
      <c r="AT13" s="159">
        <v>11</v>
      </c>
      <c r="AU13" s="130" t="s">
        <v>276</v>
      </c>
      <c r="AV13" s="130" t="s">
        <v>277</v>
      </c>
      <c r="AW13" s="109" t="s">
        <v>778</v>
      </c>
      <c r="AX13" s="131" t="s">
        <v>278</v>
      </c>
      <c r="AY13" s="165">
        <v>33626</v>
      </c>
      <c r="BA13" s="159">
        <v>11</v>
      </c>
      <c r="BB13" s="130" t="s">
        <v>812</v>
      </c>
      <c r="BC13" s="130" t="s">
        <v>813</v>
      </c>
      <c r="BD13" s="131" t="s">
        <v>814</v>
      </c>
      <c r="BE13" s="131" t="s">
        <v>815</v>
      </c>
      <c r="BF13" s="132">
        <v>34577</v>
      </c>
    </row>
    <row r="14" spans="1:58" ht="13.5">
      <c r="A14" s="106">
        <v>12</v>
      </c>
      <c r="B14" s="105" t="s">
        <v>682</v>
      </c>
      <c r="C14" s="114" t="s">
        <v>683</v>
      </c>
      <c r="D14" s="121" t="s">
        <v>684</v>
      </c>
      <c r="E14" s="100" t="s">
        <v>685</v>
      </c>
      <c r="F14" s="124">
        <v>33514</v>
      </c>
      <c r="H14" s="128">
        <v>12</v>
      </c>
      <c r="I14" s="135" t="s">
        <v>712</v>
      </c>
      <c r="J14" s="130" t="s">
        <v>713</v>
      </c>
      <c r="K14" s="109" t="s">
        <v>714</v>
      </c>
      <c r="L14" s="131" t="s">
        <v>715</v>
      </c>
      <c r="M14" s="132">
        <v>34635</v>
      </c>
      <c r="O14" s="106">
        <v>6</v>
      </c>
      <c r="P14" s="115" t="s">
        <v>490</v>
      </c>
      <c r="Q14" s="116" t="s">
        <v>598</v>
      </c>
      <c r="R14" s="102" t="s">
        <v>201</v>
      </c>
      <c r="S14" s="117" t="s">
        <v>491</v>
      </c>
      <c r="T14" s="120">
        <v>33811</v>
      </c>
      <c r="U14" s="11">
        <v>12</v>
      </c>
      <c r="V14" s="45" t="str">
        <f>P25</f>
        <v>赤司</v>
      </c>
      <c r="W14" s="45" t="str">
        <f>Q25</f>
        <v>奨太</v>
      </c>
      <c r="X14" s="45" t="str">
        <f>R25</f>
        <v>(佐・龍谷高）</v>
      </c>
      <c r="Y14" s="45">
        <v>12</v>
      </c>
      <c r="Z14" s="45" t="str">
        <f>P26</f>
        <v>平田</v>
      </c>
      <c r="AA14" s="45" t="str">
        <f>Q26</f>
        <v>卓也</v>
      </c>
      <c r="AB14" s="45" t="str">
        <f>R26</f>
        <v>(佐・龍谷高）</v>
      </c>
      <c r="AD14" s="128">
        <v>6</v>
      </c>
      <c r="AE14" s="130" t="s">
        <v>891</v>
      </c>
      <c r="AF14" s="130" t="s">
        <v>892</v>
      </c>
      <c r="AG14" s="109" t="s">
        <v>893</v>
      </c>
      <c r="AH14" s="131" t="s">
        <v>894</v>
      </c>
      <c r="AI14" s="132">
        <v>34022</v>
      </c>
      <c r="AK14" s="11">
        <v>12</v>
      </c>
      <c r="AL14" s="11" t="str">
        <f>AE25</f>
        <v>成松</v>
      </c>
      <c r="AM14" s="11" t="str">
        <f>AF25</f>
        <v>智希</v>
      </c>
      <c r="AN14" s="11" t="str">
        <f>AG25</f>
        <v>(熊･RKKﾙｰﾃﾞﾝｽTC)</v>
      </c>
      <c r="AO14" s="11">
        <v>12</v>
      </c>
      <c r="AP14" s="11" t="str">
        <f>AE26</f>
        <v>大塚</v>
      </c>
      <c r="AQ14" s="11" t="str">
        <f>AF26</f>
        <v>陽平</v>
      </c>
      <c r="AR14" s="11" t="str">
        <f>AG26</f>
        <v>(熊･熊本庭球塾)</v>
      </c>
      <c r="AT14" s="160">
        <v>12</v>
      </c>
      <c r="AU14" s="105" t="s">
        <v>779</v>
      </c>
      <c r="AV14" s="105" t="s">
        <v>780</v>
      </c>
      <c r="AW14" s="102" t="s">
        <v>781</v>
      </c>
      <c r="AX14" s="100" t="s">
        <v>782</v>
      </c>
      <c r="AY14" s="110">
        <v>33610</v>
      </c>
      <c r="BA14" s="160">
        <v>12</v>
      </c>
      <c r="BB14" s="130" t="s">
        <v>363</v>
      </c>
      <c r="BC14" s="130" t="s">
        <v>367</v>
      </c>
      <c r="BD14" s="131" t="s">
        <v>816</v>
      </c>
      <c r="BE14" s="131" t="s">
        <v>368</v>
      </c>
      <c r="BF14" s="132">
        <v>34233</v>
      </c>
    </row>
    <row r="15" spans="1:58" ht="13.5">
      <c r="A15" s="113">
        <v>13</v>
      </c>
      <c r="B15" s="105" t="s">
        <v>462</v>
      </c>
      <c r="C15" s="105" t="s">
        <v>463</v>
      </c>
      <c r="D15" s="100" t="s">
        <v>422</v>
      </c>
      <c r="E15" s="100" t="s">
        <v>329</v>
      </c>
      <c r="F15" s="120">
        <v>33445</v>
      </c>
      <c r="H15" s="129">
        <v>13</v>
      </c>
      <c r="I15" s="130" t="s">
        <v>658</v>
      </c>
      <c r="J15" s="130" t="s">
        <v>716</v>
      </c>
      <c r="K15" s="109" t="s">
        <v>201</v>
      </c>
      <c r="L15" s="131" t="s">
        <v>717</v>
      </c>
      <c r="M15" s="132">
        <v>34350</v>
      </c>
      <c r="O15" s="106">
        <v>7</v>
      </c>
      <c r="P15" s="115" t="s">
        <v>453</v>
      </c>
      <c r="Q15" s="116" t="s">
        <v>489</v>
      </c>
      <c r="R15" s="102" t="s">
        <v>487</v>
      </c>
      <c r="S15" s="117" t="s">
        <v>454</v>
      </c>
      <c r="T15" s="120">
        <v>33612</v>
      </c>
      <c r="U15" s="11">
        <v>13</v>
      </c>
      <c r="V15" s="45" t="str">
        <f>P27</f>
        <v>馬場</v>
      </c>
      <c r="W15" s="45" t="str">
        <f>Q27</f>
        <v>英旭</v>
      </c>
      <c r="X15" s="45" t="str">
        <f>R27</f>
        <v>(福・九国大付高）</v>
      </c>
      <c r="Y15" s="45">
        <v>13</v>
      </c>
      <c r="Z15" s="45" t="str">
        <f>P28</f>
        <v>岡田</v>
      </c>
      <c r="AA15" s="45" t="str">
        <f>Q28</f>
        <v>典之</v>
      </c>
      <c r="AB15" s="45" t="str">
        <f>R28</f>
        <v>(福・九国大付高）</v>
      </c>
      <c r="AD15" s="129">
        <v>7</v>
      </c>
      <c r="AE15" s="130" t="s">
        <v>721</v>
      </c>
      <c r="AF15" s="130" t="s">
        <v>722</v>
      </c>
      <c r="AG15" s="109" t="s">
        <v>974</v>
      </c>
      <c r="AH15" s="131" t="s">
        <v>724</v>
      </c>
      <c r="AI15" s="136">
        <v>34585</v>
      </c>
      <c r="AK15" s="11">
        <v>13</v>
      </c>
      <c r="AL15" s="11" t="str">
        <f>AE27</f>
        <v>上甲</v>
      </c>
      <c r="AM15" s="11" t="str">
        <f>AF27</f>
        <v>修平</v>
      </c>
      <c r="AN15" s="11" t="str">
        <f>AG27</f>
        <v>（熊・第二高)</v>
      </c>
      <c r="AO15" s="11">
        <v>13</v>
      </c>
      <c r="AP15" s="11" t="str">
        <f>AE28</f>
        <v>小崎</v>
      </c>
      <c r="AQ15" s="11" t="str">
        <f>AF28</f>
        <v>直人</v>
      </c>
      <c r="AR15" s="11" t="str">
        <f>AG28</f>
        <v>(熊・第二高）</v>
      </c>
      <c r="AT15" s="159">
        <v>13</v>
      </c>
      <c r="AU15" s="130" t="s">
        <v>315</v>
      </c>
      <c r="AV15" s="130" t="s">
        <v>783</v>
      </c>
      <c r="AW15" s="109" t="s">
        <v>269</v>
      </c>
      <c r="AX15" s="131" t="s">
        <v>784</v>
      </c>
      <c r="AY15" s="165">
        <v>33369</v>
      </c>
      <c r="BA15" s="159">
        <v>13</v>
      </c>
      <c r="BB15" s="105" t="s">
        <v>384</v>
      </c>
      <c r="BC15" s="105" t="s">
        <v>385</v>
      </c>
      <c r="BD15" s="100" t="s">
        <v>206</v>
      </c>
      <c r="BE15" s="100" t="s">
        <v>478</v>
      </c>
      <c r="BF15" s="120">
        <v>34002</v>
      </c>
    </row>
    <row r="16" spans="1:58" ht="13.5">
      <c r="A16" s="103">
        <v>14</v>
      </c>
      <c r="B16" s="105" t="s">
        <v>351</v>
      </c>
      <c r="C16" s="105" t="s">
        <v>352</v>
      </c>
      <c r="D16" s="123" t="s">
        <v>629</v>
      </c>
      <c r="E16" s="100" t="s">
        <v>353</v>
      </c>
      <c r="F16" s="124">
        <v>33850</v>
      </c>
      <c r="H16" s="128">
        <v>14</v>
      </c>
      <c r="I16" s="157" t="s">
        <v>260</v>
      </c>
      <c r="J16" s="157" t="s">
        <v>718</v>
      </c>
      <c r="K16" s="156" t="s">
        <v>719</v>
      </c>
      <c r="L16" s="131" t="s">
        <v>720</v>
      </c>
      <c r="M16" s="132">
        <v>34442</v>
      </c>
      <c r="O16" s="106">
        <v>7</v>
      </c>
      <c r="P16" s="104" t="s">
        <v>485</v>
      </c>
      <c r="Q16" s="114" t="s">
        <v>486</v>
      </c>
      <c r="R16" s="102" t="s">
        <v>487</v>
      </c>
      <c r="S16" s="100" t="s">
        <v>488</v>
      </c>
      <c r="T16" s="101">
        <v>33638</v>
      </c>
      <c r="U16" s="11">
        <v>14</v>
      </c>
      <c r="V16" s="45" t="str">
        <f>P29</f>
        <v>多治見</v>
      </c>
      <c r="W16" s="45" t="str">
        <f>Q29</f>
        <v>幸亮</v>
      </c>
      <c r="X16" s="45" t="str">
        <f>R29</f>
        <v>(熊・ﾏﾘｽﾄ学園高）</v>
      </c>
      <c r="Y16" s="45">
        <v>14</v>
      </c>
      <c r="Z16" s="45" t="str">
        <f>P30</f>
        <v>小石</v>
      </c>
      <c r="AA16" s="45" t="str">
        <f>Q30</f>
        <v>圭佑</v>
      </c>
      <c r="AB16" s="45" t="str">
        <f>R30</f>
        <v>(熊・宇土高）</v>
      </c>
      <c r="AD16" s="128">
        <v>7</v>
      </c>
      <c r="AE16" s="130" t="s">
        <v>895</v>
      </c>
      <c r="AF16" s="130" t="s">
        <v>896</v>
      </c>
      <c r="AG16" s="109" t="s">
        <v>897</v>
      </c>
      <c r="AH16" s="131" t="s">
        <v>898</v>
      </c>
      <c r="AI16" s="101">
        <v>34550</v>
      </c>
      <c r="AK16" s="11">
        <v>14</v>
      </c>
      <c r="AL16" s="11" t="str">
        <f>AE29</f>
        <v>小坂</v>
      </c>
      <c r="AM16" s="11" t="str">
        <f>AF29</f>
        <v>絢太</v>
      </c>
      <c r="AN16" s="11" t="str">
        <f>AG29</f>
        <v>(福･柳川高)</v>
      </c>
      <c r="AO16" s="11">
        <v>14</v>
      </c>
      <c r="AP16" s="11" t="str">
        <f>AE30</f>
        <v>本田</v>
      </c>
      <c r="AQ16" s="11" t="str">
        <f>AF30</f>
        <v>智大</v>
      </c>
      <c r="AR16" s="11" t="str">
        <f>AG30</f>
        <v>(福･柳川高)</v>
      </c>
      <c r="AT16" s="160">
        <v>14</v>
      </c>
      <c r="AU16" s="130" t="s">
        <v>114</v>
      </c>
      <c r="AV16" s="130" t="s">
        <v>115</v>
      </c>
      <c r="AW16" s="109" t="s">
        <v>116</v>
      </c>
      <c r="AX16" s="131" t="s">
        <v>117</v>
      </c>
      <c r="AY16" s="165">
        <v>33600</v>
      </c>
      <c r="BA16" s="160">
        <v>14</v>
      </c>
      <c r="BB16" s="87" t="s">
        <v>364</v>
      </c>
      <c r="BC16" s="87" t="s">
        <v>865</v>
      </c>
      <c r="BD16" s="77" t="s">
        <v>134</v>
      </c>
      <c r="BE16" s="77" t="s">
        <v>866</v>
      </c>
      <c r="BF16" s="77">
        <v>34498</v>
      </c>
    </row>
    <row r="17" spans="1:58" ht="13.5">
      <c r="A17" s="103">
        <v>15</v>
      </c>
      <c r="B17" s="105" t="s">
        <v>686</v>
      </c>
      <c r="C17" s="105" t="s">
        <v>687</v>
      </c>
      <c r="D17" s="123" t="s">
        <v>201</v>
      </c>
      <c r="E17" s="100" t="s">
        <v>688</v>
      </c>
      <c r="F17" s="124">
        <v>33668</v>
      </c>
      <c r="H17" s="129">
        <v>15</v>
      </c>
      <c r="I17" s="105" t="s">
        <v>721</v>
      </c>
      <c r="J17" s="105" t="s">
        <v>722</v>
      </c>
      <c r="K17" s="102" t="s">
        <v>723</v>
      </c>
      <c r="L17" s="100" t="s">
        <v>724</v>
      </c>
      <c r="M17" s="120">
        <v>34585</v>
      </c>
      <c r="O17" s="106">
        <v>8</v>
      </c>
      <c r="P17" s="104" t="s">
        <v>599</v>
      </c>
      <c r="Q17" s="114" t="s">
        <v>600</v>
      </c>
      <c r="R17" s="99" t="s">
        <v>601</v>
      </c>
      <c r="S17" s="100" t="s">
        <v>602</v>
      </c>
      <c r="T17" s="110">
        <v>33758</v>
      </c>
      <c r="U17" s="11">
        <v>15</v>
      </c>
      <c r="V17" s="45" t="str">
        <f>P31</f>
        <v>近藤</v>
      </c>
      <c r="W17" s="45" t="str">
        <f>Q31</f>
        <v>翔英</v>
      </c>
      <c r="X17" s="45" t="str">
        <f>R31</f>
        <v>(福・柳川高)</v>
      </c>
      <c r="Y17" s="45">
        <v>15</v>
      </c>
      <c r="Z17" s="45" t="str">
        <f>P32</f>
        <v>百武</v>
      </c>
      <c r="AA17" s="45" t="str">
        <f>Q32</f>
        <v>竜馬</v>
      </c>
      <c r="AB17" s="45" t="str">
        <f>R32</f>
        <v>(福・柳川高)</v>
      </c>
      <c r="AD17" s="129">
        <v>8</v>
      </c>
      <c r="AE17" s="126" t="s">
        <v>712</v>
      </c>
      <c r="AF17" s="126" t="s">
        <v>713</v>
      </c>
      <c r="AG17" s="109" t="s">
        <v>714</v>
      </c>
      <c r="AH17" s="123" t="s">
        <v>715</v>
      </c>
      <c r="AI17" s="124">
        <v>34635</v>
      </c>
      <c r="AK17" s="11">
        <v>15</v>
      </c>
      <c r="AL17" s="11" t="str">
        <f>AE31</f>
        <v>渡邉</v>
      </c>
      <c r="AM17" s="11" t="str">
        <f>AF31</f>
        <v>仁史</v>
      </c>
      <c r="AN17" s="11" t="str">
        <f>AG31</f>
        <v>(鹿・鳳凰高）</v>
      </c>
      <c r="AO17" s="11">
        <v>15</v>
      </c>
      <c r="AP17" s="11" t="str">
        <f>AE32</f>
        <v>西田</v>
      </c>
      <c r="AQ17" s="11" t="str">
        <f>AF32</f>
        <v>浩輝</v>
      </c>
      <c r="AR17" s="11" t="str">
        <f>AG32</f>
        <v>(鹿・鳳凰高）</v>
      </c>
      <c r="AT17" s="159">
        <v>15</v>
      </c>
      <c r="AU17" s="130" t="s">
        <v>198</v>
      </c>
      <c r="AV17" s="130" t="s">
        <v>135</v>
      </c>
      <c r="AW17" s="109" t="s">
        <v>539</v>
      </c>
      <c r="AX17" s="131" t="s">
        <v>136</v>
      </c>
      <c r="AY17" s="165">
        <v>33892</v>
      </c>
      <c r="BA17" s="159">
        <v>15</v>
      </c>
      <c r="BB17" s="112" t="s">
        <v>819</v>
      </c>
      <c r="BC17" s="112" t="s">
        <v>820</v>
      </c>
      <c r="BD17" s="161" t="s">
        <v>427</v>
      </c>
      <c r="BE17" s="161" t="s">
        <v>821</v>
      </c>
      <c r="BF17" s="120">
        <v>34542</v>
      </c>
    </row>
    <row r="18" spans="1:58" ht="13.5">
      <c r="A18" s="108">
        <v>16</v>
      </c>
      <c r="B18" s="105" t="s">
        <v>257</v>
      </c>
      <c r="C18" s="105" t="s">
        <v>258</v>
      </c>
      <c r="D18" s="123" t="s">
        <v>689</v>
      </c>
      <c r="E18" s="100" t="s">
        <v>259</v>
      </c>
      <c r="F18" s="124">
        <v>33661</v>
      </c>
      <c r="H18" s="128">
        <v>16</v>
      </c>
      <c r="I18" s="100" t="s">
        <v>754</v>
      </c>
      <c r="J18" s="105" t="s">
        <v>494</v>
      </c>
      <c r="K18" s="152" t="s">
        <v>408</v>
      </c>
      <c r="L18" s="100" t="s">
        <v>755</v>
      </c>
      <c r="M18" s="120">
        <v>34221</v>
      </c>
      <c r="O18" s="106">
        <v>8</v>
      </c>
      <c r="P18" s="104" t="s">
        <v>253</v>
      </c>
      <c r="Q18" s="114" t="s">
        <v>603</v>
      </c>
      <c r="R18" s="99" t="s">
        <v>601</v>
      </c>
      <c r="S18" s="100" t="s">
        <v>604</v>
      </c>
      <c r="T18" s="110">
        <v>33816</v>
      </c>
      <c r="U18" s="11">
        <v>16</v>
      </c>
      <c r="V18" s="45" t="str">
        <f>P33</f>
        <v>井口</v>
      </c>
      <c r="W18" s="45" t="str">
        <f>Q33</f>
        <v>裕大</v>
      </c>
      <c r="X18" s="45" t="str">
        <f>R33</f>
        <v>(長・海星高）</v>
      </c>
      <c r="Y18" s="45">
        <v>16</v>
      </c>
      <c r="Z18" s="45" t="str">
        <f>P34</f>
        <v>大串</v>
      </c>
      <c r="AA18" s="45" t="str">
        <f>Q34</f>
        <v>光太郎</v>
      </c>
      <c r="AB18" s="45" t="str">
        <f>R34</f>
        <v>(長・海星高）</v>
      </c>
      <c r="AD18" s="128">
        <v>8</v>
      </c>
      <c r="AE18" s="130" t="s">
        <v>532</v>
      </c>
      <c r="AF18" s="105" t="s">
        <v>222</v>
      </c>
      <c r="AG18" s="102" t="s">
        <v>899</v>
      </c>
      <c r="AH18" s="100" t="s">
        <v>900</v>
      </c>
      <c r="AI18" s="110">
        <v>34576</v>
      </c>
      <c r="AK18" s="11">
        <v>16</v>
      </c>
      <c r="AL18" s="11" t="str">
        <f>AE33</f>
        <v>内田</v>
      </c>
      <c r="AM18" s="11" t="str">
        <f>AF33</f>
        <v>翔</v>
      </c>
      <c r="AN18" s="11" t="str">
        <f>AG33</f>
        <v>(宮･ﾁｰﾑﾐﾘｵﾝ)</v>
      </c>
      <c r="AO18" s="11">
        <v>16</v>
      </c>
      <c r="AP18" s="11" t="str">
        <f>AE34</f>
        <v>西村</v>
      </c>
      <c r="AQ18" s="11" t="str">
        <f>AF34</f>
        <v>健汰</v>
      </c>
      <c r="AR18" s="11" t="str">
        <f>AG34</f>
        <v>(宮･ﾗｲｼﾞﾝｸﾞｻﾝ)</v>
      </c>
      <c r="AT18" s="160">
        <v>16</v>
      </c>
      <c r="AU18" s="130" t="s">
        <v>369</v>
      </c>
      <c r="AV18" s="130" t="s">
        <v>370</v>
      </c>
      <c r="AW18" s="109" t="s">
        <v>371</v>
      </c>
      <c r="AX18" s="131" t="s">
        <v>372</v>
      </c>
      <c r="AY18" s="165">
        <v>34008</v>
      </c>
      <c r="BA18" s="160">
        <v>16</v>
      </c>
      <c r="BB18" s="105" t="s">
        <v>464</v>
      </c>
      <c r="BC18" s="105" t="s">
        <v>822</v>
      </c>
      <c r="BD18" s="100" t="s">
        <v>823</v>
      </c>
      <c r="BE18" s="100" t="s">
        <v>824</v>
      </c>
      <c r="BF18" s="120">
        <v>34495</v>
      </c>
    </row>
    <row r="19" spans="1:58" ht="13.5">
      <c r="A19" s="106">
        <v>17</v>
      </c>
      <c r="B19" s="105" t="s">
        <v>231</v>
      </c>
      <c r="C19" s="105" t="s">
        <v>232</v>
      </c>
      <c r="D19" s="123" t="s">
        <v>212</v>
      </c>
      <c r="E19" s="100" t="s">
        <v>233</v>
      </c>
      <c r="F19" s="124">
        <v>33610</v>
      </c>
      <c r="H19" s="129">
        <v>17</v>
      </c>
      <c r="I19" s="154" t="s">
        <v>483</v>
      </c>
      <c r="J19" s="154" t="s">
        <v>222</v>
      </c>
      <c r="K19" s="156" t="s">
        <v>411</v>
      </c>
      <c r="L19" s="100" t="s">
        <v>484</v>
      </c>
      <c r="M19" s="101">
        <v>34177</v>
      </c>
      <c r="O19" s="106">
        <v>9</v>
      </c>
      <c r="P19" s="115" t="s">
        <v>439</v>
      </c>
      <c r="Q19" s="116" t="s">
        <v>440</v>
      </c>
      <c r="R19" s="102" t="s">
        <v>201</v>
      </c>
      <c r="S19" s="117" t="s">
        <v>441</v>
      </c>
      <c r="T19" s="120">
        <v>33974</v>
      </c>
      <c r="U19" s="11">
        <v>17</v>
      </c>
      <c r="V19" s="45" t="str">
        <f>P35</f>
        <v>金城</v>
      </c>
      <c r="W19" s="45" t="str">
        <f>Q35</f>
        <v>充</v>
      </c>
      <c r="X19" s="45" t="str">
        <f>R35</f>
        <v>(沖･南風原高）</v>
      </c>
      <c r="Y19" s="45">
        <v>17</v>
      </c>
      <c r="Z19" s="45" t="str">
        <f>P36</f>
        <v>崎原</v>
      </c>
      <c r="AA19" s="45" t="str">
        <f>Q36</f>
        <v>友明</v>
      </c>
      <c r="AB19" s="45" t="str">
        <f>R36</f>
        <v>(沖・KTC）</v>
      </c>
      <c r="AD19" s="129">
        <v>9</v>
      </c>
      <c r="AE19" s="126" t="s">
        <v>423</v>
      </c>
      <c r="AF19" s="126" t="s">
        <v>424</v>
      </c>
      <c r="AG19" s="102" t="s">
        <v>201</v>
      </c>
      <c r="AH19" s="123" t="s">
        <v>425</v>
      </c>
      <c r="AI19" s="124">
        <v>34052</v>
      </c>
      <c r="AK19" s="11">
        <v>17</v>
      </c>
      <c r="AL19" s="11" t="str">
        <f>AE35</f>
        <v>野口</v>
      </c>
      <c r="AM19" s="11" t="str">
        <f>AF35</f>
        <v>亜都夢</v>
      </c>
      <c r="AN19" s="11" t="str">
        <f>AG35</f>
        <v>(長・海星高）</v>
      </c>
      <c r="AO19" s="11">
        <v>17</v>
      </c>
      <c r="AP19" s="11" t="str">
        <f>AE36</f>
        <v>吉田</v>
      </c>
      <c r="AQ19" s="11" t="str">
        <f>AF36</f>
        <v>唯将</v>
      </c>
      <c r="AR19" s="11" t="str">
        <f>AG36</f>
        <v>(長・海星高)</v>
      </c>
      <c r="AT19" s="159">
        <v>17</v>
      </c>
      <c r="AU19" s="105" t="s">
        <v>301</v>
      </c>
      <c r="AV19" s="105" t="s">
        <v>302</v>
      </c>
      <c r="AW19" s="102" t="s">
        <v>195</v>
      </c>
      <c r="AX19" s="100" t="s">
        <v>303</v>
      </c>
      <c r="AY19" s="110">
        <v>33549</v>
      </c>
      <c r="BA19" s="159">
        <v>17</v>
      </c>
      <c r="BB19" s="166" t="s">
        <v>391</v>
      </c>
      <c r="BC19" s="166" t="s">
        <v>392</v>
      </c>
      <c r="BD19" s="167" t="s">
        <v>201</v>
      </c>
      <c r="BE19" s="168" t="s">
        <v>394</v>
      </c>
      <c r="BF19" s="169">
        <v>34157</v>
      </c>
    </row>
    <row r="20" spans="1:58" ht="13.5">
      <c r="A20" s="106">
        <v>18</v>
      </c>
      <c r="B20" s="105" t="s">
        <v>203</v>
      </c>
      <c r="C20" s="105" t="s">
        <v>234</v>
      </c>
      <c r="D20" s="123" t="s">
        <v>235</v>
      </c>
      <c r="E20" s="100" t="s">
        <v>236</v>
      </c>
      <c r="F20" s="124">
        <v>33595</v>
      </c>
      <c r="H20" s="128">
        <v>18</v>
      </c>
      <c r="I20" s="105" t="s">
        <v>423</v>
      </c>
      <c r="J20" s="105" t="s">
        <v>424</v>
      </c>
      <c r="K20" s="109" t="s">
        <v>201</v>
      </c>
      <c r="L20" s="100" t="s">
        <v>425</v>
      </c>
      <c r="M20" s="101">
        <v>34052</v>
      </c>
      <c r="O20" s="106">
        <v>9</v>
      </c>
      <c r="P20" s="115" t="s">
        <v>605</v>
      </c>
      <c r="Q20" s="116" t="s">
        <v>606</v>
      </c>
      <c r="R20" s="102" t="s">
        <v>201</v>
      </c>
      <c r="S20" s="117" t="s">
        <v>239</v>
      </c>
      <c r="T20" s="120">
        <v>33819</v>
      </c>
      <c r="U20" s="11">
        <v>18</v>
      </c>
      <c r="V20" s="45" t="str">
        <f>P37</f>
        <v>永易</v>
      </c>
      <c r="W20" s="45" t="str">
        <f>Q37</f>
        <v>恭之介</v>
      </c>
      <c r="X20" s="45" t="str">
        <f>R37</f>
        <v>(宮･佐土原高)</v>
      </c>
      <c r="Y20" s="45">
        <v>18</v>
      </c>
      <c r="Z20" s="45" t="str">
        <f>P38</f>
        <v>内田</v>
      </c>
      <c r="AA20" s="45" t="str">
        <f>Q38</f>
        <v>菜大</v>
      </c>
      <c r="AB20" s="45" t="str">
        <f>R38</f>
        <v>(宮･佐土原高)</v>
      </c>
      <c r="AD20" s="128">
        <v>9</v>
      </c>
      <c r="AE20" s="130" t="s">
        <v>515</v>
      </c>
      <c r="AF20" s="130" t="s">
        <v>516</v>
      </c>
      <c r="AG20" s="102" t="s">
        <v>201</v>
      </c>
      <c r="AH20" s="131" t="s">
        <v>517</v>
      </c>
      <c r="AI20" s="137">
        <v>34008</v>
      </c>
      <c r="AK20" s="11">
        <v>18</v>
      </c>
      <c r="AL20" s="11" t="str">
        <f>AE37</f>
        <v>日暮</v>
      </c>
      <c r="AM20" s="11" t="str">
        <f>AF37</f>
        <v>潮</v>
      </c>
      <c r="AN20" s="11" t="str">
        <f>AG37</f>
        <v>(鹿・鳳凰高）</v>
      </c>
      <c r="AO20" s="11">
        <v>18</v>
      </c>
      <c r="AP20" s="11" t="str">
        <f>AE38</f>
        <v>瀧</v>
      </c>
      <c r="AQ20" s="11" t="str">
        <f>AF38</f>
        <v>友治</v>
      </c>
      <c r="AR20" s="11" t="str">
        <f>AG38</f>
        <v>(鹿・鳳凰高）</v>
      </c>
      <c r="AT20" s="160">
        <v>18</v>
      </c>
      <c r="AU20" s="130" t="s">
        <v>127</v>
      </c>
      <c r="AV20" s="130" t="s">
        <v>128</v>
      </c>
      <c r="AW20" s="109" t="s">
        <v>206</v>
      </c>
      <c r="AX20" s="131" t="s">
        <v>129</v>
      </c>
      <c r="AY20" s="165">
        <v>33546</v>
      </c>
      <c r="BA20" s="160">
        <v>19</v>
      </c>
      <c r="BB20" s="105" t="s">
        <v>361</v>
      </c>
      <c r="BC20" s="105" t="s">
        <v>199</v>
      </c>
      <c r="BD20" s="100" t="s">
        <v>825</v>
      </c>
      <c r="BE20" s="100" t="s">
        <v>362</v>
      </c>
      <c r="BF20" s="120">
        <v>34329</v>
      </c>
    </row>
    <row r="21" spans="1:58" ht="13.5">
      <c r="A21" s="103">
        <v>19</v>
      </c>
      <c r="B21" s="105" t="s">
        <v>690</v>
      </c>
      <c r="C21" s="105" t="s">
        <v>480</v>
      </c>
      <c r="D21" s="123" t="s">
        <v>481</v>
      </c>
      <c r="E21" s="100" t="s">
        <v>482</v>
      </c>
      <c r="F21" s="124">
        <v>33642</v>
      </c>
      <c r="H21" s="129">
        <v>19</v>
      </c>
      <c r="I21" s="105" t="s">
        <v>725</v>
      </c>
      <c r="J21" s="105" t="s">
        <v>726</v>
      </c>
      <c r="K21" s="109" t="s">
        <v>201</v>
      </c>
      <c r="L21" s="100" t="s">
        <v>727</v>
      </c>
      <c r="M21" s="120">
        <v>34093</v>
      </c>
      <c r="O21" s="106">
        <v>10</v>
      </c>
      <c r="P21" s="104" t="s">
        <v>468</v>
      </c>
      <c r="Q21" s="114" t="s">
        <v>469</v>
      </c>
      <c r="R21" s="102" t="s">
        <v>217</v>
      </c>
      <c r="S21" s="100" t="s">
        <v>470</v>
      </c>
      <c r="T21" s="124">
        <v>33550</v>
      </c>
      <c r="U21" s="11">
        <v>19</v>
      </c>
      <c r="V21" s="45" t="str">
        <f>P39</f>
        <v>早瀬</v>
      </c>
      <c r="W21" s="45" t="str">
        <f>Q39</f>
        <v>勇次</v>
      </c>
      <c r="X21" s="45" t="str">
        <f>R39</f>
        <v>(福･柳川高)</v>
      </c>
      <c r="Y21" s="45">
        <v>19</v>
      </c>
      <c r="Z21" s="45" t="str">
        <f>P40</f>
        <v>本田</v>
      </c>
      <c r="AA21" s="45" t="str">
        <f>Q40</f>
        <v>宗一郎</v>
      </c>
      <c r="AB21" s="45" t="str">
        <f>R40</f>
        <v>(福･柳川高)</v>
      </c>
      <c r="AD21" s="129">
        <v>10</v>
      </c>
      <c r="AE21" s="105" t="s">
        <v>251</v>
      </c>
      <c r="AF21" s="105" t="s">
        <v>504</v>
      </c>
      <c r="AG21" s="138" t="s">
        <v>210</v>
      </c>
      <c r="AH21" s="100" t="s">
        <v>505</v>
      </c>
      <c r="AI21" s="124">
        <v>34115</v>
      </c>
      <c r="AK21" s="11">
        <v>19</v>
      </c>
      <c r="AL21" s="11" t="str">
        <f>AE39</f>
        <v>諸隈</v>
      </c>
      <c r="AM21" s="11" t="str">
        <f>AF39</f>
        <v>裕亮</v>
      </c>
      <c r="AN21" s="11" t="str">
        <f>AG39</f>
        <v>(佐･IDS)</v>
      </c>
      <c r="AO21" s="11">
        <v>19</v>
      </c>
      <c r="AP21" s="11" t="str">
        <f>AE40</f>
        <v>三戸谷</v>
      </c>
      <c r="AQ21" s="11" t="str">
        <f>AF40</f>
        <v>勇樹</v>
      </c>
      <c r="AR21" s="11" t="str">
        <f>AG40</f>
        <v>(佐･佐賀西高)</v>
      </c>
      <c r="AT21" s="159">
        <v>19</v>
      </c>
      <c r="AU21" s="105" t="s">
        <v>785</v>
      </c>
      <c r="AV21" s="105" t="s">
        <v>286</v>
      </c>
      <c r="AW21" s="102" t="s">
        <v>208</v>
      </c>
      <c r="AX21" s="100" t="s">
        <v>287</v>
      </c>
      <c r="AY21" s="110">
        <v>33856</v>
      </c>
      <c r="BA21" s="159">
        <v>18</v>
      </c>
      <c r="BB21" s="130" t="s">
        <v>826</v>
      </c>
      <c r="BC21" s="130" t="s">
        <v>827</v>
      </c>
      <c r="BD21" s="109" t="s">
        <v>828</v>
      </c>
      <c r="BE21" s="131" t="s">
        <v>829</v>
      </c>
      <c r="BF21" s="165">
        <v>34464</v>
      </c>
    </row>
    <row r="22" spans="1:58" ht="13.5">
      <c r="A22" s="103">
        <v>20</v>
      </c>
      <c r="B22" s="11" t="s">
        <v>691</v>
      </c>
      <c r="C22" s="219" t="s">
        <v>692</v>
      </c>
      <c r="D22" s="150" t="s">
        <v>201</v>
      </c>
      <c r="E22" s="147" t="s">
        <v>693</v>
      </c>
      <c r="F22" s="151">
        <v>33751</v>
      </c>
      <c r="H22" s="128">
        <v>20</v>
      </c>
      <c r="I22" s="105" t="s">
        <v>728</v>
      </c>
      <c r="J22" s="105" t="s">
        <v>729</v>
      </c>
      <c r="K22" s="99" t="s">
        <v>730</v>
      </c>
      <c r="L22" s="100" t="s">
        <v>731</v>
      </c>
      <c r="M22" s="101">
        <v>34570</v>
      </c>
      <c r="O22" s="106">
        <v>10</v>
      </c>
      <c r="P22" s="104" t="s">
        <v>321</v>
      </c>
      <c r="Q22" s="114" t="s">
        <v>607</v>
      </c>
      <c r="R22" s="102" t="s">
        <v>217</v>
      </c>
      <c r="S22" s="100" t="s">
        <v>608</v>
      </c>
      <c r="T22" s="101">
        <v>33718</v>
      </c>
      <c r="U22" s="11">
        <v>20</v>
      </c>
      <c r="V22" s="45" t="str">
        <f>P41</f>
        <v>谷村</v>
      </c>
      <c r="W22" s="45" t="str">
        <f>Q41</f>
        <v>ｼﾞｮｼｭｱ</v>
      </c>
      <c r="X22" s="45" t="str">
        <f>R41</f>
        <v>(鹿･鳳凰高）</v>
      </c>
      <c r="Y22" s="45">
        <v>20</v>
      </c>
      <c r="Z22" s="45" t="str">
        <f>P42</f>
        <v>前原</v>
      </c>
      <c r="AA22" s="45" t="str">
        <f>Q42</f>
        <v>元</v>
      </c>
      <c r="AB22" s="45" t="str">
        <f>R42</f>
        <v>(鹿･鳳凰高）</v>
      </c>
      <c r="AD22" s="128">
        <v>10</v>
      </c>
      <c r="AE22" s="112" t="s">
        <v>413</v>
      </c>
      <c r="AF22" s="112" t="s">
        <v>414</v>
      </c>
      <c r="AG22" s="102" t="s">
        <v>210</v>
      </c>
      <c r="AH22" s="100" t="s">
        <v>415</v>
      </c>
      <c r="AI22" s="133">
        <v>34077</v>
      </c>
      <c r="AK22" s="11">
        <v>20</v>
      </c>
      <c r="AL22" s="11" t="str">
        <f>AE41</f>
        <v>梅木</v>
      </c>
      <c r="AM22" s="11" t="str">
        <f>AF41</f>
        <v>隆太</v>
      </c>
      <c r="AN22" s="11" t="str">
        <f>AG41</f>
        <v>(福･柳川高)</v>
      </c>
      <c r="AO22" s="11">
        <v>20</v>
      </c>
      <c r="AP22" s="11" t="str">
        <f>AE42</f>
        <v>松浦</v>
      </c>
      <c r="AQ22" s="11" t="str">
        <f>AF42</f>
        <v>延慶</v>
      </c>
      <c r="AR22" s="11" t="str">
        <f>AG42</f>
        <v>(福･柳川高)</v>
      </c>
      <c r="AT22" s="160">
        <v>20</v>
      </c>
      <c r="AU22" s="130" t="s">
        <v>110</v>
      </c>
      <c r="AV22" s="130" t="s">
        <v>111</v>
      </c>
      <c r="AW22" s="109" t="s">
        <v>112</v>
      </c>
      <c r="AX22" s="131" t="s">
        <v>113</v>
      </c>
      <c r="AY22" s="165">
        <v>33418</v>
      </c>
      <c r="BA22" s="160">
        <v>20</v>
      </c>
      <c r="BB22" s="105" t="s">
        <v>830</v>
      </c>
      <c r="BC22" s="105" t="s">
        <v>831</v>
      </c>
      <c r="BD22" s="100" t="s">
        <v>832</v>
      </c>
      <c r="BE22" s="100" t="s">
        <v>833</v>
      </c>
      <c r="BF22" s="120">
        <v>34631</v>
      </c>
    </row>
    <row r="23" spans="1:58" ht="13.5">
      <c r="A23" s="103">
        <v>21</v>
      </c>
      <c r="B23" s="105" t="s">
        <v>609</v>
      </c>
      <c r="C23" s="114" t="s">
        <v>610</v>
      </c>
      <c r="D23" s="123" t="s">
        <v>201</v>
      </c>
      <c r="E23" s="100" t="s">
        <v>611</v>
      </c>
      <c r="F23" s="124">
        <v>33381</v>
      </c>
      <c r="H23" s="129">
        <v>21</v>
      </c>
      <c r="I23" s="105" t="s">
        <v>732</v>
      </c>
      <c r="J23" s="105" t="s">
        <v>733</v>
      </c>
      <c r="K23" s="99" t="s">
        <v>220</v>
      </c>
      <c r="L23" s="100" t="s">
        <v>734</v>
      </c>
      <c r="M23" s="120">
        <v>33980</v>
      </c>
      <c r="O23" s="106">
        <v>11</v>
      </c>
      <c r="P23" s="115" t="s">
        <v>225</v>
      </c>
      <c r="Q23" s="116" t="s">
        <v>226</v>
      </c>
      <c r="R23" s="102" t="s">
        <v>201</v>
      </c>
      <c r="S23" s="117" t="s">
        <v>227</v>
      </c>
      <c r="T23" s="120">
        <v>33586</v>
      </c>
      <c r="U23" s="11">
        <v>21</v>
      </c>
      <c r="V23" s="45" t="str">
        <f>P43</f>
        <v>首藤</v>
      </c>
      <c r="W23" s="45" t="str">
        <f>Q43</f>
        <v>知宏</v>
      </c>
      <c r="X23" s="45" t="str">
        <f>R43</f>
        <v>(大・別府青山高）</v>
      </c>
      <c r="Y23" s="45">
        <v>21</v>
      </c>
      <c r="Z23" s="45" t="str">
        <f>P44</f>
        <v>栗原</v>
      </c>
      <c r="AA23" s="45" t="str">
        <f>Q44</f>
        <v>悠輔</v>
      </c>
      <c r="AB23" s="45" t="str">
        <f>R44</f>
        <v>(大・別府青山高）</v>
      </c>
      <c r="AD23" s="129">
        <v>11</v>
      </c>
      <c r="AE23" s="126" t="s">
        <v>743</v>
      </c>
      <c r="AF23" s="126" t="s">
        <v>744</v>
      </c>
      <c r="AG23" s="109" t="s">
        <v>745</v>
      </c>
      <c r="AH23" s="123" t="s">
        <v>746</v>
      </c>
      <c r="AI23" s="124">
        <v>34586</v>
      </c>
      <c r="AK23" s="11">
        <v>21</v>
      </c>
      <c r="AL23" s="11" t="str">
        <f>AE43</f>
        <v>川俣</v>
      </c>
      <c r="AM23" s="11" t="str">
        <f>AF43</f>
        <v>俊太郎</v>
      </c>
      <c r="AN23" s="11" t="str">
        <f>AG43</f>
        <v>(宮･佐土原高)</v>
      </c>
      <c r="AO23" s="11">
        <v>21</v>
      </c>
      <c r="AP23" s="11" t="str">
        <f>AE44</f>
        <v>重山</v>
      </c>
      <c r="AQ23" s="11" t="str">
        <f>AF44</f>
        <v>裕紀</v>
      </c>
      <c r="AR23" s="11" t="str">
        <f>AG44</f>
        <v>(宮･佐土原高)</v>
      </c>
      <c r="AT23" s="159">
        <v>21</v>
      </c>
      <c r="AU23" s="130" t="s">
        <v>107</v>
      </c>
      <c r="AV23" s="130" t="s">
        <v>108</v>
      </c>
      <c r="AW23" s="109" t="s">
        <v>194</v>
      </c>
      <c r="AX23" s="131" t="s">
        <v>109</v>
      </c>
      <c r="AY23" s="165">
        <v>33353</v>
      </c>
      <c r="BA23" s="159">
        <v>21</v>
      </c>
      <c r="BB23" s="130" t="s">
        <v>834</v>
      </c>
      <c r="BC23" s="130" t="s">
        <v>835</v>
      </c>
      <c r="BD23" s="109" t="s">
        <v>202</v>
      </c>
      <c r="BE23" s="131" t="s">
        <v>836</v>
      </c>
      <c r="BF23" s="165">
        <v>34390</v>
      </c>
    </row>
    <row r="24" spans="1:58" ht="13.5">
      <c r="A24" s="103">
        <v>22</v>
      </c>
      <c r="B24" s="105" t="s">
        <v>447</v>
      </c>
      <c r="C24" s="114" t="s">
        <v>448</v>
      </c>
      <c r="D24" s="123" t="s">
        <v>215</v>
      </c>
      <c r="E24" s="100" t="s">
        <v>449</v>
      </c>
      <c r="F24" s="124">
        <v>33858</v>
      </c>
      <c r="H24" s="128">
        <v>22</v>
      </c>
      <c r="I24" s="105" t="s">
        <v>439</v>
      </c>
      <c r="J24" s="105" t="s">
        <v>735</v>
      </c>
      <c r="K24" s="102" t="s">
        <v>217</v>
      </c>
      <c r="L24" s="100" t="s">
        <v>736</v>
      </c>
      <c r="M24" s="120">
        <v>33979</v>
      </c>
      <c r="O24" s="106">
        <v>11</v>
      </c>
      <c r="P24" s="121" t="s">
        <v>609</v>
      </c>
      <c r="Q24" s="122" t="s">
        <v>610</v>
      </c>
      <c r="R24" s="99" t="s">
        <v>201</v>
      </c>
      <c r="S24" s="123" t="s">
        <v>611</v>
      </c>
      <c r="T24" s="124">
        <v>33381</v>
      </c>
      <c r="U24" s="11">
        <v>22</v>
      </c>
      <c r="V24" s="45" t="str">
        <f>P45</f>
        <v>熊倉</v>
      </c>
      <c r="W24" s="45" t="str">
        <f>Q45</f>
        <v>周作</v>
      </c>
      <c r="X24" s="45" t="str">
        <f>R45</f>
        <v>(大・大分舞鶴高）</v>
      </c>
      <c r="Y24" s="45">
        <v>22</v>
      </c>
      <c r="Z24" s="45" t="str">
        <f>P46</f>
        <v>尾形</v>
      </c>
      <c r="AA24" s="45" t="str">
        <f>Q46</f>
        <v>祐輔</v>
      </c>
      <c r="AB24" s="45" t="str">
        <f>R46</f>
        <v>(大・大分舞鶴高）</v>
      </c>
      <c r="AD24" s="128">
        <v>11</v>
      </c>
      <c r="AE24" s="105" t="s">
        <v>708</v>
      </c>
      <c r="AF24" s="105" t="s">
        <v>709</v>
      </c>
      <c r="AG24" s="109" t="s">
        <v>710</v>
      </c>
      <c r="AH24" s="100" t="s">
        <v>711</v>
      </c>
      <c r="AI24" s="120">
        <v>34633</v>
      </c>
      <c r="AK24" s="11">
        <v>22</v>
      </c>
      <c r="AL24" s="11" t="str">
        <f>AE45</f>
        <v>岩本</v>
      </c>
      <c r="AM24" s="11" t="str">
        <f>AF45</f>
        <v>桂</v>
      </c>
      <c r="AN24" s="11" t="str">
        <f>AG45</f>
        <v>(佐・龍谷高）</v>
      </c>
      <c r="AO24" s="11">
        <v>22</v>
      </c>
      <c r="AP24" s="11" t="str">
        <f>AE46</f>
        <v>吉開</v>
      </c>
      <c r="AQ24" s="11" t="str">
        <f>AF46</f>
        <v>健太</v>
      </c>
      <c r="AR24" s="11" t="str">
        <f>AG46</f>
        <v>(佐・龍谷高）</v>
      </c>
      <c r="AT24" s="160">
        <v>22</v>
      </c>
      <c r="AU24" s="130" t="s">
        <v>279</v>
      </c>
      <c r="AV24" s="130" t="s">
        <v>280</v>
      </c>
      <c r="AW24" s="109" t="s">
        <v>281</v>
      </c>
      <c r="AX24" s="131" t="s">
        <v>282</v>
      </c>
      <c r="AY24" s="165">
        <v>33350</v>
      </c>
      <c r="BA24" s="160">
        <v>22</v>
      </c>
      <c r="BB24" s="105" t="s">
        <v>207</v>
      </c>
      <c r="BC24" s="105" t="s">
        <v>378</v>
      </c>
      <c r="BD24" s="100" t="s">
        <v>313</v>
      </c>
      <c r="BE24" s="100" t="s">
        <v>379</v>
      </c>
      <c r="BF24" s="120">
        <v>33996</v>
      </c>
    </row>
    <row r="25" spans="1:58" ht="13.5">
      <c r="A25" s="107">
        <v>23</v>
      </c>
      <c r="B25" s="105" t="s">
        <v>615</v>
      </c>
      <c r="C25" s="114" t="s">
        <v>616</v>
      </c>
      <c r="D25" s="123" t="s">
        <v>215</v>
      </c>
      <c r="E25" s="100" t="s">
        <v>617</v>
      </c>
      <c r="F25" s="124">
        <v>33542</v>
      </c>
      <c r="H25" s="129">
        <v>23</v>
      </c>
      <c r="I25" s="130" t="s">
        <v>457</v>
      </c>
      <c r="J25" s="130" t="s">
        <v>458</v>
      </c>
      <c r="K25" s="109" t="s">
        <v>737</v>
      </c>
      <c r="L25" s="131" t="s">
        <v>459</v>
      </c>
      <c r="M25" s="132">
        <v>34016</v>
      </c>
      <c r="O25" s="106">
        <v>12</v>
      </c>
      <c r="P25" s="104" t="s">
        <v>612</v>
      </c>
      <c r="Q25" s="114" t="s">
        <v>613</v>
      </c>
      <c r="R25" s="102" t="s">
        <v>215</v>
      </c>
      <c r="S25" s="100" t="s">
        <v>614</v>
      </c>
      <c r="T25" s="110">
        <v>33892</v>
      </c>
      <c r="U25" s="11">
        <v>23</v>
      </c>
      <c r="V25" s="45" t="str">
        <f>P47</f>
        <v>西ﾉ村</v>
      </c>
      <c r="W25" s="45" t="str">
        <f>Q47</f>
        <v>祐太</v>
      </c>
      <c r="X25" s="45" t="str">
        <f>R47</f>
        <v>(宮･飯野高）</v>
      </c>
      <c r="Y25" s="45">
        <v>23</v>
      </c>
      <c r="Z25" s="45" t="str">
        <f>P48</f>
        <v>前田</v>
      </c>
      <c r="AA25" s="45" t="str">
        <f>Q48</f>
        <v>将志</v>
      </c>
      <c r="AB25" s="45" t="str">
        <f>R48</f>
        <v>(宮･小林西高)</v>
      </c>
      <c r="AD25" s="129">
        <v>12</v>
      </c>
      <c r="AE25" s="130" t="s">
        <v>260</v>
      </c>
      <c r="AF25" s="130" t="s">
        <v>718</v>
      </c>
      <c r="AG25" s="139" t="s">
        <v>719</v>
      </c>
      <c r="AH25" s="131" t="s">
        <v>720</v>
      </c>
      <c r="AI25" s="136">
        <v>34442</v>
      </c>
      <c r="AK25" s="11">
        <v>23</v>
      </c>
      <c r="AL25" s="11" t="str">
        <f>AE47</f>
        <v>渡慶次</v>
      </c>
      <c r="AM25" s="11" t="str">
        <f>AF47</f>
        <v>佳</v>
      </c>
      <c r="AN25" s="11" t="str">
        <f>AG47</f>
        <v>(沖･ＧＥＮTS)</v>
      </c>
      <c r="AO25" s="11">
        <v>23</v>
      </c>
      <c r="AP25" s="11" t="str">
        <f>AE48</f>
        <v>久貝</v>
      </c>
      <c r="AQ25" s="11" t="str">
        <f>AF48</f>
        <v>太一</v>
      </c>
      <c r="AR25" s="11" t="str">
        <f>AG48</f>
        <v>(沖･ＪＩＮ　Ｊｒ)</v>
      </c>
      <c r="AT25" s="159">
        <v>23</v>
      </c>
      <c r="AU25" s="130" t="s">
        <v>321</v>
      </c>
      <c r="AV25" s="130" t="s">
        <v>125</v>
      </c>
      <c r="AW25" s="109" t="s">
        <v>116</v>
      </c>
      <c r="AX25" s="131" t="s">
        <v>126</v>
      </c>
      <c r="AY25" s="165">
        <v>33593</v>
      </c>
      <c r="BA25" s="159">
        <v>23</v>
      </c>
      <c r="BB25" s="112" t="s">
        <v>321</v>
      </c>
      <c r="BC25" s="112" t="s">
        <v>837</v>
      </c>
      <c r="BD25" s="161" t="s">
        <v>838</v>
      </c>
      <c r="BE25" s="161" t="s">
        <v>839</v>
      </c>
      <c r="BF25" s="120">
        <v>34542</v>
      </c>
    </row>
    <row r="26" spans="1:58" ht="13.5">
      <c r="A26" s="107">
        <v>24</v>
      </c>
      <c r="B26" s="105" t="s">
        <v>228</v>
      </c>
      <c r="C26" s="105" t="s">
        <v>229</v>
      </c>
      <c r="D26" s="123" t="s">
        <v>201</v>
      </c>
      <c r="E26" s="100" t="s">
        <v>230</v>
      </c>
      <c r="F26" s="124">
        <v>33440</v>
      </c>
      <c r="H26" s="128">
        <v>24</v>
      </c>
      <c r="I26" s="105" t="s">
        <v>219</v>
      </c>
      <c r="J26" s="105" t="s">
        <v>434</v>
      </c>
      <c r="K26" s="99" t="s">
        <v>738</v>
      </c>
      <c r="L26" s="100" t="s">
        <v>435</v>
      </c>
      <c r="M26" s="101">
        <v>34086</v>
      </c>
      <c r="O26" s="106">
        <v>12</v>
      </c>
      <c r="P26" s="115" t="s">
        <v>615</v>
      </c>
      <c r="Q26" s="116" t="s">
        <v>616</v>
      </c>
      <c r="R26" s="102" t="s">
        <v>215</v>
      </c>
      <c r="S26" s="117" t="s">
        <v>617</v>
      </c>
      <c r="T26" s="120">
        <v>33542</v>
      </c>
      <c r="U26" s="11">
        <v>24</v>
      </c>
      <c r="V26" s="45" t="str">
        <f>P49</f>
        <v>坂口</v>
      </c>
      <c r="W26" s="45" t="str">
        <f>Q49</f>
        <v>雄大</v>
      </c>
      <c r="X26" s="45" t="str">
        <f>R49</f>
        <v>(鹿・鳳凰高）</v>
      </c>
      <c r="Y26" s="45">
        <v>24</v>
      </c>
      <c r="Z26" s="45" t="str">
        <f>P50</f>
        <v>平川</v>
      </c>
      <c r="AA26" s="45" t="str">
        <f>Q50</f>
        <v>開治</v>
      </c>
      <c r="AB26" s="45" t="str">
        <f>R50</f>
        <v>(鹿・鳳凰高）</v>
      </c>
      <c r="AD26" s="128">
        <v>12</v>
      </c>
      <c r="AE26" s="126" t="s">
        <v>244</v>
      </c>
      <c r="AF26" s="126" t="s">
        <v>901</v>
      </c>
      <c r="AG26" s="99" t="s">
        <v>902</v>
      </c>
      <c r="AH26" s="123" t="s">
        <v>903</v>
      </c>
      <c r="AI26" s="124">
        <v>34481</v>
      </c>
      <c r="AK26" s="11">
        <v>24</v>
      </c>
      <c r="AL26" s="11" t="str">
        <f>AE49</f>
        <v>山口</v>
      </c>
      <c r="AM26" s="11" t="str">
        <f>AF49</f>
        <v>颯也</v>
      </c>
      <c r="AN26" s="11" t="str">
        <f>AG49</f>
        <v>(福･筑陽学園高)</v>
      </c>
      <c r="AO26" s="11">
        <v>24</v>
      </c>
      <c r="AP26" s="11" t="str">
        <f>AE50</f>
        <v>尊田</v>
      </c>
      <c r="AQ26" s="11" t="str">
        <f>AF50</f>
        <v>海司</v>
      </c>
      <c r="AR26" s="11" t="str">
        <f>AG50</f>
        <v>(福･筑陽学園高)</v>
      </c>
      <c r="AT26" s="160">
        <v>24</v>
      </c>
      <c r="AU26" s="130" t="s">
        <v>124</v>
      </c>
      <c r="AV26" s="130" t="s">
        <v>273</v>
      </c>
      <c r="AW26" s="109" t="s">
        <v>201</v>
      </c>
      <c r="AX26" s="131" t="s">
        <v>275</v>
      </c>
      <c r="AY26" s="165">
        <v>33407</v>
      </c>
      <c r="BA26" s="160">
        <v>24</v>
      </c>
      <c r="BB26" s="105" t="s">
        <v>387</v>
      </c>
      <c r="BC26" s="105" t="s">
        <v>388</v>
      </c>
      <c r="BD26" s="100" t="s">
        <v>215</v>
      </c>
      <c r="BE26" s="100" t="s">
        <v>389</v>
      </c>
      <c r="BF26" s="120">
        <v>34210</v>
      </c>
    </row>
    <row r="27" spans="1:58" ht="13.5">
      <c r="A27" s="103">
        <v>25</v>
      </c>
      <c r="B27" s="105" t="s">
        <v>587</v>
      </c>
      <c r="C27" s="105" t="s">
        <v>694</v>
      </c>
      <c r="D27" s="123" t="s">
        <v>594</v>
      </c>
      <c r="E27" s="100" t="s">
        <v>695</v>
      </c>
      <c r="F27" s="124">
        <v>33532</v>
      </c>
      <c r="H27" s="129">
        <v>25</v>
      </c>
      <c r="I27" s="154" t="s">
        <v>495</v>
      </c>
      <c r="J27" s="154" t="s">
        <v>496</v>
      </c>
      <c r="K27" s="156" t="s">
        <v>201</v>
      </c>
      <c r="L27" s="100" t="s">
        <v>497</v>
      </c>
      <c r="M27" s="101">
        <v>34394</v>
      </c>
      <c r="O27" s="106">
        <v>13</v>
      </c>
      <c r="P27" s="125" t="s">
        <v>464</v>
      </c>
      <c r="Q27" s="125" t="s">
        <v>465</v>
      </c>
      <c r="R27" s="102" t="s">
        <v>466</v>
      </c>
      <c r="S27" s="117" t="s">
        <v>467</v>
      </c>
      <c r="T27" s="120">
        <v>33360</v>
      </c>
      <c r="U27" s="11">
        <v>25</v>
      </c>
      <c r="V27" s="45">
        <f>P51</f>
        <v>0</v>
      </c>
      <c r="W27" s="45">
        <f>Q51</f>
        <v>0</v>
      </c>
      <c r="X27" s="45">
        <f>R51</f>
        <v>0</v>
      </c>
      <c r="Y27" s="45">
        <v>25</v>
      </c>
      <c r="Z27" s="45">
        <f>P52</f>
        <v>0</v>
      </c>
      <c r="AA27" s="45">
        <f>Q52</f>
        <v>0</v>
      </c>
      <c r="AB27" s="45">
        <f>R52</f>
        <v>0</v>
      </c>
      <c r="AD27" s="129">
        <v>13</v>
      </c>
      <c r="AE27" s="130" t="s">
        <v>483</v>
      </c>
      <c r="AF27" s="130" t="s">
        <v>222</v>
      </c>
      <c r="AG27" s="139" t="s">
        <v>904</v>
      </c>
      <c r="AH27" s="131" t="s">
        <v>484</v>
      </c>
      <c r="AI27" s="136">
        <v>34177</v>
      </c>
      <c r="AT27" s="159">
        <v>25</v>
      </c>
      <c r="AU27" s="130" t="s">
        <v>325</v>
      </c>
      <c r="AV27" s="130" t="s">
        <v>204</v>
      </c>
      <c r="AW27" s="109" t="s">
        <v>212</v>
      </c>
      <c r="AX27" s="131" t="s">
        <v>295</v>
      </c>
      <c r="AY27" s="165">
        <v>33398</v>
      </c>
      <c r="BA27" s="159">
        <v>25</v>
      </c>
      <c r="BB27" s="130" t="s">
        <v>840</v>
      </c>
      <c r="BC27" s="130" t="s">
        <v>395</v>
      </c>
      <c r="BD27" s="131" t="s">
        <v>201</v>
      </c>
      <c r="BE27" s="131" t="s">
        <v>397</v>
      </c>
      <c r="BF27" s="132">
        <v>34082</v>
      </c>
    </row>
    <row r="28" spans="1:58" ht="13.5">
      <c r="A28" s="107">
        <v>26</v>
      </c>
      <c r="B28" s="105" t="s">
        <v>464</v>
      </c>
      <c r="C28" s="114" t="s">
        <v>465</v>
      </c>
      <c r="D28" s="123" t="s">
        <v>316</v>
      </c>
      <c r="E28" s="100" t="s">
        <v>467</v>
      </c>
      <c r="F28" s="124">
        <v>33360</v>
      </c>
      <c r="H28" s="128">
        <v>26</v>
      </c>
      <c r="I28" s="105" t="s">
        <v>253</v>
      </c>
      <c r="J28" s="105" t="s">
        <v>416</v>
      </c>
      <c r="K28" s="99" t="s">
        <v>739</v>
      </c>
      <c r="L28" s="100" t="s">
        <v>417</v>
      </c>
      <c r="M28" s="101">
        <v>34324</v>
      </c>
      <c r="O28" s="106">
        <v>13</v>
      </c>
      <c r="P28" s="125" t="s">
        <v>618</v>
      </c>
      <c r="Q28" s="125" t="s">
        <v>619</v>
      </c>
      <c r="R28" s="102" t="s">
        <v>466</v>
      </c>
      <c r="S28" s="117" t="s">
        <v>620</v>
      </c>
      <c r="T28" s="120">
        <v>33366</v>
      </c>
      <c r="U28" s="11">
        <v>26</v>
      </c>
      <c r="V28" s="45" t="str">
        <f>P53</f>
        <v>的場</v>
      </c>
      <c r="W28" s="45" t="str">
        <f>Q53</f>
        <v>翔平</v>
      </c>
      <c r="X28" s="45" t="str">
        <f>R53</f>
        <v>(長・海星高）</v>
      </c>
      <c r="Y28" s="45">
        <v>26</v>
      </c>
      <c r="Z28" s="45" t="str">
        <f>P54</f>
        <v>渡邊</v>
      </c>
      <c r="AA28" s="45" t="str">
        <f>Q54</f>
        <v>智紀</v>
      </c>
      <c r="AB28" s="45" t="str">
        <f>R54</f>
        <v>(長・海星高）</v>
      </c>
      <c r="AD28" s="128">
        <v>13</v>
      </c>
      <c r="AE28" s="145" t="s">
        <v>410</v>
      </c>
      <c r="AF28" s="145" t="s">
        <v>211</v>
      </c>
      <c r="AG28" s="139" t="s">
        <v>492</v>
      </c>
      <c r="AH28" s="147" t="s">
        <v>412</v>
      </c>
      <c r="AI28" s="124">
        <v>34003</v>
      </c>
      <c r="AT28" s="160">
        <v>26</v>
      </c>
      <c r="AU28" s="130" t="s">
        <v>283</v>
      </c>
      <c r="AV28" s="130" t="s">
        <v>284</v>
      </c>
      <c r="AW28" s="109" t="s">
        <v>269</v>
      </c>
      <c r="AX28" s="131" t="s">
        <v>285</v>
      </c>
      <c r="AY28" s="165">
        <v>33611</v>
      </c>
      <c r="BA28" s="160">
        <v>26</v>
      </c>
      <c r="BB28" s="130" t="s">
        <v>841</v>
      </c>
      <c r="BC28" s="130" t="s">
        <v>842</v>
      </c>
      <c r="BD28" s="109" t="s">
        <v>843</v>
      </c>
      <c r="BE28" s="131" t="s">
        <v>844</v>
      </c>
      <c r="BF28" s="165">
        <v>34642</v>
      </c>
    </row>
    <row r="29" spans="1:58" ht="13.5">
      <c r="A29" s="104">
        <v>27</v>
      </c>
      <c r="B29" s="105" t="s">
        <v>240</v>
      </c>
      <c r="C29" s="114" t="s">
        <v>241</v>
      </c>
      <c r="D29" s="123" t="s">
        <v>242</v>
      </c>
      <c r="E29" s="100" t="s">
        <v>243</v>
      </c>
      <c r="F29" s="124">
        <v>33618</v>
      </c>
      <c r="H29" s="129">
        <v>27</v>
      </c>
      <c r="I29" s="105" t="s">
        <v>740</v>
      </c>
      <c r="J29" s="105" t="s">
        <v>741</v>
      </c>
      <c r="K29" s="109" t="s">
        <v>208</v>
      </c>
      <c r="L29" s="100" t="s">
        <v>742</v>
      </c>
      <c r="M29" s="120">
        <v>33980</v>
      </c>
      <c r="O29" s="106">
        <v>14</v>
      </c>
      <c r="P29" s="104" t="s">
        <v>347</v>
      </c>
      <c r="Q29" s="114" t="s">
        <v>348</v>
      </c>
      <c r="R29" s="102" t="s">
        <v>349</v>
      </c>
      <c r="S29" s="100" t="s">
        <v>350</v>
      </c>
      <c r="T29" s="101">
        <v>33401</v>
      </c>
      <c r="U29" s="11">
        <v>27</v>
      </c>
      <c r="V29" s="45">
        <f>P55</f>
        <v>0</v>
      </c>
      <c r="W29" s="45">
        <f>Q55</f>
        <v>0</v>
      </c>
      <c r="X29" s="45">
        <f>R55</f>
        <v>0</v>
      </c>
      <c r="Y29" s="45">
        <v>27</v>
      </c>
      <c r="Z29" s="45">
        <f>P56</f>
        <v>0</v>
      </c>
      <c r="AA29" s="45">
        <f>Q56</f>
        <v>0</v>
      </c>
      <c r="AB29" s="45">
        <f>R56</f>
        <v>0</v>
      </c>
      <c r="AD29" s="129">
        <v>14</v>
      </c>
      <c r="AE29" s="126" t="s">
        <v>495</v>
      </c>
      <c r="AF29" s="126" t="s">
        <v>496</v>
      </c>
      <c r="AG29" s="102" t="s">
        <v>201</v>
      </c>
      <c r="AH29" s="123" t="s">
        <v>497</v>
      </c>
      <c r="AI29" s="124">
        <v>34394</v>
      </c>
      <c r="AT29" s="159">
        <v>27</v>
      </c>
      <c r="AU29" s="105" t="s">
        <v>789</v>
      </c>
      <c r="AV29" s="105" t="s">
        <v>790</v>
      </c>
      <c r="AW29" s="100" t="s">
        <v>313</v>
      </c>
      <c r="AX29" s="100" t="s">
        <v>791</v>
      </c>
      <c r="AY29" s="110">
        <v>33928</v>
      </c>
      <c r="BA29" s="159">
        <v>27</v>
      </c>
      <c r="BB29" s="112" t="s">
        <v>845</v>
      </c>
      <c r="BC29" s="112" t="s">
        <v>846</v>
      </c>
      <c r="BD29" s="161" t="s">
        <v>847</v>
      </c>
      <c r="BE29" s="161" t="s">
        <v>848</v>
      </c>
      <c r="BF29" s="120">
        <v>34632</v>
      </c>
    </row>
    <row r="30" spans="1:58" ht="13.5">
      <c r="A30" s="108">
        <v>28</v>
      </c>
      <c r="B30" s="105" t="s">
        <v>102</v>
      </c>
      <c r="C30" s="114" t="s">
        <v>103</v>
      </c>
      <c r="D30" s="123" t="s">
        <v>215</v>
      </c>
      <c r="E30" s="100" t="s">
        <v>104</v>
      </c>
      <c r="F30" s="124">
        <v>33609</v>
      </c>
      <c r="H30" s="128">
        <v>28</v>
      </c>
      <c r="I30" s="154" t="s">
        <v>789</v>
      </c>
      <c r="J30" s="154" t="s">
        <v>744</v>
      </c>
      <c r="K30" s="156" t="s">
        <v>745</v>
      </c>
      <c r="L30" s="100" t="s">
        <v>746</v>
      </c>
      <c r="M30" s="120">
        <v>34586</v>
      </c>
      <c r="O30" s="106">
        <v>14</v>
      </c>
      <c r="P30" s="104" t="s">
        <v>621</v>
      </c>
      <c r="Q30" s="114" t="s">
        <v>622</v>
      </c>
      <c r="R30" s="102" t="s">
        <v>623</v>
      </c>
      <c r="S30" s="100" t="s">
        <v>624</v>
      </c>
      <c r="T30" s="101">
        <v>33549</v>
      </c>
      <c r="U30" s="11">
        <v>28</v>
      </c>
      <c r="V30" s="45">
        <f>P57</f>
        <v>0</v>
      </c>
      <c r="W30" s="45">
        <f>Q57</f>
        <v>0</v>
      </c>
      <c r="X30" s="45">
        <f>R57</f>
        <v>0</v>
      </c>
      <c r="Y30" s="45">
        <v>28</v>
      </c>
      <c r="Z30" s="45">
        <f>P58</f>
        <v>0</v>
      </c>
      <c r="AA30" s="45">
        <f>Q58</f>
        <v>0</v>
      </c>
      <c r="AB30" s="45">
        <f>R58</f>
        <v>0</v>
      </c>
      <c r="AD30" s="128">
        <v>14</v>
      </c>
      <c r="AE30" s="148" t="s">
        <v>658</v>
      </c>
      <c r="AF30" s="148" t="s">
        <v>716</v>
      </c>
      <c r="AG30" s="149" t="s">
        <v>201</v>
      </c>
      <c r="AH30" s="150" t="s">
        <v>717</v>
      </c>
      <c r="AI30" s="151">
        <v>34350</v>
      </c>
      <c r="AT30" s="160">
        <v>28</v>
      </c>
      <c r="AU30" s="130" t="s">
        <v>288</v>
      </c>
      <c r="AV30" s="130" t="s">
        <v>289</v>
      </c>
      <c r="AW30" s="109" t="s">
        <v>775</v>
      </c>
      <c r="AX30" s="131" t="s">
        <v>290</v>
      </c>
      <c r="AY30" s="165">
        <v>33888</v>
      </c>
      <c r="BA30" s="160">
        <v>28</v>
      </c>
      <c r="BB30" s="112" t="s">
        <v>142</v>
      </c>
      <c r="BC30" s="112" t="s">
        <v>322</v>
      </c>
      <c r="BD30" s="109" t="s">
        <v>291</v>
      </c>
      <c r="BE30" s="161" t="s">
        <v>143</v>
      </c>
      <c r="BF30" s="120">
        <v>34262</v>
      </c>
    </row>
    <row r="31" spans="1:58" ht="13.5">
      <c r="A31" s="103">
        <v>29</v>
      </c>
      <c r="B31" s="105" t="s">
        <v>225</v>
      </c>
      <c r="C31" s="114" t="s">
        <v>226</v>
      </c>
      <c r="D31" s="123" t="s">
        <v>201</v>
      </c>
      <c r="E31" s="100" t="s">
        <v>227</v>
      </c>
      <c r="F31" s="124">
        <v>33586</v>
      </c>
      <c r="H31" s="129">
        <v>29</v>
      </c>
      <c r="I31" s="130" t="s">
        <v>789</v>
      </c>
      <c r="J31" s="158" t="s">
        <v>747</v>
      </c>
      <c r="K31" s="152" t="s">
        <v>748</v>
      </c>
      <c r="L31" s="131" t="s">
        <v>749</v>
      </c>
      <c r="M31" s="132">
        <v>34319</v>
      </c>
      <c r="O31" s="106">
        <v>15</v>
      </c>
      <c r="P31" s="115" t="s">
        <v>228</v>
      </c>
      <c r="Q31" s="125" t="s">
        <v>229</v>
      </c>
      <c r="R31" s="102" t="s">
        <v>223</v>
      </c>
      <c r="S31" s="117" t="s">
        <v>230</v>
      </c>
      <c r="T31" s="120">
        <v>33440</v>
      </c>
      <c r="U31" s="11">
        <v>29</v>
      </c>
      <c r="V31" s="45">
        <f>P59</f>
        <v>0</v>
      </c>
      <c r="W31" s="45">
        <f>Q59</f>
        <v>0</v>
      </c>
      <c r="X31" s="45">
        <f>R59</f>
        <v>0</v>
      </c>
      <c r="Y31" s="45">
        <v>29</v>
      </c>
      <c r="Z31" s="45">
        <f>P60</f>
        <v>0</v>
      </c>
      <c r="AA31" s="45">
        <f>Q60</f>
        <v>0</v>
      </c>
      <c r="AB31" s="45">
        <f>R60</f>
        <v>0</v>
      </c>
      <c r="AD31" s="129">
        <v>15</v>
      </c>
      <c r="AE31" s="112" t="s">
        <v>905</v>
      </c>
      <c r="AF31" s="112" t="s">
        <v>455</v>
      </c>
      <c r="AG31" s="111" t="s">
        <v>206</v>
      </c>
      <c r="AH31" s="100" t="s">
        <v>456</v>
      </c>
      <c r="AI31" s="133">
        <v>33983</v>
      </c>
      <c r="AT31" s="159">
        <v>29</v>
      </c>
      <c r="AU31" s="130" t="s">
        <v>307</v>
      </c>
      <c r="AV31" s="130" t="s">
        <v>308</v>
      </c>
      <c r="AW31" s="109" t="s">
        <v>274</v>
      </c>
      <c r="AX31" s="131" t="s">
        <v>309</v>
      </c>
      <c r="AY31" s="165">
        <v>33429</v>
      </c>
      <c r="BA31" s="159">
        <v>29</v>
      </c>
      <c r="BB31" s="112" t="s">
        <v>849</v>
      </c>
      <c r="BC31" s="112" t="s">
        <v>850</v>
      </c>
      <c r="BD31" s="100" t="s">
        <v>851</v>
      </c>
      <c r="BE31" s="161" t="s">
        <v>852</v>
      </c>
      <c r="BF31" s="120">
        <v>34653</v>
      </c>
    </row>
    <row r="32" spans="1:58" ht="13.5">
      <c r="A32" s="104">
        <v>30</v>
      </c>
      <c r="B32" s="105" t="s">
        <v>209</v>
      </c>
      <c r="C32" s="114" t="s">
        <v>421</v>
      </c>
      <c r="D32" s="123" t="s">
        <v>206</v>
      </c>
      <c r="E32" s="100" t="s">
        <v>334</v>
      </c>
      <c r="F32" s="124">
        <v>33647</v>
      </c>
      <c r="H32" s="128">
        <v>30</v>
      </c>
      <c r="I32" s="157" t="s">
        <v>750</v>
      </c>
      <c r="J32" s="157" t="s">
        <v>751</v>
      </c>
      <c r="K32" s="156" t="s">
        <v>752</v>
      </c>
      <c r="L32" s="131" t="s">
        <v>753</v>
      </c>
      <c r="M32" s="132">
        <v>34349</v>
      </c>
      <c r="O32" s="106">
        <v>15</v>
      </c>
      <c r="P32" s="115" t="s">
        <v>625</v>
      </c>
      <c r="Q32" s="125" t="s">
        <v>626</v>
      </c>
      <c r="R32" s="102" t="s">
        <v>223</v>
      </c>
      <c r="S32" s="117" t="s">
        <v>627</v>
      </c>
      <c r="T32" s="120">
        <v>33362</v>
      </c>
      <c r="U32" s="11">
        <v>30</v>
      </c>
      <c r="V32" s="45">
        <f>P61</f>
        <v>0</v>
      </c>
      <c r="W32" s="45">
        <f>Q61</f>
        <v>0</v>
      </c>
      <c r="X32" s="45">
        <f>R61</f>
        <v>0</v>
      </c>
      <c r="Y32" s="45">
        <v>30</v>
      </c>
      <c r="Z32" s="45">
        <f>P62</f>
        <v>0</v>
      </c>
      <c r="AA32" s="45">
        <f>Q62</f>
        <v>0</v>
      </c>
      <c r="AB32" s="45">
        <f>R62</f>
        <v>0</v>
      </c>
      <c r="AD32" s="128">
        <v>15</v>
      </c>
      <c r="AE32" s="126" t="s">
        <v>439</v>
      </c>
      <c r="AF32" s="126" t="s">
        <v>735</v>
      </c>
      <c r="AG32" s="111" t="s">
        <v>206</v>
      </c>
      <c r="AH32" s="123" t="s">
        <v>736</v>
      </c>
      <c r="AI32" s="124">
        <v>33979</v>
      </c>
      <c r="AT32" s="160">
        <v>30</v>
      </c>
      <c r="AU32" s="130" t="s">
        <v>436</v>
      </c>
      <c r="AV32" s="130" t="s">
        <v>786</v>
      </c>
      <c r="AW32" s="109" t="s">
        <v>530</v>
      </c>
      <c r="AX32" s="131" t="s">
        <v>787</v>
      </c>
      <c r="AY32" s="165">
        <v>33474</v>
      </c>
      <c r="BA32" s="160">
        <v>30</v>
      </c>
      <c r="BB32" s="130" t="s">
        <v>853</v>
      </c>
      <c r="BC32" s="130" t="s">
        <v>854</v>
      </c>
      <c r="BD32" s="109" t="s">
        <v>855</v>
      </c>
      <c r="BE32" s="131" t="s">
        <v>856</v>
      </c>
      <c r="BF32" s="165">
        <v>34041</v>
      </c>
    </row>
    <row r="33" spans="1:58" ht="13.5">
      <c r="A33" s="103">
        <v>31</v>
      </c>
      <c r="B33" s="105" t="s">
        <v>332</v>
      </c>
      <c r="C33" s="11" t="s">
        <v>442</v>
      </c>
      <c r="D33" s="123" t="s">
        <v>443</v>
      </c>
      <c r="E33" s="11" t="s">
        <v>333</v>
      </c>
      <c r="F33" s="124">
        <v>33661</v>
      </c>
      <c r="H33" s="129">
        <v>31</v>
      </c>
      <c r="I33" s="130" t="s">
        <v>413</v>
      </c>
      <c r="J33" s="130" t="s">
        <v>414</v>
      </c>
      <c r="K33" s="109" t="s">
        <v>210</v>
      </c>
      <c r="L33" s="131" t="s">
        <v>415</v>
      </c>
      <c r="M33" s="132">
        <v>34077</v>
      </c>
      <c r="O33" s="106">
        <v>16</v>
      </c>
      <c r="P33" s="115" t="s">
        <v>462</v>
      </c>
      <c r="Q33" s="125" t="s">
        <v>463</v>
      </c>
      <c r="R33" s="102" t="s">
        <v>220</v>
      </c>
      <c r="S33" s="117" t="s">
        <v>329</v>
      </c>
      <c r="T33" s="120">
        <v>33445</v>
      </c>
      <c r="U33" s="11">
        <v>31</v>
      </c>
      <c r="V33" s="45">
        <f>P63</f>
        <v>0</v>
      </c>
      <c r="W33" s="45">
        <f>Q63</f>
        <v>0</v>
      </c>
      <c r="X33" s="45">
        <f>R63</f>
        <v>0</v>
      </c>
      <c r="Y33" s="45">
        <v>31</v>
      </c>
      <c r="Z33" s="45">
        <f>P64</f>
        <v>0</v>
      </c>
      <c r="AA33" s="45">
        <f>Q64</f>
        <v>0</v>
      </c>
      <c r="AB33" s="45">
        <f>R64</f>
        <v>0</v>
      </c>
      <c r="AD33" s="129">
        <v>16</v>
      </c>
      <c r="AE33" s="112" t="s">
        <v>413</v>
      </c>
      <c r="AF33" s="112" t="s">
        <v>906</v>
      </c>
      <c r="AG33" s="102" t="s">
        <v>508</v>
      </c>
      <c r="AH33" s="100" t="s">
        <v>907</v>
      </c>
      <c r="AI33" s="110">
        <v>34469</v>
      </c>
      <c r="AT33" s="159">
        <v>31</v>
      </c>
      <c r="AU33" s="105" t="s">
        <v>359</v>
      </c>
      <c r="AV33" s="105" t="s">
        <v>360</v>
      </c>
      <c r="AW33" s="100" t="s">
        <v>788</v>
      </c>
      <c r="AX33" s="100" t="s">
        <v>474</v>
      </c>
      <c r="AY33" s="110">
        <v>33811</v>
      </c>
      <c r="BA33" s="159">
        <v>31</v>
      </c>
      <c r="BB33" s="105" t="s">
        <v>615</v>
      </c>
      <c r="BC33" s="105" t="s">
        <v>857</v>
      </c>
      <c r="BD33" s="100" t="s">
        <v>973</v>
      </c>
      <c r="BE33" s="147" t="s">
        <v>858</v>
      </c>
      <c r="BF33" s="169">
        <v>34503</v>
      </c>
    </row>
    <row r="34" spans="1:58" ht="13.5">
      <c r="A34" s="108">
        <v>32</v>
      </c>
      <c r="B34" s="105" t="s">
        <v>696</v>
      </c>
      <c r="C34" s="105" t="s">
        <v>697</v>
      </c>
      <c r="D34" s="131" t="s">
        <v>215</v>
      </c>
      <c r="E34" s="100" t="s">
        <v>248</v>
      </c>
      <c r="F34" s="124">
        <v>33403</v>
      </c>
      <c r="H34" s="128">
        <v>32</v>
      </c>
      <c r="I34" s="105" t="s">
        <v>450</v>
      </c>
      <c r="J34" s="105" t="s">
        <v>451</v>
      </c>
      <c r="K34" s="102" t="s">
        <v>738</v>
      </c>
      <c r="L34" s="100" t="s">
        <v>452</v>
      </c>
      <c r="M34" s="101">
        <v>34176</v>
      </c>
      <c r="O34" s="106">
        <v>16</v>
      </c>
      <c r="P34" s="115" t="s">
        <v>245</v>
      </c>
      <c r="Q34" s="125" t="s">
        <v>246</v>
      </c>
      <c r="R34" s="102" t="s">
        <v>220</v>
      </c>
      <c r="S34" s="117" t="s">
        <v>247</v>
      </c>
      <c r="T34" s="120">
        <v>33681</v>
      </c>
      <c r="U34" s="11">
        <v>32</v>
      </c>
      <c r="V34" s="45">
        <f>P65</f>
        <v>0</v>
      </c>
      <c r="W34" s="45">
        <f>Q65</f>
        <v>0</v>
      </c>
      <c r="X34" s="45">
        <f>R65</f>
        <v>0</v>
      </c>
      <c r="Y34" s="45">
        <v>32</v>
      </c>
      <c r="Z34" s="45">
        <f>P66</f>
        <v>0</v>
      </c>
      <c r="AA34" s="45">
        <f>Q66</f>
        <v>0</v>
      </c>
      <c r="AB34" s="45">
        <f>R66</f>
        <v>0</v>
      </c>
      <c r="AD34" s="128">
        <v>16</v>
      </c>
      <c r="AE34" s="112" t="s">
        <v>908</v>
      </c>
      <c r="AF34" s="112" t="s">
        <v>909</v>
      </c>
      <c r="AG34" s="102" t="s">
        <v>910</v>
      </c>
      <c r="AH34" s="100" t="s">
        <v>911</v>
      </c>
      <c r="AI34" s="133">
        <v>34704</v>
      </c>
      <c r="AT34" s="160">
        <v>32</v>
      </c>
      <c r="AU34" s="130" t="s">
        <v>267</v>
      </c>
      <c r="AV34" s="130" t="s">
        <v>268</v>
      </c>
      <c r="AW34" s="109" t="s">
        <v>269</v>
      </c>
      <c r="AX34" s="131" t="s">
        <v>270</v>
      </c>
      <c r="AY34" s="165">
        <v>33688</v>
      </c>
      <c r="BA34" s="160">
        <v>32</v>
      </c>
      <c r="BB34" s="105" t="s">
        <v>859</v>
      </c>
      <c r="BC34" s="105" t="s">
        <v>860</v>
      </c>
      <c r="BD34" s="131" t="s">
        <v>194</v>
      </c>
      <c r="BE34" s="100" t="s">
        <v>390</v>
      </c>
      <c r="BF34" s="120">
        <v>34023</v>
      </c>
    </row>
    <row r="35" spans="1:51" ht="13.5">
      <c r="A35" s="90">
        <v>33</v>
      </c>
      <c r="B35" s="87"/>
      <c r="C35" s="87"/>
      <c r="D35" s="11"/>
      <c r="E35" s="11"/>
      <c r="F35" s="11"/>
      <c r="H35" s="91">
        <v>33</v>
      </c>
      <c r="I35" s="11"/>
      <c r="J35" s="11"/>
      <c r="K35" s="11"/>
      <c r="L35" s="11"/>
      <c r="M35" s="11"/>
      <c r="O35" s="106">
        <v>17</v>
      </c>
      <c r="P35" s="115" t="s">
        <v>257</v>
      </c>
      <c r="Q35" s="125" t="s">
        <v>258</v>
      </c>
      <c r="R35" s="102" t="s">
        <v>628</v>
      </c>
      <c r="S35" s="117" t="s">
        <v>259</v>
      </c>
      <c r="T35" s="120">
        <v>33661</v>
      </c>
      <c r="U35" s="11">
        <v>33</v>
      </c>
      <c r="V35" s="45">
        <f>P67</f>
        <v>0</v>
      </c>
      <c r="W35" s="45">
        <f>Q67</f>
        <v>0</v>
      </c>
      <c r="X35" s="45">
        <f>R67</f>
        <v>0</v>
      </c>
      <c r="Y35" s="45">
        <v>33</v>
      </c>
      <c r="Z35" s="45">
        <f>P68</f>
        <v>0</v>
      </c>
      <c r="AA35" s="45">
        <f>Q68</f>
        <v>0</v>
      </c>
      <c r="AB35" s="45">
        <f>R68</f>
        <v>0</v>
      </c>
      <c r="AD35" s="129">
        <v>17</v>
      </c>
      <c r="AE35" s="126" t="s">
        <v>732</v>
      </c>
      <c r="AF35" s="126" t="s">
        <v>733</v>
      </c>
      <c r="AG35" s="102" t="s">
        <v>220</v>
      </c>
      <c r="AH35" s="123" t="s">
        <v>734</v>
      </c>
      <c r="AI35" s="124">
        <v>33980</v>
      </c>
      <c r="AT35" s="89"/>
      <c r="AU35" s="11"/>
      <c r="AV35" s="11"/>
      <c r="AW35" s="45"/>
      <c r="AX35" s="45"/>
      <c r="AY35" s="45"/>
    </row>
    <row r="36" spans="1:51" ht="13.5">
      <c r="A36" s="90">
        <v>34</v>
      </c>
      <c r="B36" s="87"/>
      <c r="C36" s="87"/>
      <c r="D36" s="11"/>
      <c r="E36" s="11"/>
      <c r="F36" s="11"/>
      <c r="H36" s="92">
        <v>34</v>
      </c>
      <c r="I36" s="69"/>
      <c r="J36" s="69"/>
      <c r="K36" s="69"/>
      <c r="L36" s="69"/>
      <c r="M36" s="69"/>
      <c r="O36" s="106">
        <v>17</v>
      </c>
      <c r="P36" s="115" t="s">
        <v>351</v>
      </c>
      <c r="Q36" s="125" t="s">
        <v>352</v>
      </c>
      <c r="R36" s="102" t="s">
        <v>629</v>
      </c>
      <c r="S36" s="117" t="s">
        <v>353</v>
      </c>
      <c r="T36" s="120">
        <v>33850</v>
      </c>
      <c r="U36" s="196" t="s">
        <v>185</v>
      </c>
      <c r="V36" s="45"/>
      <c r="W36" s="45"/>
      <c r="X36" s="45"/>
      <c r="Y36" s="45"/>
      <c r="Z36" s="45"/>
      <c r="AA36" s="45"/>
      <c r="AB36" s="45"/>
      <c r="AD36" s="128">
        <v>17</v>
      </c>
      <c r="AE36" s="126" t="s">
        <v>498</v>
      </c>
      <c r="AF36" s="126" t="s">
        <v>499</v>
      </c>
      <c r="AG36" s="99" t="s">
        <v>500</v>
      </c>
      <c r="AH36" s="123" t="s">
        <v>501</v>
      </c>
      <c r="AI36" s="124">
        <v>33992</v>
      </c>
      <c r="AK36" s="195" t="s">
        <v>185</v>
      </c>
      <c r="AT36" s="88"/>
      <c r="AU36" s="11"/>
      <c r="AV36" s="11"/>
      <c r="AW36" s="11"/>
      <c r="AX36" s="11"/>
      <c r="AY36" s="11"/>
    </row>
    <row r="37" spans="1:58" ht="13.5">
      <c r="A37" s="90">
        <v>35</v>
      </c>
      <c r="B37" s="87"/>
      <c r="C37" s="87"/>
      <c r="D37" s="11"/>
      <c r="E37" s="11"/>
      <c r="F37" s="11"/>
      <c r="H37" s="91">
        <v>35</v>
      </c>
      <c r="I37" s="11"/>
      <c r="J37" s="11"/>
      <c r="K37" s="72"/>
      <c r="L37" s="72"/>
      <c r="M37" s="72"/>
      <c r="O37" s="106">
        <v>18</v>
      </c>
      <c r="P37" s="121" t="s">
        <v>240</v>
      </c>
      <c r="Q37" s="126" t="s">
        <v>241</v>
      </c>
      <c r="R37" s="102" t="s">
        <v>218</v>
      </c>
      <c r="S37" s="123" t="s">
        <v>243</v>
      </c>
      <c r="T37" s="124">
        <v>33618</v>
      </c>
      <c r="U37" s="11">
        <v>1</v>
      </c>
      <c r="V37" s="45" t="str">
        <f>P71</f>
        <v>早瀬</v>
      </c>
      <c r="W37" s="45" t="str">
        <f>Q71</f>
        <v>勇次</v>
      </c>
      <c r="X37" s="45" t="str">
        <f>R71</f>
        <v>(福･柳川高)</v>
      </c>
      <c r="Y37" s="45">
        <v>1</v>
      </c>
      <c r="Z37" s="45" t="str">
        <f>P72</f>
        <v>本田</v>
      </c>
      <c r="AA37" s="45" t="str">
        <f>Q72</f>
        <v>宗一郎</v>
      </c>
      <c r="AB37" s="45" t="str">
        <f>R72</f>
        <v>(福･柳川高)</v>
      </c>
      <c r="AD37" s="129">
        <v>18</v>
      </c>
      <c r="AE37" s="126" t="s">
        <v>406</v>
      </c>
      <c r="AF37" s="126" t="s">
        <v>407</v>
      </c>
      <c r="AG37" s="109" t="s">
        <v>206</v>
      </c>
      <c r="AH37" s="123" t="s">
        <v>409</v>
      </c>
      <c r="AI37" s="124">
        <v>34040</v>
      </c>
      <c r="AK37" s="191">
        <v>1</v>
      </c>
      <c r="AL37" s="11" t="str">
        <f>+AE71</f>
        <v>上田</v>
      </c>
      <c r="AM37" s="11" t="str">
        <f>+AF71</f>
        <v>祐大</v>
      </c>
      <c r="AN37" s="11" t="str">
        <f>+AG71</f>
        <v>(佐･致遠館高)</v>
      </c>
      <c r="AO37" s="90">
        <v>1</v>
      </c>
      <c r="AP37" s="11" t="str">
        <f>+AE72</f>
        <v>徳田</v>
      </c>
      <c r="AQ37" s="11" t="str">
        <f>+AF72</f>
        <v>倫太郎</v>
      </c>
      <c r="AR37" s="11" t="str">
        <f>+AG72</f>
        <v>(佐・致遠館高）</v>
      </c>
      <c r="AT37" s="88"/>
      <c r="AU37" s="45"/>
      <c r="AV37" s="45"/>
      <c r="AW37" s="11"/>
      <c r="AX37" s="11"/>
      <c r="AY37" s="11"/>
      <c r="BB37" s="11"/>
      <c r="BC37" s="11"/>
      <c r="BD37" s="45"/>
      <c r="BE37" s="45"/>
      <c r="BF37" s="45"/>
    </row>
    <row r="38" spans="1:58" ht="13.5">
      <c r="A38" s="90">
        <v>36</v>
      </c>
      <c r="B38" s="87"/>
      <c r="C38" s="87"/>
      <c r="D38" s="11"/>
      <c r="E38" s="11"/>
      <c r="F38" s="11"/>
      <c r="H38" s="91">
        <v>36</v>
      </c>
      <c r="I38" s="45"/>
      <c r="J38" s="45"/>
      <c r="K38" s="11"/>
      <c r="L38" s="11"/>
      <c r="M38" s="11"/>
      <c r="O38" s="106">
        <v>18</v>
      </c>
      <c r="P38" s="121" t="s">
        <v>413</v>
      </c>
      <c r="Q38" s="126" t="s">
        <v>513</v>
      </c>
      <c r="R38" s="102" t="s">
        <v>218</v>
      </c>
      <c r="S38" s="123" t="s">
        <v>514</v>
      </c>
      <c r="T38" s="124">
        <v>33801</v>
      </c>
      <c r="U38" s="11">
        <v>2</v>
      </c>
      <c r="V38" s="45" t="str">
        <f>P73</f>
        <v>白水</v>
      </c>
      <c r="W38" s="45" t="str">
        <f>Q73</f>
        <v>智也</v>
      </c>
      <c r="X38" s="45" t="str">
        <f>R73</f>
        <v>(大･大分舞鶴高)</v>
      </c>
      <c r="Y38" s="45">
        <v>2</v>
      </c>
      <c r="Z38" s="45" t="str">
        <f>P74</f>
        <v>稲積</v>
      </c>
      <c r="AA38" s="45" t="str">
        <f>Q74</f>
        <v>恍人</v>
      </c>
      <c r="AB38" s="45" t="str">
        <f>R74</f>
        <v>(大･大分舞鶴高)</v>
      </c>
      <c r="AD38" s="128">
        <v>18</v>
      </c>
      <c r="AE38" s="126" t="s">
        <v>763</v>
      </c>
      <c r="AF38" s="126" t="s">
        <v>764</v>
      </c>
      <c r="AG38" s="109" t="s">
        <v>206</v>
      </c>
      <c r="AH38" s="123" t="s">
        <v>765</v>
      </c>
      <c r="AI38" s="124">
        <v>34022</v>
      </c>
      <c r="AK38" s="90">
        <v>2</v>
      </c>
      <c r="AL38" s="11" t="str">
        <f>+AE73</f>
        <v>松村</v>
      </c>
      <c r="AM38" s="11" t="str">
        <f>+AF73</f>
        <v>正隆</v>
      </c>
      <c r="AN38" s="11" t="str">
        <f>+AG73</f>
        <v>(熊・宇城JrTC）</v>
      </c>
      <c r="AO38" s="90">
        <v>2</v>
      </c>
      <c r="AP38" s="11" t="str">
        <f>+AE74</f>
        <v>桂</v>
      </c>
      <c r="AQ38" s="11" t="str">
        <f>+AF74</f>
        <v>康裕</v>
      </c>
      <c r="AR38" s="11" t="str">
        <f>+AG74</f>
        <v>(熊・宇城JrTC）</v>
      </c>
      <c r="AT38" s="88"/>
      <c r="BB38" s="130" t="s">
        <v>540</v>
      </c>
      <c r="BC38" s="130" t="s">
        <v>541</v>
      </c>
      <c r="BD38" s="109" t="s">
        <v>291</v>
      </c>
      <c r="BE38" s="131" t="s">
        <v>542</v>
      </c>
      <c r="BF38" s="165">
        <v>34199</v>
      </c>
    </row>
    <row r="39" spans="1:58" ht="13.5">
      <c r="A39" s="90">
        <v>37</v>
      </c>
      <c r="B39" s="11"/>
      <c r="C39" s="11"/>
      <c r="D39" s="11"/>
      <c r="E39" s="11"/>
      <c r="F39" s="11"/>
      <c r="H39" s="91">
        <v>37</v>
      </c>
      <c r="I39" s="11"/>
      <c r="J39" s="11"/>
      <c r="K39" s="11"/>
      <c r="L39" s="11"/>
      <c r="M39" s="11"/>
      <c r="O39" s="106">
        <v>19</v>
      </c>
      <c r="P39" s="105" t="s">
        <v>655</v>
      </c>
      <c r="Q39" s="105" t="s">
        <v>656</v>
      </c>
      <c r="R39" s="99" t="s">
        <v>201</v>
      </c>
      <c r="S39" s="100" t="s">
        <v>657</v>
      </c>
      <c r="T39" s="101">
        <v>33467</v>
      </c>
      <c r="U39" s="11">
        <v>3</v>
      </c>
      <c r="V39" s="45">
        <f>P75</f>
        <v>0</v>
      </c>
      <c r="W39" s="45">
        <f>Q75</f>
        <v>0</v>
      </c>
      <c r="X39" s="45">
        <f>R75</f>
        <v>0</v>
      </c>
      <c r="Y39" s="45">
        <v>3</v>
      </c>
      <c r="Z39" s="45">
        <f>P76</f>
        <v>0</v>
      </c>
      <c r="AA39" s="45">
        <f>Q76</f>
        <v>0</v>
      </c>
      <c r="AB39" s="45">
        <f>R76</f>
        <v>0</v>
      </c>
      <c r="AD39" s="129">
        <v>19</v>
      </c>
      <c r="AE39" s="105" t="s">
        <v>912</v>
      </c>
      <c r="AF39" s="105" t="s">
        <v>913</v>
      </c>
      <c r="AG39" s="99" t="s">
        <v>914</v>
      </c>
      <c r="AH39" s="100" t="s">
        <v>915</v>
      </c>
      <c r="AI39" s="124">
        <v>34491</v>
      </c>
      <c r="AK39" s="90">
        <v>3</v>
      </c>
      <c r="AL39" s="11">
        <f>+AE75</f>
        <v>0</v>
      </c>
      <c r="AM39" s="11">
        <f>+AF75</f>
        <v>0</v>
      </c>
      <c r="AN39" s="11">
        <f>+AG75</f>
        <v>0</v>
      </c>
      <c r="AO39" s="90">
        <v>3</v>
      </c>
      <c r="AP39" s="11">
        <f>+AE76</f>
        <v>0</v>
      </c>
      <c r="AQ39" s="11">
        <f>+AF76</f>
        <v>0</v>
      </c>
      <c r="AR39" s="11">
        <f>+AG76</f>
        <v>0</v>
      </c>
      <c r="AT39" s="86"/>
      <c r="BB39" s="130" t="s">
        <v>219</v>
      </c>
      <c r="BC39" s="130" t="s">
        <v>817</v>
      </c>
      <c r="BD39" s="109" t="s">
        <v>396</v>
      </c>
      <c r="BE39" s="131" t="s">
        <v>818</v>
      </c>
      <c r="BF39" s="165">
        <v>34443</v>
      </c>
    </row>
    <row r="40" spans="1:51" ht="13.5">
      <c r="A40" s="90">
        <v>38</v>
      </c>
      <c r="B40" s="11"/>
      <c r="C40" s="11"/>
      <c r="D40" s="11"/>
      <c r="E40" s="11"/>
      <c r="F40" s="11"/>
      <c r="H40" s="91">
        <v>38</v>
      </c>
      <c r="I40" s="105" t="s">
        <v>203</v>
      </c>
      <c r="J40" s="105" t="s">
        <v>428</v>
      </c>
      <c r="K40" s="99" t="s">
        <v>429</v>
      </c>
      <c r="L40" s="100" t="s">
        <v>430</v>
      </c>
      <c r="M40" s="101">
        <v>34084</v>
      </c>
      <c r="O40" s="106">
        <v>19</v>
      </c>
      <c r="P40" s="105" t="s">
        <v>658</v>
      </c>
      <c r="Q40" s="114" t="s">
        <v>659</v>
      </c>
      <c r="R40" s="99" t="s">
        <v>201</v>
      </c>
      <c r="S40" s="100" t="s">
        <v>660</v>
      </c>
      <c r="T40" s="101">
        <v>33448</v>
      </c>
      <c r="U40" s="11">
        <v>4</v>
      </c>
      <c r="V40" s="45">
        <f>P77</f>
        <v>0</v>
      </c>
      <c r="W40" s="45">
        <f>Q77</f>
        <v>0</v>
      </c>
      <c r="X40" s="45">
        <f>R77</f>
        <v>0</v>
      </c>
      <c r="Y40" s="45">
        <v>4</v>
      </c>
      <c r="Z40" s="45">
        <f>P78</f>
        <v>0</v>
      </c>
      <c r="AA40" s="45">
        <f>Q78</f>
        <v>0</v>
      </c>
      <c r="AB40" s="45">
        <f>R78</f>
        <v>0</v>
      </c>
      <c r="AD40" s="128">
        <v>19</v>
      </c>
      <c r="AE40" s="126" t="s">
        <v>916</v>
      </c>
      <c r="AF40" s="126" t="s">
        <v>917</v>
      </c>
      <c r="AG40" s="99" t="s">
        <v>918</v>
      </c>
      <c r="AH40" s="123" t="s">
        <v>919</v>
      </c>
      <c r="AI40" s="124">
        <v>34335</v>
      </c>
      <c r="AK40" s="90">
        <v>4</v>
      </c>
      <c r="AL40" s="11">
        <f>+AE77</f>
        <v>0</v>
      </c>
      <c r="AM40" s="11">
        <f>+AF77</f>
        <v>0</v>
      </c>
      <c r="AN40" s="11">
        <f>+AG77</f>
        <v>0</v>
      </c>
      <c r="AO40" s="191">
        <v>4</v>
      </c>
      <c r="AP40" s="11">
        <f>+AE78</f>
        <v>0</v>
      </c>
      <c r="AQ40" s="11">
        <f>+AF78</f>
        <v>0</v>
      </c>
      <c r="AR40" s="11">
        <f>+AG78</f>
        <v>0</v>
      </c>
      <c r="AT40" s="93"/>
      <c r="AU40" s="105" t="s">
        <v>244</v>
      </c>
      <c r="AV40" s="105" t="s">
        <v>264</v>
      </c>
      <c r="AW40" s="100" t="s">
        <v>265</v>
      </c>
      <c r="AX40" s="100" t="s">
        <v>266</v>
      </c>
      <c r="AY40" s="110">
        <v>33544</v>
      </c>
    </row>
    <row r="41" spans="1:51" ht="13.5">
      <c r="A41" s="90">
        <v>39</v>
      </c>
      <c r="B41" s="87"/>
      <c r="C41" s="87"/>
      <c r="D41" s="11"/>
      <c r="E41" s="11"/>
      <c r="F41" s="11"/>
      <c r="H41" s="92">
        <v>39</v>
      </c>
      <c r="I41" s="69"/>
      <c r="J41" s="69"/>
      <c r="K41" s="69"/>
      <c r="L41" s="69"/>
      <c r="M41" s="69"/>
      <c r="O41" s="106">
        <v>20</v>
      </c>
      <c r="P41" s="115" t="s">
        <v>633</v>
      </c>
      <c r="Q41" s="125" t="s">
        <v>634</v>
      </c>
      <c r="R41" s="99" t="s">
        <v>217</v>
      </c>
      <c r="S41" s="117" t="s">
        <v>635</v>
      </c>
      <c r="T41" s="120">
        <v>33596</v>
      </c>
      <c r="U41" s="11"/>
      <c r="V41" s="45">
        <f>P79</f>
        <v>0</v>
      </c>
      <c r="W41" s="45">
        <f>Q79</f>
        <v>0</v>
      </c>
      <c r="X41" s="45">
        <f>R79</f>
        <v>0</v>
      </c>
      <c r="Y41" s="45"/>
      <c r="Z41" s="45">
        <f>P80</f>
        <v>0</v>
      </c>
      <c r="AA41" s="45">
        <f>Q80</f>
        <v>0</v>
      </c>
      <c r="AB41" s="45">
        <f>R80</f>
        <v>0</v>
      </c>
      <c r="AD41" s="129">
        <v>20</v>
      </c>
      <c r="AE41" s="105" t="s">
        <v>920</v>
      </c>
      <c r="AF41" s="105" t="s">
        <v>921</v>
      </c>
      <c r="AG41" s="99" t="s">
        <v>201</v>
      </c>
      <c r="AH41" s="100" t="s">
        <v>922</v>
      </c>
      <c r="AI41" s="101">
        <v>34241</v>
      </c>
      <c r="AT41" s="88"/>
      <c r="AU41" s="11"/>
      <c r="AV41" s="11"/>
      <c r="AW41" s="11"/>
      <c r="AX41" s="11"/>
      <c r="AY41" s="11"/>
    </row>
    <row r="42" spans="1:51" ht="13.5">
      <c r="A42" s="90">
        <v>40</v>
      </c>
      <c r="B42" s="87"/>
      <c r="C42" s="87"/>
      <c r="D42" s="11"/>
      <c r="E42" s="11"/>
      <c r="F42" s="11"/>
      <c r="H42" s="91">
        <v>40</v>
      </c>
      <c r="I42" s="11"/>
      <c r="J42" s="11"/>
      <c r="K42" s="72"/>
      <c r="L42" s="72"/>
      <c r="M42" s="72"/>
      <c r="O42" s="106">
        <v>20</v>
      </c>
      <c r="P42" s="115" t="s">
        <v>636</v>
      </c>
      <c r="Q42" s="125" t="s">
        <v>637</v>
      </c>
      <c r="R42" s="99" t="s">
        <v>217</v>
      </c>
      <c r="S42" s="117" t="s">
        <v>638</v>
      </c>
      <c r="T42" s="120">
        <v>33857</v>
      </c>
      <c r="U42" s="11"/>
      <c r="V42" s="45">
        <f>P81</f>
        <v>0</v>
      </c>
      <c r="W42" s="45">
        <f>Q81</f>
        <v>0</v>
      </c>
      <c r="X42" s="45">
        <f>R81</f>
        <v>0</v>
      </c>
      <c r="Y42" s="45"/>
      <c r="Z42" s="45">
        <f>P82</f>
        <v>0</v>
      </c>
      <c r="AA42" s="45">
        <f>Q82</f>
        <v>0</v>
      </c>
      <c r="AB42" s="45">
        <f>R82</f>
        <v>0</v>
      </c>
      <c r="AD42" s="128">
        <v>20</v>
      </c>
      <c r="AE42" s="112" t="s">
        <v>923</v>
      </c>
      <c r="AF42" s="112" t="s">
        <v>924</v>
      </c>
      <c r="AG42" s="134" t="s">
        <v>201</v>
      </c>
      <c r="AH42" s="100" t="s">
        <v>925</v>
      </c>
      <c r="AI42" s="133">
        <v>34073</v>
      </c>
      <c r="AT42" s="89"/>
      <c r="AU42" s="71"/>
      <c r="AV42" s="71"/>
      <c r="AW42" s="71"/>
      <c r="AX42" s="71"/>
      <c r="AY42" s="71"/>
    </row>
    <row r="43" spans="1:51" ht="13.5">
      <c r="A43" s="90">
        <v>41</v>
      </c>
      <c r="B43" s="87"/>
      <c r="C43" s="87"/>
      <c r="D43" s="11"/>
      <c r="E43" s="11"/>
      <c r="F43" s="11"/>
      <c r="H43" s="91">
        <v>41</v>
      </c>
      <c r="I43" s="11"/>
      <c r="J43" s="11"/>
      <c r="K43" s="72"/>
      <c r="L43" s="72"/>
      <c r="M43" s="72"/>
      <c r="O43" s="106">
        <v>21</v>
      </c>
      <c r="P43" s="104" t="s">
        <v>639</v>
      </c>
      <c r="Q43" s="105" t="s">
        <v>640</v>
      </c>
      <c r="R43" s="102" t="s">
        <v>250</v>
      </c>
      <c r="S43" s="100" t="s">
        <v>641</v>
      </c>
      <c r="T43" s="101">
        <v>33375</v>
      </c>
      <c r="U43" s="11"/>
      <c r="V43" s="45">
        <f>P83</f>
        <v>0</v>
      </c>
      <c r="W43" s="45">
        <f>Q83</f>
        <v>0</v>
      </c>
      <c r="X43" s="45">
        <f>R83</f>
        <v>0</v>
      </c>
      <c r="Y43" s="45"/>
      <c r="Z43" s="45">
        <f>P84</f>
        <v>0</v>
      </c>
      <c r="AA43" s="45">
        <f>Q84</f>
        <v>0</v>
      </c>
      <c r="AB43" s="45">
        <f>R84</f>
        <v>0</v>
      </c>
      <c r="AD43" s="129">
        <v>21</v>
      </c>
      <c r="AE43" s="126" t="s">
        <v>506</v>
      </c>
      <c r="AF43" s="126" t="s">
        <v>507</v>
      </c>
      <c r="AG43" s="99" t="s">
        <v>218</v>
      </c>
      <c r="AH43" s="123" t="s">
        <v>509</v>
      </c>
      <c r="AI43" s="124">
        <v>34096</v>
      </c>
      <c r="AT43" s="86"/>
      <c r="AU43" s="11"/>
      <c r="AV43" s="11"/>
      <c r="AW43" s="11"/>
      <c r="AX43" s="11"/>
      <c r="AY43" s="11"/>
    </row>
    <row r="44" spans="1:51" ht="13.5">
      <c r="A44" s="90">
        <v>42</v>
      </c>
      <c r="B44" s="87"/>
      <c r="C44" s="87"/>
      <c r="D44" s="11"/>
      <c r="E44" s="11"/>
      <c r="F44" s="11"/>
      <c r="H44" s="91">
        <v>42</v>
      </c>
      <c r="I44" s="11"/>
      <c r="J44" s="11"/>
      <c r="K44" s="72"/>
      <c r="L44" s="72"/>
      <c r="M44" s="72"/>
      <c r="O44" s="106">
        <v>21</v>
      </c>
      <c r="P44" s="104" t="s">
        <v>642</v>
      </c>
      <c r="Q44" s="114" t="s">
        <v>643</v>
      </c>
      <c r="R44" s="102" t="s">
        <v>250</v>
      </c>
      <c r="S44" s="100" t="s">
        <v>645</v>
      </c>
      <c r="T44" s="101">
        <v>33595</v>
      </c>
      <c r="U44" s="11"/>
      <c r="V44" s="45">
        <f>P85</f>
        <v>0</v>
      </c>
      <c r="W44" s="45">
        <f>Q85</f>
        <v>0</v>
      </c>
      <c r="X44" s="45">
        <f>R85</f>
        <v>0</v>
      </c>
      <c r="Y44" s="45"/>
      <c r="Z44" s="45">
        <f>P86</f>
        <v>0</v>
      </c>
      <c r="AA44" s="45">
        <f>Q86</f>
        <v>0</v>
      </c>
      <c r="AB44" s="45">
        <f>R86</f>
        <v>0</v>
      </c>
      <c r="AD44" s="128">
        <v>21</v>
      </c>
      <c r="AE44" s="126" t="s">
        <v>779</v>
      </c>
      <c r="AF44" s="126" t="s">
        <v>926</v>
      </c>
      <c r="AG44" s="102" t="s">
        <v>218</v>
      </c>
      <c r="AH44" s="123" t="s">
        <v>927</v>
      </c>
      <c r="AI44" s="124">
        <v>34387</v>
      </c>
      <c r="AT44" s="86"/>
      <c r="AU44" s="11"/>
      <c r="AV44" s="11"/>
      <c r="AW44" s="11"/>
      <c r="AX44" s="11"/>
      <c r="AY44" s="11"/>
    </row>
    <row r="45" spans="1:51" ht="13.5">
      <c r="A45" s="90">
        <v>43</v>
      </c>
      <c r="B45" s="11"/>
      <c r="C45" s="11"/>
      <c r="D45" s="11"/>
      <c r="E45" s="11"/>
      <c r="F45" s="11"/>
      <c r="H45" s="91">
        <v>43</v>
      </c>
      <c r="I45" s="11"/>
      <c r="J45" s="11"/>
      <c r="K45" s="72"/>
      <c r="L45" s="72"/>
      <c r="M45" s="72"/>
      <c r="O45" s="106">
        <v>22</v>
      </c>
      <c r="P45" s="104" t="s">
        <v>444</v>
      </c>
      <c r="Q45" s="114" t="s">
        <v>445</v>
      </c>
      <c r="R45" s="102" t="s">
        <v>210</v>
      </c>
      <c r="S45" s="100" t="s">
        <v>446</v>
      </c>
      <c r="T45" s="101">
        <v>33917</v>
      </c>
      <c r="U45" s="11"/>
      <c r="V45" s="45">
        <f>P87</f>
        <v>0</v>
      </c>
      <c r="W45" s="45">
        <f>Q87</f>
        <v>0</v>
      </c>
      <c r="X45" s="45">
        <f>R87</f>
        <v>0</v>
      </c>
      <c r="Y45" s="45"/>
      <c r="Z45" s="45">
        <f>P88</f>
        <v>0</v>
      </c>
      <c r="AA45" s="45">
        <f>Q88</f>
        <v>0</v>
      </c>
      <c r="AB45" s="45">
        <f>R88</f>
        <v>0</v>
      </c>
      <c r="AD45" s="129">
        <v>22</v>
      </c>
      <c r="AE45" s="130" t="s">
        <v>436</v>
      </c>
      <c r="AF45" s="130" t="s">
        <v>502</v>
      </c>
      <c r="AG45" s="102" t="s">
        <v>215</v>
      </c>
      <c r="AH45" s="131" t="s">
        <v>438</v>
      </c>
      <c r="AI45" s="101">
        <v>34107</v>
      </c>
      <c r="AT45" s="88"/>
      <c r="AU45" s="11"/>
      <c r="AV45" s="11"/>
      <c r="AW45" s="11"/>
      <c r="AX45" s="11"/>
      <c r="AY45" s="11"/>
    </row>
    <row r="46" spans="1:51" ht="13.5">
      <c r="A46" s="90">
        <v>44</v>
      </c>
      <c r="B46" s="87"/>
      <c r="C46" s="87"/>
      <c r="D46" s="11"/>
      <c r="E46" s="11"/>
      <c r="F46" s="11"/>
      <c r="H46" s="91">
        <v>44</v>
      </c>
      <c r="I46" s="11"/>
      <c r="J46" s="11"/>
      <c r="K46" s="72"/>
      <c r="L46" s="72"/>
      <c r="M46" s="72"/>
      <c r="O46" s="106">
        <v>22</v>
      </c>
      <c r="P46" s="104" t="s">
        <v>646</v>
      </c>
      <c r="Q46" s="105" t="s">
        <v>647</v>
      </c>
      <c r="R46" s="102" t="s">
        <v>648</v>
      </c>
      <c r="S46" s="100" t="s">
        <v>649</v>
      </c>
      <c r="T46" s="101">
        <v>33751</v>
      </c>
      <c r="U46" s="11"/>
      <c r="V46" s="45">
        <f>P89</f>
        <v>0</v>
      </c>
      <c r="W46" s="45">
        <f>Q89</f>
        <v>0</v>
      </c>
      <c r="X46" s="45">
        <f>R89</f>
        <v>0</v>
      </c>
      <c r="Y46" s="45"/>
      <c r="Z46" s="45">
        <f>P90</f>
        <v>0</v>
      </c>
      <c r="AA46" s="45">
        <f>Q90</f>
        <v>0</v>
      </c>
      <c r="AB46" s="45">
        <f>R90</f>
        <v>0</v>
      </c>
      <c r="AD46" s="128">
        <v>22</v>
      </c>
      <c r="AE46" s="105" t="s">
        <v>928</v>
      </c>
      <c r="AF46" s="105" t="s">
        <v>317</v>
      </c>
      <c r="AG46" s="102" t="s">
        <v>929</v>
      </c>
      <c r="AH46" s="100" t="s">
        <v>930</v>
      </c>
      <c r="AI46" s="124">
        <v>34423</v>
      </c>
      <c r="AT46" s="88"/>
      <c r="AU46" s="11"/>
      <c r="AV46" s="11"/>
      <c r="AW46" s="11"/>
      <c r="AX46" s="11"/>
      <c r="AY46" s="11"/>
    </row>
    <row r="47" spans="1:51" ht="13.5">
      <c r="A47" s="90">
        <v>45</v>
      </c>
      <c r="B47" s="87"/>
      <c r="C47" s="87"/>
      <c r="D47" s="11"/>
      <c r="E47" s="11"/>
      <c r="F47" s="11"/>
      <c r="H47" s="91">
        <v>45</v>
      </c>
      <c r="I47" s="11"/>
      <c r="J47" s="11"/>
      <c r="K47" s="11"/>
      <c r="L47" s="11"/>
      <c r="M47" s="11"/>
      <c r="O47" s="106">
        <v>23</v>
      </c>
      <c r="P47" s="121" t="s">
        <v>510</v>
      </c>
      <c r="Q47" s="126" t="s">
        <v>606</v>
      </c>
      <c r="R47" s="102" t="s">
        <v>680</v>
      </c>
      <c r="S47" s="123" t="s">
        <v>650</v>
      </c>
      <c r="T47" s="124">
        <v>33512</v>
      </c>
      <c r="U47" s="11"/>
      <c r="V47" s="45">
        <f>P91</f>
        <v>0</v>
      </c>
      <c r="W47" s="45">
        <f>Q91</f>
        <v>0</v>
      </c>
      <c r="X47" s="45">
        <f>R91</f>
        <v>0</v>
      </c>
      <c r="Y47" s="45"/>
      <c r="Z47" s="45">
        <f>P92</f>
        <v>0</v>
      </c>
      <c r="AA47" s="45">
        <f>Q92</f>
        <v>0</v>
      </c>
      <c r="AB47" s="45">
        <f>R92</f>
        <v>0</v>
      </c>
      <c r="AD47" s="129">
        <v>23</v>
      </c>
      <c r="AE47" s="112" t="s">
        <v>931</v>
      </c>
      <c r="AF47" s="130" t="s">
        <v>932</v>
      </c>
      <c r="AG47" s="152" t="s">
        <v>933</v>
      </c>
      <c r="AH47" s="131" t="s">
        <v>934</v>
      </c>
      <c r="AI47" s="132">
        <v>34249</v>
      </c>
      <c r="AT47" s="88"/>
      <c r="AU47" s="11"/>
      <c r="AV47" s="11"/>
      <c r="AW47" s="11"/>
      <c r="AX47" s="11"/>
      <c r="AY47" s="11"/>
    </row>
    <row r="48" spans="1:51" ht="13.5">
      <c r="A48" s="90">
        <v>46</v>
      </c>
      <c r="B48" s="11"/>
      <c r="C48" s="11"/>
      <c r="D48" s="11"/>
      <c r="E48" s="11"/>
      <c r="F48" s="11"/>
      <c r="H48" s="91">
        <v>46</v>
      </c>
      <c r="I48" s="45"/>
      <c r="J48" s="45"/>
      <c r="K48" s="11"/>
      <c r="L48" s="11"/>
      <c r="M48" s="11"/>
      <c r="O48" s="106">
        <v>23</v>
      </c>
      <c r="P48" s="121" t="s">
        <v>651</v>
      </c>
      <c r="Q48" s="126" t="s">
        <v>652</v>
      </c>
      <c r="R48" s="102" t="s">
        <v>653</v>
      </c>
      <c r="S48" s="123" t="s">
        <v>654</v>
      </c>
      <c r="T48" s="124">
        <v>33908</v>
      </c>
      <c r="U48" s="11"/>
      <c r="V48" s="45">
        <f>P93</f>
        <v>0</v>
      </c>
      <c r="W48" s="45">
        <f>Q93</f>
        <v>0</v>
      </c>
      <c r="X48" s="45">
        <f>R93</f>
        <v>0</v>
      </c>
      <c r="Y48" s="45"/>
      <c r="Z48" s="45">
        <f>P94</f>
        <v>0</v>
      </c>
      <c r="AA48" s="45">
        <f>Q94</f>
        <v>0</v>
      </c>
      <c r="AB48" s="45">
        <f>R94</f>
        <v>0</v>
      </c>
      <c r="AD48" s="128">
        <v>23</v>
      </c>
      <c r="AE48" s="126" t="s">
        <v>324</v>
      </c>
      <c r="AF48" s="126" t="s">
        <v>426</v>
      </c>
      <c r="AG48" s="102" t="s">
        <v>935</v>
      </c>
      <c r="AH48" s="123" t="s">
        <v>936</v>
      </c>
      <c r="AI48" s="124">
        <v>34474</v>
      </c>
      <c r="AT48" s="86"/>
      <c r="AU48" s="11"/>
      <c r="AV48" s="11"/>
      <c r="AW48" s="11"/>
      <c r="AX48" s="11"/>
      <c r="AY48" s="11"/>
    </row>
    <row r="49" spans="1:51" ht="13.5">
      <c r="A49" s="90">
        <v>47</v>
      </c>
      <c r="B49" s="11"/>
      <c r="C49" s="11"/>
      <c r="D49" s="11"/>
      <c r="E49" s="11"/>
      <c r="F49" s="11"/>
      <c r="H49" s="92">
        <v>47</v>
      </c>
      <c r="I49" s="69"/>
      <c r="J49" s="69"/>
      <c r="K49" s="69"/>
      <c r="L49" s="69"/>
      <c r="M49" s="69"/>
      <c r="O49" s="106">
        <v>24</v>
      </c>
      <c r="P49" s="115" t="s">
        <v>231</v>
      </c>
      <c r="Q49" s="125" t="s">
        <v>232</v>
      </c>
      <c r="R49" s="102" t="s">
        <v>206</v>
      </c>
      <c r="S49" s="117" t="s">
        <v>233</v>
      </c>
      <c r="T49" s="120">
        <v>33610</v>
      </c>
      <c r="U49" s="11"/>
      <c r="V49" s="45">
        <f>P95</f>
        <v>0</v>
      </c>
      <c r="W49" s="45">
        <f>Q95</f>
        <v>0</v>
      </c>
      <c r="X49" s="45">
        <f>R95</f>
        <v>0</v>
      </c>
      <c r="Y49" s="45"/>
      <c r="Z49" s="45">
        <f>P96</f>
        <v>0</v>
      </c>
      <c r="AA49" s="45">
        <f>Q96</f>
        <v>0</v>
      </c>
      <c r="AB49" s="45">
        <f>R96</f>
        <v>0</v>
      </c>
      <c r="AD49" s="129">
        <v>24</v>
      </c>
      <c r="AE49" s="130" t="s">
        <v>219</v>
      </c>
      <c r="AF49" s="130" t="s">
        <v>434</v>
      </c>
      <c r="AG49" s="139" t="s">
        <v>738</v>
      </c>
      <c r="AH49" s="131" t="s">
        <v>435</v>
      </c>
      <c r="AI49" s="137">
        <v>34086</v>
      </c>
      <c r="AT49" s="94"/>
      <c r="AU49" s="71"/>
      <c r="AV49" s="71"/>
      <c r="AW49" s="71"/>
      <c r="AX49" s="71"/>
      <c r="AY49" s="71"/>
    </row>
    <row r="50" spans="1:51" ht="13.5">
      <c r="A50" s="90">
        <v>48</v>
      </c>
      <c r="B50" s="45"/>
      <c r="C50" s="45"/>
      <c r="D50" s="11"/>
      <c r="E50" s="11"/>
      <c r="F50" s="11"/>
      <c r="H50" s="91">
        <v>48</v>
      </c>
      <c r="I50" s="45"/>
      <c r="J50" s="45"/>
      <c r="K50" s="11"/>
      <c r="L50" s="11"/>
      <c r="M50" s="11"/>
      <c r="O50" s="106">
        <v>24</v>
      </c>
      <c r="P50" s="121" t="s">
        <v>209</v>
      </c>
      <c r="Q50" s="126" t="s">
        <v>421</v>
      </c>
      <c r="R50" s="102" t="s">
        <v>206</v>
      </c>
      <c r="S50" s="123" t="s">
        <v>334</v>
      </c>
      <c r="T50" s="124">
        <v>33647</v>
      </c>
      <c r="U50" s="11"/>
      <c r="V50" s="45">
        <f>P97</f>
        <v>0</v>
      </c>
      <c r="W50" s="45">
        <f>Q97</f>
        <v>0</v>
      </c>
      <c r="X50" s="45">
        <f>R97</f>
        <v>0</v>
      </c>
      <c r="Y50" s="45"/>
      <c r="Z50" s="45">
        <f>P98</f>
        <v>0</v>
      </c>
      <c r="AA50" s="45">
        <f>Q98</f>
        <v>0</v>
      </c>
      <c r="AB50" s="45">
        <f>R98</f>
        <v>0</v>
      </c>
      <c r="AD50" s="128">
        <v>24</v>
      </c>
      <c r="AE50" s="105" t="s">
        <v>450</v>
      </c>
      <c r="AF50" s="105" t="s">
        <v>451</v>
      </c>
      <c r="AG50" s="139" t="s">
        <v>738</v>
      </c>
      <c r="AH50" s="100" t="s">
        <v>452</v>
      </c>
      <c r="AI50" s="124">
        <v>34176</v>
      </c>
      <c r="AT50" s="89"/>
      <c r="AU50" s="11"/>
      <c r="AV50" s="11"/>
      <c r="AW50" s="11"/>
      <c r="AX50" s="11"/>
      <c r="AY50" s="11"/>
    </row>
    <row r="51" spans="1:51" ht="13.5">
      <c r="A51" s="90">
        <v>49</v>
      </c>
      <c r="B51" s="87"/>
      <c r="C51" s="87"/>
      <c r="D51" s="11"/>
      <c r="E51" s="11"/>
      <c r="F51" s="11"/>
      <c r="H51" s="91">
        <v>49</v>
      </c>
      <c r="I51" s="45"/>
      <c r="J51" s="45"/>
      <c r="K51" s="11"/>
      <c r="L51" s="11"/>
      <c r="M51" s="11"/>
      <c r="O51" s="90"/>
      <c r="P51" s="11"/>
      <c r="Q51" s="11"/>
      <c r="R51" s="11"/>
      <c r="S51" s="11"/>
      <c r="T51" s="11"/>
      <c r="U51" s="11"/>
      <c r="V51" s="45">
        <f>P99</f>
        <v>0</v>
      </c>
      <c r="W51" s="45">
        <f>Q99</f>
        <v>0</v>
      </c>
      <c r="X51" s="45">
        <f>R99</f>
        <v>0</v>
      </c>
      <c r="Y51" s="45"/>
      <c r="Z51" s="45">
        <f>P100</f>
        <v>0</v>
      </c>
      <c r="AA51" s="45">
        <f>Q100</f>
        <v>0</v>
      </c>
      <c r="AB51" s="45">
        <f>R100</f>
        <v>0</v>
      </c>
      <c r="AT51" s="86"/>
      <c r="AU51" s="11"/>
      <c r="AV51" s="11"/>
      <c r="AW51" s="11"/>
      <c r="AX51" s="11"/>
      <c r="AY51" s="11"/>
    </row>
    <row r="52" spans="1:51" ht="13.5">
      <c r="A52" s="90">
        <v>50</v>
      </c>
      <c r="B52" s="11"/>
      <c r="C52" s="11"/>
      <c r="D52" s="11"/>
      <c r="E52" s="11"/>
      <c r="F52" s="11"/>
      <c r="H52" s="92">
        <v>50</v>
      </c>
      <c r="I52" s="69"/>
      <c r="J52" s="69"/>
      <c r="K52" s="69"/>
      <c r="L52" s="69"/>
      <c r="M52" s="69"/>
      <c r="O52" s="90"/>
      <c r="P52" s="11"/>
      <c r="Q52" s="11"/>
      <c r="R52" s="11"/>
      <c r="S52" s="11"/>
      <c r="T52" s="11"/>
      <c r="U52" s="11"/>
      <c r="V52" s="45">
        <f>P101</f>
        <v>0</v>
      </c>
      <c r="W52" s="45">
        <f>Q101</f>
        <v>0</v>
      </c>
      <c r="X52" s="45">
        <f>R101</f>
        <v>0</v>
      </c>
      <c r="Y52" s="45"/>
      <c r="Z52" s="45">
        <f>P102</f>
        <v>0</v>
      </c>
      <c r="AA52" s="45">
        <f>Q102</f>
        <v>0</v>
      </c>
      <c r="AB52" s="45">
        <f>R102</f>
        <v>0</v>
      </c>
      <c r="AT52" s="88"/>
      <c r="AU52" s="11"/>
      <c r="AV52" s="11"/>
      <c r="AW52" s="73"/>
      <c r="AX52" s="73"/>
      <c r="AY52" s="73"/>
    </row>
    <row r="53" spans="1:51" ht="13.5">
      <c r="A53" s="90">
        <v>51</v>
      </c>
      <c r="B53" s="87"/>
      <c r="C53" s="87"/>
      <c r="D53" s="11"/>
      <c r="E53" s="11"/>
      <c r="F53" s="11"/>
      <c r="H53" s="91">
        <v>51</v>
      </c>
      <c r="I53" s="11"/>
      <c r="J53" s="11"/>
      <c r="K53" s="72"/>
      <c r="L53" s="72"/>
      <c r="M53" s="72"/>
      <c r="O53" s="95"/>
      <c r="P53" s="115" t="s">
        <v>343</v>
      </c>
      <c r="Q53" s="116" t="s">
        <v>344</v>
      </c>
      <c r="R53" s="102" t="s">
        <v>220</v>
      </c>
      <c r="S53" s="117" t="s">
        <v>345</v>
      </c>
      <c r="T53" s="120">
        <v>33858</v>
      </c>
      <c r="U53" s="11"/>
      <c r="V53" s="45">
        <f>P103</f>
        <v>0</v>
      </c>
      <c r="W53" s="45">
        <f>Q103</f>
        <v>0</v>
      </c>
      <c r="X53" s="45">
        <f>R103</f>
        <v>0</v>
      </c>
      <c r="Y53" s="45"/>
      <c r="Z53" s="45">
        <f>P104</f>
        <v>0</v>
      </c>
      <c r="AA53" s="45">
        <f>Q104</f>
        <v>0</v>
      </c>
      <c r="AB53" s="45">
        <f>R104</f>
        <v>0</v>
      </c>
      <c r="AT53" s="88"/>
      <c r="AU53" s="11"/>
      <c r="AV53" s="11"/>
      <c r="AW53" s="11"/>
      <c r="AX53" s="11"/>
      <c r="AY53" s="11"/>
    </row>
    <row r="54" spans="1:51" ht="13.5">
      <c r="A54" s="90">
        <v>52</v>
      </c>
      <c r="B54" s="87"/>
      <c r="C54" s="87"/>
      <c r="D54" s="11"/>
      <c r="E54" s="11"/>
      <c r="F54" s="11"/>
      <c r="H54" s="91">
        <v>52</v>
      </c>
      <c r="I54" s="11"/>
      <c r="J54" s="11"/>
      <c r="K54" s="72"/>
      <c r="L54" s="72"/>
      <c r="M54" s="72"/>
      <c r="O54" s="95"/>
      <c r="P54" s="115" t="s">
        <v>630</v>
      </c>
      <c r="Q54" s="125" t="s">
        <v>631</v>
      </c>
      <c r="R54" s="102" t="s">
        <v>220</v>
      </c>
      <c r="S54" s="117" t="s">
        <v>632</v>
      </c>
      <c r="T54" s="120">
        <v>33844</v>
      </c>
      <c r="U54" s="11"/>
      <c r="V54" s="45">
        <f>P105</f>
        <v>0</v>
      </c>
      <c r="W54" s="45">
        <f>Q105</f>
        <v>0</v>
      </c>
      <c r="X54" s="45">
        <f>R105</f>
        <v>0</v>
      </c>
      <c r="Y54" s="45"/>
      <c r="Z54" s="45">
        <f>P106</f>
        <v>0</v>
      </c>
      <c r="AA54" s="45">
        <f>Q106</f>
        <v>0</v>
      </c>
      <c r="AB54" s="45">
        <f>R106</f>
        <v>0</v>
      </c>
      <c r="AT54" s="88"/>
      <c r="AU54" s="11"/>
      <c r="AV54" s="11"/>
      <c r="AW54" s="11"/>
      <c r="AX54" s="11"/>
      <c r="AY54" s="11"/>
    </row>
    <row r="55" spans="1:51" ht="13.5">
      <c r="A55" s="90">
        <v>53</v>
      </c>
      <c r="B55" s="87"/>
      <c r="C55" s="87"/>
      <c r="D55" s="11"/>
      <c r="E55" s="11"/>
      <c r="F55" s="11"/>
      <c r="H55" s="91">
        <v>53</v>
      </c>
      <c r="I55" s="11"/>
      <c r="J55" s="11"/>
      <c r="K55" s="11"/>
      <c r="L55" s="11"/>
      <c r="M55" s="11"/>
      <c r="O55" s="90"/>
      <c r="P55" s="46"/>
      <c r="Q55" s="87"/>
      <c r="R55" s="11"/>
      <c r="S55" s="11"/>
      <c r="T55" s="11"/>
      <c r="U55" s="11"/>
      <c r="V55" s="45">
        <f>P107</f>
        <v>0</v>
      </c>
      <c r="W55" s="45">
        <f>Q107</f>
        <v>0</v>
      </c>
      <c r="X55" s="45">
        <f>R107</f>
        <v>0</v>
      </c>
      <c r="Y55" s="45"/>
      <c r="Z55" s="45">
        <f>P108</f>
        <v>0</v>
      </c>
      <c r="AA55" s="45">
        <f>Q108</f>
        <v>0</v>
      </c>
      <c r="AB55" s="45">
        <f>R108</f>
        <v>0</v>
      </c>
      <c r="AT55" s="86"/>
      <c r="AU55" s="11"/>
      <c r="AV55" s="11"/>
      <c r="AW55" s="11"/>
      <c r="AX55" s="11"/>
      <c r="AY55" s="11"/>
    </row>
    <row r="56" spans="1:51" ht="13.5">
      <c r="A56" s="90">
        <v>54</v>
      </c>
      <c r="B56" s="87"/>
      <c r="C56" s="87"/>
      <c r="D56" s="11"/>
      <c r="E56" s="11"/>
      <c r="F56" s="11"/>
      <c r="H56" s="91">
        <v>54</v>
      </c>
      <c r="I56" s="11"/>
      <c r="J56" s="11"/>
      <c r="K56" s="11"/>
      <c r="L56" s="11"/>
      <c r="M56" s="11"/>
      <c r="O56" s="90"/>
      <c r="P56" s="87"/>
      <c r="Q56" s="87"/>
      <c r="R56" s="11"/>
      <c r="S56" s="11"/>
      <c r="T56" s="11"/>
      <c r="U56" s="11"/>
      <c r="V56" s="45">
        <f>P109</f>
        <v>0</v>
      </c>
      <c r="W56" s="45">
        <f>Q109</f>
        <v>0</v>
      </c>
      <c r="X56" s="45">
        <f>R109</f>
        <v>0</v>
      </c>
      <c r="Y56" s="45"/>
      <c r="Z56" s="45">
        <f>P110</f>
        <v>0</v>
      </c>
      <c r="AA56" s="45">
        <f>Q110</f>
        <v>0</v>
      </c>
      <c r="AB56" s="45">
        <f>R110</f>
        <v>0</v>
      </c>
      <c r="AT56" s="93"/>
      <c r="AU56" s="11"/>
      <c r="AV56" s="11"/>
      <c r="AW56" s="11"/>
      <c r="AX56" s="11"/>
      <c r="AY56" s="11"/>
    </row>
    <row r="57" spans="1:51" ht="13.5">
      <c r="A57" s="90">
        <v>55</v>
      </c>
      <c r="B57" s="87"/>
      <c r="C57" s="87"/>
      <c r="D57" s="11"/>
      <c r="E57" s="11"/>
      <c r="F57" s="11"/>
      <c r="H57" s="92">
        <v>55</v>
      </c>
      <c r="I57" s="69"/>
      <c r="J57" s="69"/>
      <c r="K57" s="69"/>
      <c r="L57" s="69"/>
      <c r="M57" s="69"/>
      <c r="O57" s="90"/>
      <c r="P57" s="11"/>
      <c r="Q57" s="11"/>
      <c r="R57" s="11"/>
      <c r="S57" s="11"/>
      <c r="T57" s="11"/>
      <c r="U57" s="11"/>
      <c r="V57" s="45">
        <f>P111</f>
        <v>0</v>
      </c>
      <c r="W57" s="45">
        <f>Q111</f>
        <v>0</v>
      </c>
      <c r="X57" s="45">
        <f>R111</f>
        <v>0</v>
      </c>
      <c r="Y57" s="45"/>
      <c r="Z57" s="45">
        <f>P112</f>
        <v>0</v>
      </c>
      <c r="AA57" s="45">
        <f>Q112</f>
        <v>0</v>
      </c>
      <c r="AB57" s="45">
        <f>R112</f>
        <v>0</v>
      </c>
      <c r="AT57" s="88"/>
      <c r="AU57" s="11"/>
      <c r="AV57" s="11"/>
      <c r="AW57" s="11"/>
      <c r="AX57" s="11"/>
      <c r="AY57" s="11"/>
    </row>
    <row r="58" spans="1:51" ht="13.5">
      <c r="A58" s="90">
        <v>56</v>
      </c>
      <c r="B58" s="87"/>
      <c r="C58" s="87"/>
      <c r="D58" s="11"/>
      <c r="E58" s="11"/>
      <c r="F58" s="11"/>
      <c r="H58" s="91">
        <v>56</v>
      </c>
      <c r="I58" s="11"/>
      <c r="J58" s="11"/>
      <c r="K58" s="72"/>
      <c r="L58" s="72"/>
      <c r="M58" s="72"/>
      <c r="O58" s="90"/>
      <c r="P58" s="11"/>
      <c r="Q58" s="11"/>
      <c r="R58" s="11"/>
      <c r="S58" s="11"/>
      <c r="T58" s="11"/>
      <c r="U58" s="11"/>
      <c r="V58" s="45">
        <f>P113</f>
        <v>0</v>
      </c>
      <c r="W58" s="45">
        <f>Q113</f>
        <v>0</v>
      </c>
      <c r="X58" s="45">
        <f>R113</f>
        <v>0</v>
      </c>
      <c r="Y58" s="45"/>
      <c r="Z58" s="45">
        <f>P114</f>
        <v>0</v>
      </c>
      <c r="AA58" s="45">
        <f>Q114</f>
        <v>0</v>
      </c>
      <c r="AB58" s="45">
        <f>R114</f>
        <v>0</v>
      </c>
      <c r="AT58" s="89"/>
      <c r="AU58" s="11"/>
      <c r="AV58" s="11"/>
      <c r="AW58" s="45"/>
      <c r="AX58" s="45"/>
      <c r="AY58" s="45"/>
    </row>
    <row r="59" spans="1:51" ht="13.5">
      <c r="A59" s="90">
        <v>57</v>
      </c>
      <c r="B59" s="87"/>
      <c r="C59" s="87"/>
      <c r="D59" s="73"/>
      <c r="E59" s="73"/>
      <c r="F59" s="73"/>
      <c r="H59" s="91">
        <v>57</v>
      </c>
      <c r="I59" s="45"/>
      <c r="J59" s="45"/>
      <c r="K59" s="11"/>
      <c r="L59" s="11"/>
      <c r="M59" s="11"/>
      <c r="O59" s="90"/>
      <c r="P59" s="11"/>
      <c r="Q59" s="11"/>
      <c r="R59" s="11"/>
      <c r="S59" s="11"/>
      <c r="T59" s="11"/>
      <c r="U59" s="11"/>
      <c r="V59" s="45">
        <f>P115</f>
        <v>0</v>
      </c>
      <c r="W59" s="45">
        <f>Q115</f>
        <v>0</v>
      </c>
      <c r="X59" s="45">
        <f>R115</f>
        <v>0</v>
      </c>
      <c r="Y59" s="45"/>
      <c r="Z59" s="45">
        <f>P116</f>
        <v>0</v>
      </c>
      <c r="AA59" s="45">
        <f>Q116</f>
        <v>0</v>
      </c>
      <c r="AB59" s="45">
        <f>R116</f>
        <v>0</v>
      </c>
      <c r="AT59" s="88"/>
      <c r="AU59" s="11"/>
      <c r="AV59" s="11"/>
      <c r="AW59" s="11"/>
      <c r="AX59" s="11"/>
      <c r="AY59" s="11"/>
    </row>
    <row r="60" spans="1:51" ht="13.5">
      <c r="A60" s="90">
        <v>58</v>
      </c>
      <c r="B60" s="11"/>
      <c r="C60" s="11"/>
      <c r="D60" s="11"/>
      <c r="E60" s="11"/>
      <c r="F60" s="11"/>
      <c r="H60" s="91">
        <v>58</v>
      </c>
      <c r="I60" s="11"/>
      <c r="J60" s="11"/>
      <c r="K60" s="72"/>
      <c r="L60" s="72"/>
      <c r="M60" s="72"/>
      <c r="O60" s="90"/>
      <c r="P60" s="11"/>
      <c r="Q60" s="11"/>
      <c r="R60" s="11"/>
      <c r="S60" s="11"/>
      <c r="T60" s="11"/>
      <c r="U60" s="11"/>
      <c r="V60" s="45">
        <f>P117</f>
        <v>0</v>
      </c>
      <c r="W60" s="45">
        <f>Q117</f>
        <v>0</v>
      </c>
      <c r="X60" s="45">
        <f>R117</f>
        <v>0</v>
      </c>
      <c r="Y60" s="45"/>
      <c r="Z60" s="45">
        <f>P118</f>
        <v>0</v>
      </c>
      <c r="AA60" s="45">
        <f>Q118</f>
        <v>0</v>
      </c>
      <c r="AB60" s="45">
        <f>R118</f>
        <v>0</v>
      </c>
      <c r="AT60" s="88"/>
      <c r="AU60" s="11"/>
      <c r="AV60" s="11"/>
      <c r="AW60" s="45"/>
      <c r="AX60" s="45"/>
      <c r="AY60" s="45"/>
    </row>
    <row r="61" spans="1:51" ht="13.5">
      <c r="A61" s="90">
        <v>59</v>
      </c>
      <c r="B61" s="87"/>
      <c r="C61" s="87"/>
      <c r="D61" s="11"/>
      <c r="E61" s="11"/>
      <c r="F61" s="11"/>
      <c r="H61" s="91">
        <v>59</v>
      </c>
      <c r="I61" s="11"/>
      <c r="J61" s="11"/>
      <c r="K61" s="72"/>
      <c r="L61" s="72"/>
      <c r="M61" s="72"/>
      <c r="O61" s="90"/>
      <c r="P61" s="87"/>
      <c r="Q61" s="87"/>
      <c r="R61" s="73"/>
      <c r="S61" s="73"/>
      <c r="T61" s="73"/>
      <c r="U61" s="11"/>
      <c r="V61" s="45">
        <f>P119</f>
        <v>0</v>
      </c>
      <c r="W61" s="45">
        <f>Q119</f>
        <v>0</v>
      </c>
      <c r="X61" s="45">
        <f>R119</f>
        <v>0</v>
      </c>
      <c r="Y61" s="45"/>
      <c r="Z61" s="45">
        <f>P120</f>
        <v>0</v>
      </c>
      <c r="AA61" s="45">
        <f>Q120</f>
        <v>0</v>
      </c>
      <c r="AB61" s="45">
        <f>R120</f>
        <v>0</v>
      </c>
      <c r="AT61" s="86"/>
      <c r="AU61" s="11"/>
      <c r="AV61" s="11"/>
      <c r="AW61" s="11"/>
      <c r="AX61" s="11"/>
      <c r="AY61" s="11"/>
    </row>
    <row r="62" spans="1:51" ht="13.5">
      <c r="A62" s="90">
        <v>60</v>
      </c>
      <c r="B62" s="11"/>
      <c r="C62" s="11"/>
      <c r="D62" s="11"/>
      <c r="E62" s="11"/>
      <c r="F62" s="11"/>
      <c r="H62" s="91">
        <v>60</v>
      </c>
      <c r="I62" s="45"/>
      <c r="J62" s="45"/>
      <c r="K62" s="11"/>
      <c r="L62" s="11"/>
      <c r="M62" s="11"/>
      <c r="O62" s="90"/>
      <c r="P62" s="87"/>
      <c r="Q62" s="87"/>
      <c r="R62" s="73"/>
      <c r="S62" s="73"/>
      <c r="T62" s="73"/>
      <c r="U62" s="11"/>
      <c r="V62" s="45">
        <f>P121</f>
        <v>0</v>
      </c>
      <c r="W62" s="45">
        <f>Q121</f>
        <v>0</v>
      </c>
      <c r="X62" s="45">
        <f>R121</f>
        <v>0</v>
      </c>
      <c r="Y62" s="45"/>
      <c r="Z62" s="45">
        <f>P122</f>
        <v>0</v>
      </c>
      <c r="AA62" s="45">
        <f>Q122</f>
        <v>0</v>
      </c>
      <c r="AB62" s="45">
        <f>R122</f>
        <v>0</v>
      </c>
      <c r="AT62" s="88"/>
      <c r="AU62" s="11"/>
      <c r="AV62" s="11"/>
      <c r="AW62" s="73"/>
      <c r="AX62" s="73"/>
      <c r="AY62" s="73"/>
    </row>
    <row r="63" spans="1:51" ht="13.5">
      <c r="A63" s="90">
        <v>61</v>
      </c>
      <c r="B63" s="87"/>
      <c r="C63" s="87"/>
      <c r="D63" s="11"/>
      <c r="E63" s="11"/>
      <c r="F63" s="11"/>
      <c r="H63" s="91">
        <v>61</v>
      </c>
      <c r="I63" s="11"/>
      <c r="J63" s="11"/>
      <c r="K63" s="72"/>
      <c r="L63" s="72"/>
      <c r="M63" s="72"/>
      <c r="O63" s="95"/>
      <c r="P63" s="71"/>
      <c r="Q63" s="71"/>
      <c r="R63" s="69"/>
      <c r="S63" s="69"/>
      <c r="T63" s="69"/>
      <c r="U63" s="11"/>
      <c r="V63" s="45">
        <f>P123</f>
        <v>0</v>
      </c>
      <c r="W63" s="45">
        <f>Q123</f>
        <v>0</v>
      </c>
      <c r="X63" s="45">
        <f>R123</f>
        <v>0</v>
      </c>
      <c r="Y63" s="45"/>
      <c r="Z63" s="45">
        <f>P124</f>
        <v>0</v>
      </c>
      <c r="AA63" s="45">
        <f>Q124</f>
        <v>0</v>
      </c>
      <c r="AB63" s="45">
        <f>R124</f>
        <v>0</v>
      </c>
      <c r="AT63" s="88"/>
      <c r="AU63" s="11"/>
      <c r="AV63" s="11"/>
      <c r="AW63" s="73"/>
      <c r="AX63" s="73"/>
      <c r="AY63" s="73"/>
    </row>
    <row r="64" spans="1:51" ht="13.5">
      <c r="A64" s="90">
        <v>62</v>
      </c>
      <c r="B64" s="11"/>
      <c r="C64" s="11"/>
      <c r="D64" s="11"/>
      <c r="E64" s="11"/>
      <c r="F64" s="11"/>
      <c r="H64" s="91">
        <v>62</v>
      </c>
      <c r="I64" s="45"/>
      <c r="J64" s="45"/>
      <c r="K64" s="11"/>
      <c r="L64" s="11"/>
      <c r="M64" s="11"/>
      <c r="O64" s="95"/>
      <c r="P64" s="71"/>
      <c r="Q64" s="71"/>
      <c r="R64" s="69"/>
      <c r="S64" s="69"/>
      <c r="T64" s="69"/>
      <c r="U64" s="11"/>
      <c r="V64" s="45">
        <f>P125</f>
        <v>0</v>
      </c>
      <c r="W64" s="45">
        <f>Q125</f>
        <v>0</v>
      </c>
      <c r="X64" s="45">
        <f>R125</f>
        <v>0</v>
      </c>
      <c r="Y64" s="45"/>
      <c r="Z64" s="45">
        <f>P126</f>
        <v>0</v>
      </c>
      <c r="AA64" s="45">
        <f>Q126</f>
        <v>0</v>
      </c>
      <c r="AB64" s="45">
        <f>R126</f>
        <v>0</v>
      </c>
      <c r="AT64" s="88"/>
      <c r="AU64" s="11"/>
      <c r="AV64" s="11"/>
      <c r="AW64" s="11"/>
      <c r="AX64" s="11"/>
      <c r="AY64" s="11"/>
    </row>
    <row r="65" spans="1:51" ht="13.5">
      <c r="A65" s="90">
        <v>63</v>
      </c>
      <c r="B65" s="11"/>
      <c r="C65" s="11"/>
      <c r="D65" s="11"/>
      <c r="E65" s="11"/>
      <c r="F65" s="11"/>
      <c r="H65" s="92">
        <v>63</v>
      </c>
      <c r="I65" s="69"/>
      <c r="J65" s="69"/>
      <c r="K65" s="69"/>
      <c r="L65" s="69"/>
      <c r="M65" s="69"/>
      <c r="O65" s="90"/>
      <c r="P65" s="87"/>
      <c r="Q65" s="87"/>
      <c r="R65" s="11"/>
      <c r="S65" s="11"/>
      <c r="T65" s="11"/>
      <c r="U65" s="11"/>
      <c r="V65" s="45">
        <f>P127</f>
        <v>0</v>
      </c>
      <c r="W65" s="45">
        <f>Q127</f>
        <v>0</v>
      </c>
      <c r="X65" s="45">
        <f>R127</f>
        <v>0</v>
      </c>
      <c r="Y65" s="45"/>
      <c r="Z65" s="45">
        <f>P128</f>
        <v>0</v>
      </c>
      <c r="AA65" s="45">
        <f>Q128</f>
        <v>0</v>
      </c>
      <c r="AB65" s="45">
        <f>R128</f>
        <v>0</v>
      </c>
      <c r="AT65" s="94"/>
      <c r="AU65" s="71"/>
      <c r="AV65" s="71"/>
      <c r="AW65" s="71"/>
      <c r="AX65" s="71"/>
      <c r="AY65" s="71"/>
    </row>
    <row r="66" spans="1:51" ht="13.5">
      <c r="A66" s="90">
        <v>64</v>
      </c>
      <c r="B66" s="87"/>
      <c r="C66" s="87"/>
      <c r="D66" s="11"/>
      <c r="E66" s="11"/>
      <c r="F66" s="11"/>
      <c r="H66" s="91">
        <v>64</v>
      </c>
      <c r="I66" s="45"/>
      <c r="J66" s="45"/>
      <c r="K66" s="11"/>
      <c r="L66" s="11"/>
      <c r="M66" s="11"/>
      <c r="O66" s="90"/>
      <c r="P66" s="11"/>
      <c r="Q66" s="11"/>
      <c r="R66" s="11"/>
      <c r="S66" s="11"/>
      <c r="T66" s="11"/>
      <c r="U66" s="11"/>
      <c r="V66" s="45">
        <f>P129</f>
        <v>0</v>
      </c>
      <c r="W66" s="45">
        <f>Q129</f>
        <v>0</v>
      </c>
      <c r="X66" s="45">
        <f>R129</f>
        <v>0</v>
      </c>
      <c r="Y66" s="45"/>
      <c r="Z66" s="45">
        <f>P130</f>
        <v>0</v>
      </c>
      <c r="AA66" s="45">
        <f>Q130</f>
        <v>0</v>
      </c>
      <c r="AB66" s="45">
        <f>R130</f>
        <v>0</v>
      </c>
      <c r="AT66" s="89"/>
      <c r="AU66" s="45"/>
      <c r="AV66" s="45"/>
      <c r="AW66" s="45"/>
      <c r="AX66" s="45"/>
      <c r="AY66" s="45"/>
    </row>
    <row r="67" spans="1:28" ht="13.5">
      <c r="A67" s="90"/>
      <c r="B67" s="11"/>
      <c r="C67" s="11"/>
      <c r="D67" s="11"/>
      <c r="E67" s="11"/>
      <c r="F67" s="11"/>
      <c r="O67" s="90"/>
      <c r="P67" s="11"/>
      <c r="Q67" s="11"/>
      <c r="R67" s="11"/>
      <c r="S67" s="11"/>
      <c r="T67" s="11"/>
      <c r="U67" s="11"/>
      <c r="V67" s="45">
        <f>P131</f>
        <v>0</v>
      </c>
      <c r="W67" s="45">
        <f>Q131</f>
        <v>0</v>
      </c>
      <c r="X67" s="45">
        <f>R131</f>
        <v>0</v>
      </c>
      <c r="Y67" s="45"/>
      <c r="Z67" s="45">
        <f>P132</f>
        <v>0</v>
      </c>
      <c r="AA67" s="45">
        <f>Q132</f>
        <v>0</v>
      </c>
      <c r="AB67" s="45">
        <f>R132</f>
        <v>0</v>
      </c>
    </row>
    <row r="68" spans="1:28" ht="13.5">
      <c r="A68" s="90"/>
      <c r="B68" s="87"/>
      <c r="C68" s="87"/>
      <c r="D68" s="11"/>
      <c r="E68" s="11"/>
      <c r="F68" s="11"/>
      <c r="O68" s="90"/>
      <c r="P68" s="11"/>
      <c r="Q68" s="11"/>
      <c r="R68" s="11"/>
      <c r="S68" s="11"/>
      <c r="T68" s="11"/>
      <c r="U68" s="11"/>
      <c r="V68" s="45">
        <f>P133</f>
        <v>0</v>
      </c>
      <c r="W68" s="45">
        <f>Q133</f>
        <v>0</v>
      </c>
      <c r="X68" s="45">
        <f>R133</f>
        <v>0</v>
      </c>
      <c r="Y68" s="45"/>
      <c r="Z68" s="45">
        <f>P134</f>
        <v>0</v>
      </c>
      <c r="AA68" s="45">
        <f>Q134</f>
        <v>0</v>
      </c>
      <c r="AB68" s="45">
        <f>R134</f>
        <v>0</v>
      </c>
    </row>
    <row r="69" spans="1:55" ht="13.5">
      <c r="A69" s="186" t="s">
        <v>185</v>
      </c>
      <c r="B69" s="11"/>
      <c r="C69" s="11"/>
      <c r="D69" s="11"/>
      <c r="E69" s="11"/>
      <c r="F69" s="11"/>
      <c r="H69" s="186" t="s">
        <v>185</v>
      </c>
      <c r="I69" s="11"/>
      <c r="J69" s="11"/>
      <c r="P69" s="71"/>
      <c r="Q69" s="71"/>
      <c r="R69" s="69"/>
      <c r="S69" s="69"/>
      <c r="T69" s="69"/>
      <c r="U69" s="11"/>
      <c r="V69" s="45"/>
      <c r="W69" s="45"/>
      <c r="X69" s="45"/>
      <c r="Y69" s="45"/>
      <c r="Z69" s="45"/>
      <c r="AA69" s="45"/>
      <c r="AB69" s="45"/>
      <c r="AT69" s="188" t="s">
        <v>185</v>
      </c>
      <c r="AU69" s="11"/>
      <c r="AV69" s="11"/>
      <c r="BA69" s="188" t="s">
        <v>185</v>
      </c>
      <c r="BB69" s="11"/>
      <c r="BC69" s="11"/>
    </row>
    <row r="70" spans="1:58" ht="13.5">
      <c r="A70" s="90">
        <v>1</v>
      </c>
      <c r="B70" s="87" t="s">
        <v>612</v>
      </c>
      <c r="C70" s="87" t="s">
        <v>613</v>
      </c>
      <c r="D70" s="11" t="s">
        <v>594</v>
      </c>
      <c r="E70" s="11" t="s">
        <v>614</v>
      </c>
      <c r="F70" s="11">
        <v>33892</v>
      </c>
      <c r="H70" s="199">
        <v>1</v>
      </c>
      <c r="I70" s="100" t="s">
        <v>754</v>
      </c>
      <c r="J70" s="105" t="s">
        <v>494</v>
      </c>
      <c r="K70" s="152" t="s">
        <v>408</v>
      </c>
      <c r="L70" s="100" t="s">
        <v>755</v>
      </c>
      <c r="M70" s="120">
        <v>34221</v>
      </c>
      <c r="O70" s="187" t="s">
        <v>185</v>
      </c>
      <c r="P70" s="71"/>
      <c r="Q70" s="71"/>
      <c r="R70" s="69"/>
      <c r="S70" s="69"/>
      <c r="T70" s="69"/>
      <c r="U70" s="11"/>
      <c r="V70" s="45"/>
      <c r="W70" s="45"/>
      <c r="X70" s="45"/>
      <c r="Y70" s="45"/>
      <c r="Z70" s="45"/>
      <c r="AA70" s="45"/>
      <c r="AB70" s="45"/>
      <c r="AD70" s="187" t="s">
        <v>185</v>
      </c>
      <c r="AE70" s="71"/>
      <c r="AT70" s="160">
        <v>1</v>
      </c>
      <c r="AU70" s="130" t="s">
        <v>789</v>
      </c>
      <c r="AV70" s="130" t="s">
        <v>790</v>
      </c>
      <c r="AW70" s="131" t="s">
        <v>313</v>
      </c>
      <c r="AX70" s="131" t="s">
        <v>791</v>
      </c>
      <c r="AY70" s="132">
        <v>33928</v>
      </c>
      <c r="BA70" s="90">
        <v>1</v>
      </c>
      <c r="BB70" s="87" t="s">
        <v>861</v>
      </c>
      <c r="BC70" s="87" t="s">
        <v>862</v>
      </c>
      <c r="BD70" s="77" t="s">
        <v>863</v>
      </c>
      <c r="BE70" s="77" t="s">
        <v>864</v>
      </c>
      <c r="BF70" s="77">
        <v>34426</v>
      </c>
    </row>
    <row r="71" spans="1:58" ht="13.5">
      <c r="A71" s="90">
        <v>2</v>
      </c>
      <c r="B71" s="87" t="s">
        <v>698</v>
      </c>
      <c r="C71" s="87" t="s">
        <v>699</v>
      </c>
      <c r="D71" s="11" t="s">
        <v>358</v>
      </c>
      <c r="E71" s="11" t="s">
        <v>700</v>
      </c>
      <c r="F71" s="11">
        <v>33791</v>
      </c>
      <c r="H71" s="184">
        <v>2</v>
      </c>
      <c r="I71" s="100" t="s">
        <v>756</v>
      </c>
      <c r="J71" s="105" t="s">
        <v>757</v>
      </c>
      <c r="K71" s="138" t="s">
        <v>758</v>
      </c>
      <c r="L71" s="100" t="s">
        <v>759</v>
      </c>
      <c r="M71" s="120">
        <v>34427</v>
      </c>
      <c r="O71" s="198">
        <v>1</v>
      </c>
      <c r="P71" s="105" t="s">
        <v>655</v>
      </c>
      <c r="Q71" s="105" t="s">
        <v>656</v>
      </c>
      <c r="R71" s="99" t="s">
        <v>201</v>
      </c>
      <c r="S71" s="100" t="s">
        <v>657</v>
      </c>
      <c r="T71" s="101">
        <v>33467</v>
      </c>
      <c r="U71" s="11"/>
      <c r="V71" s="45"/>
      <c r="W71" s="45"/>
      <c r="X71" s="45"/>
      <c r="Y71" s="45"/>
      <c r="Z71" s="45"/>
      <c r="AA71" s="45"/>
      <c r="AB71" s="45"/>
      <c r="AD71" s="191">
        <v>1</v>
      </c>
      <c r="AE71" s="11" t="s">
        <v>937</v>
      </c>
      <c r="AF71" s="77" t="s">
        <v>938</v>
      </c>
      <c r="AG71" s="77" t="s">
        <v>669</v>
      </c>
      <c r="AH71" s="77" t="s">
        <v>939</v>
      </c>
      <c r="AI71" s="77">
        <v>34004</v>
      </c>
      <c r="AT71" s="160">
        <v>2</v>
      </c>
      <c r="AU71" s="130" t="s">
        <v>792</v>
      </c>
      <c r="AV71" s="130" t="s">
        <v>322</v>
      </c>
      <c r="AW71" s="131" t="s">
        <v>793</v>
      </c>
      <c r="AX71" s="131" t="s">
        <v>323</v>
      </c>
      <c r="AY71" s="132">
        <v>33870</v>
      </c>
      <c r="BA71" s="90">
        <v>2</v>
      </c>
      <c r="BB71" s="87" t="s">
        <v>364</v>
      </c>
      <c r="BC71" s="87" t="s">
        <v>865</v>
      </c>
      <c r="BD71" s="77" t="s">
        <v>134</v>
      </c>
      <c r="BE71" s="77" t="s">
        <v>866</v>
      </c>
      <c r="BF71" s="77">
        <v>34498</v>
      </c>
    </row>
    <row r="72" spans="1:58" ht="13.5">
      <c r="A72" s="90">
        <v>3</v>
      </c>
      <c r="B72" s="87" t="s">
        <v>249</v>
      </c>
      <c r="C72" s="87" t="s">
        <v>701</v>
      </c>
      <c r="D72" s="11" t="s">
        <v>250</v>
      </c>
      <c r="E72" s="11" t="s">
        <v>641</v>
      </c>
      <c r="F72" s="11">
        <v>33375</v>
      </c>
      <c r="H72" s="199">
        <v>3</v>
      </c>
      <c r="I72" s="100" t="s">
        <v>760</v>
      </c>
      <c r="J72" s="105" t="s">
        <v>761</v>
      </c>
      <c r="K72" s="185" t="s">
        <v>396</v>
      </c>
      <c r="L72" s="100" t="s">
        <v>762</v>
      </c>
      <c r="M72" s="120">
        <v>34548</v>
      </c>
      <c r="O72" s="198">
        <v>1</v>
      </c>
      <c r="P72" s="105" t="s">
        <v>658</v>
      </c>
      <c r="Q72" s="114" t="s">
        <v>659</v>
      </c>
      <c r="R72" s="99" t="s">
        <v>201</v>
      </c>
      <c r="S72" s="100" t="s">
        <v>660</v>
      </c>
      <c r="T72" s="101">
        <v>33448</v>
      </c>
      <c r="U72" s="11"/>
      <c r="V72" s="45"/>
      <c r="W72" s="45"/>
      <c r="X72" s="45"/>
      <c r="Y72" s="45"/>
      <c r="Z72" s="45"/>
      <c r="AA72" s="45"/>
      <c r="AB72" s="45"/>
      <c r="AD72" s="90">
        <v>1</v>
      </c>
      <c r="AE72" s="11" t="s">
        <v>403</v>
      </c>
      <c r="AF72" s="77" t="s">
        <v>404</v>
      </c>
      <c r="AG72" s="77" t="s">
        <v>281</v>
      </c>
      <c r="AH72" s="77" t="s">
        <v>405</v>
      </c>
      <c r="AI72" s="77">
        <v>34268</v>
      </c>
      <c r="AT72" s="160">
        <v>3</v>
      </c>
      <c r="AU72" s="130" t="s">
        <v>794</v>
      </c>
      <c r="AV72" s="130" t="s">
        <v>795</v>
      </c>
      <c r="AW72" s="131" t="s">
        <v>796</v>
      </c>
      <c r="AX72" s="131" t="s">
        <v>797</v>
      </c>
      <c r="AY72" s="132">
        <v>33474</v>
      </c>
      <c r="BA72" s="90">
        <v>3</v>
      </c>
      <c r="BB72" s="87" t="s">
        <v>867</v>
      </c>
      <c r="BC72" s="87" t="s">
        <v>378</v>
      </c>
      <c r="BD72" s="77" t="s">
        <v>868</v>
      </c>
      <c r="BE72" s="77" t="s">
        <v>869</v>
      </c>
      <c r="BF72" s="77">
        <v>34422</v>
      </c>
    </row>
    <row r="73" spans="1:58" ht="13.5">
      <c r="A73" s="90">
        <v>4</v>
      </c>
      <c r="B73" s="11" t="s">
        <v>633</v>
      </c>
      <c r="C73" s="87" t="s">
        <v>634</v>
      </c>
      <c r="D73" s="11" t="s">
        <v>217</v>
      </c>
      <c r="E73" s="11" t="s">
        <v>635</v>
      </c>
      <c r="F73" s="11">
        <v>33596</v>
      </c>
      <c r="H73" s="199">
        <v>4</v>
      </c>
      <c r="I73" s="100" t="s">
        <v>763</v>
      </c>
      <c r="J73" s="105" t="s">
        <v>764</v>
      </c>
      <c r="K73" s="152" t="s">
        <v>206</v>
      </c>
      <c r="L73" s="100" t="s">
        <v>765</v>
      </c>
      <c r="M73" s="120">
        <v>34022</v>
      </c>
      <c r="O73" s="198">
        <v>2</v>
      </c>
      <c r="P73" s="105" t="s">
        <v>661</v>
      </c>
      <c r="Q73" s="105" t="s">
        <v>662</v>
      </c>
      <c r="R73" s="102" t="s">
        <v>318</v>
      </c>
      <c r="S73" s="100" t="s">
        <v>663</v>
      </c>
      <c r="T73" s="101">
        <v>33542</v>
      </c>
      <c r="U73" s="11"/>
      <c r="V73" s="45"/>
      <c r="W73" s="45"/>
      <c r="X73" s="45"/>
      <c r="Y73" s="45"/>
      <c r="Z73" s="45"/>
      <c r="AA73" s="45"/>
      <c r="AB73" s="45"/>
      <c r="AD73" s="90">
        <v>2</v>
      </c>
      <c r="AE73" s="11" t="s">
        <v>940</v>
      </c>
      <c r="AF73" s="77" t="s">
        <v>941</v>
      </c>
      <c r="AG73" s="77" t="s">
        <v>942</v>
      </c>
      <c r="AH73" s="77" t="s">
        <v>943</v>
      </c>
      <c r="AI73" s="77">
        <v>34687</v>
      </c>
      <c r="AT73" s="160">
        <v>4</v>
      </c>
      <c r="AU73" s="130" t="s">
        <v>527</v>
      </c>
      <c r="AV73" s="130" t="s">
        <v>528</v>
      </c>
      <c r="AW73" s="131" t="s">
        <v>798</v>
      </c>
      <c r="AX73" s="131" t="s">
        <v>529</v>
      </c>
      <c r="AY73" s="132">
        <v>33375</v>
      </c>
      <c r="BA73" s="90">
        <v>4</v>
      </c>
      <c r="BB73" s="11" t="s">
        <v>870</v>
      </c>
      <c r="BC73" s="87" t="s">
        <v>871</v>
      </c>
      <c r="BD73" s="77" t="s">
        <v>872</v>
      </c>
      <c r="BE73" s="77" t="s">
        <v>873</v>
      </c>
      <c r="BF73" s="77">
        <v>34695</v>
      </c>
    </row>
    <row r="74" spans="1:55" ht="13.5">
      <c r="A74" s="90">
        <v>5</v>
      </c>
      <c r="B74" s="45"/>
      <c r="C74" s="87"/>
      <c r="D74" s="11"/>
      <c r="E74" s="11"/>
      <c r="F74" s="11"/>
      <c r="H74" s="90">
        <v>5</v>
      </c>
      <c r="I74" s="45"/>
      <c r="J74" s="87"/>
      <c r="O74" s="198">
        <v>2</v>
      </c>
      <c r="P74" s="105" t="s">
        <v>664</v>
      </c>
      <c r="Q74" s="114" t="s">
        <v>665</v>
      </c>
      <c r="R74" s="102" t="s">
        <v>318</v>
      </c>
      <c r="S74" s="100" t="s">
        <v>666</v>
      </c>
      <c r="T74" s="101">
        <v>33552</v>
      </c>
      <c r="U74" s="11"/>
      <c r="V74" s="45"/>
      <c r="W74" s="45"/>
      <c r="X74" s="45"/>
      <c r="Y74" s="45"/>
      <c r="Z74" s="45"/>
      <c r="AA74" s="45"/>
      <c r="AB74" s="45"/>
      <c r="AD74" s="90">
        <v>2</v>
      </c>
      <c r="AE74" s="11" t="s">
        <v>437</v>
      </c>
      <c r="AF74" s="77" t="s">
        <v>944</v>
      </c>
      <c r="AG74" s="77" t="s">
        <v>945</v>
      </c>
      <c r="AH74" s="77" t="s">
        <v>946</v>
      </c>
      <c r="AI74" s="77">
        <v>34527</v>
      </c>
      <c r="AT74" s="160">
        <v>5</v>
      </c>
      <c r="AU74" s="130"/>
      <c r="AV74" s="130"/>
      <c r="AW74" s="131"/>
      <c r="AX74" s="131"/>
      <c r="AY74" s="132"/>
      <c r="BA74" s="90">
        <v>5</v>
      </c>
      <c r="BB74" s="45"/>
      <c r="BC74" s="87"/>
    </row>
    <row r="75" spans="1:55" ht="13.5">
      <c r="A75" s="90">
        <v>6</v>
      </c>
      <c r="B75" s="87"/>
      <c r="C75" s="87"/>
      <c r="D75" s="11"/>
      <c r="E75" s="11"/>
      <c r="F75" s="11"/>
      <c r="H75" s="90">
        <v>6</v>
      </c>
      <c r="I75" s="87"/>
      <c r="J75" s="87"/>
      <c r="O75" s="90">
        <v>3</v>
      </c>
      <c r="P75" s="87"/>
      <c r="Q75" s="87"/>
      <c r="R75" s="11"/>
      <c r="S75" s="11"/>
      <c r="T75" s="11"/>
      <c r="U75" s="11"/>
      <c r="V75" s="45"/>
      <c r="W75" s="45"/>
      <c r="X75" s="45"/>
      <c r="Y75" s="45"/>
      <c r="Z75" s="45"/>
      <c r="AA75" s="45"/>
      <c r="AB75" s="45"/>
      <c r="AD75" s="90">
        <v>3</v>
      </c>
      <c r="AE75" s="87"/>
      <c r="AT75" s="160">
        <v>6</v>
      </c>
      <c r="AU75" s="130"/>
      <c r="AV75" s="130"/>
      <c r="AW75" s="131"/>
      <c r="AX75" s="131"/>
      <c r="AY75" s="132"/>
      <c r="BA75" s="90">
        <v>6</v>
      </c>
      <c r="BB75" s="87"/>
      <c r="BC75" s="87"/>
    </row>
    <row r="76" spans="1:31" ht="13.5">
      <c r="A76" s="90"/>
      <c r="B76" s="11"/>
      <c r="C76" s="11"/>
      <c r="D76" s="45"/>
      <c r="E76" s="45"/>
      <c r="F76" s="45"/>
      <c r="O76" s="90">
        <v>3</v>
      </c>
      <c r="P76" s="87"/>
      <c r="Q76" s="87"/>
      <c r="R76" s="11"/>
      <c r="S76" s="11"/>
      <c r="T76" s="11"/>
      <c r="U76" s="11"/>
      <c r="V76" s="45"/>
      <c r="W76" s="45"/>
      <c r="X76" s="45"/>
      <c r="Y76" s="45"/>
      <c r="Z76" s="45"/>
      <c r="AA76" s="45"/>
      <c r="AB76" s="45"/>
      <c r="AD76" s="90">
        <v>3</v>
      </c>
      <c r="AE76" s="87"/>
    </row>
    <row r="77" spans="1:31" ht="13.5">
      <c r="A77" s="90"/>
      <c r="B77" s="87"/>
      <c r="C77" s="87"/>
      <c r="D77" s="11"/>
      <c r="E77" s="11"/>
      <c r="F77" s="11"/>
      <c r="O77" s="90">
        <v>4</v>
      </c>
      <c r="P77" s="71"/>
      <c r="Q77" s="71"/>
      <c r="R77" s="69"/>
      <c r="S77" s="69"/>
      <c r="T77" s="69"/>
      <c r="U77" s="11"/>
      <c r="V77" s="45"/>
      <c r="W77" s="45"/>
      <c r="X77" s="45"/>
      <c r="Y77" s="45"/>
      <c r="Z77" s="45"/>
      <c r="AA77" s="45"/>
      <c r="AB77" s="45"/>
      <c r="AD77" s="90">
        <v>4</v>
      </c>
      <c r="AE77" s="71"/>
    </row>
    <row r="78" spans="1:31" ht="13.5">
      <c r="A78" s="90"/>
      <c r="B78" s="87"/>
      <c r="C78" s="87"/>
      <c r="D78" s="11"/>
      <c r="E78" s="11"/>
      <c r="F78" s="11"/>
      <c r="O78" s="191">
        <v>4</v>
      </c>
      <c r="P78" s="71"/>
      <c r="Q78" s="71"/>
      <c r="R78" s="69"/>
      <c r="S78" s="69"/>
      <c r="T78" s="69"/>
      <c r="U78" s="11"/>
      <c r="V78" s="45"/>
      <c r="W78" s="45"/>
      <c r="X78" s="45"/>
      <c r="Y78" s="45"/>
      <c r="Z78" s="45"/>
      <c r="AA78" s="45"/>
      <c r="AB78" s="45"/>
      <c r="AD78" s="191">
        <v>4</v>
      </c>
      <c r="AE78" s="71"/>
    </row>
    <row r="79" spans="1:31" ht="13.5">
      <c r="A79" s="90"/>
      <c r="B79" s="87"/>
      <c r="C79" s="87"/>
      <c r="D79" s="11"/>
      <c r="E79" s="11"/>
      <c r="F79" s="11"/>
      <c r="O79" s="95"/>
      <c r="P79" s="71"/>
      <c r="Q79" s="71"/>
      <c r="R79" s="69"/>
      <c r="S79" s="69"/>
      <c r="T79" s="69"/>
      <c r="U79" s="11"/>
      <c r="V79" s="45"/>
      <c r="W79" s="45"/>
      <c r="X79" s="45"/>
      <c r="Y79" s="45"/>
      <c r="Z79" s="45"/>
      <c r="AA79" s="45"/>
      <c r="AB79" s="45"/>
      <c r="AD79" s="95"/>
      <c r="AE79" s="71"/>
    </row>
    <row r="80" spans="1:28" ht="13.5">
      <c r="A80" s="90"/>
      <c r="B80" s="87"/>
      <c r="C80" s="87"/>
      <c r="D80" s="11"/>
      <c r="E80" s="11"/>
      <c r="F80" s="11"/>
      <c r="O80" s="95"/>
      <c r="P80" s="71"/>
      <c r="Q80" s="71"/>
      <c r="R80" s="69"/>
      <c r="S80" s="69"/>
      <c r="T80" s="69"/>
      <c r="U80" s="11"/>
      <c r="V80" s="45"/>
      <c r="W80" s="45"/>
      <c r="X80" s="45"/>
      <c r="Y80" s="45"/>
      <c r="Z80" s="45"/>
      <c r="AA80" s="45"/>
      <c r="AB80" s="45"/>
    </row>
    <row r="81" spans="1:28" ht="13.5">
      <c r="A81" s="90"/>
      <c r="B81" s="11"/>
      <c r="C81" s="11"/>
      <c r="D81" s="11"/>
      <c r="E81" s="11"/>
      <c r="F81" s="11"/>
      <c r="O81" s="90"/>
      <c r="P81" s="11"/>
      <c r="Q81" s="11"/>
      <c r="R81" s="11"/>
      <c r="S81" s="11"/>
      <c r="T81" s="11"/>
      <c r="U81" s="11"/>
      <c r="V81" s="45"/>
      <c r="W81" s="45"/>
      <c r="X81" s="45"/>
      <c r="Y81" s="45"/>
      <c r="Z81" s="45"/>
      <c r="AA81" s="45"/>
      <c r="AB81" s="45"/>
    </row>
    <row r="82" spans="1:28" ht="13.5">
      <c r="A82" s="90"/>
      <c r="B82" s="11"/>
      <c r="C82" s="11"/>
      <c r="D82" s="11"/>
      <c r="E82" s="11"/>
      <c r="F82" s="11"/>
      <c r="O82" s="90"/>
      <c r="P82" s="11"/>
      <c r="Q82" s="11"/>
      <c r="R82" s="11"/>
      <c r="S82" s="11"/>
      <c r="T82" s="11"/>
      <c r="U82" s="11"/>
      <c r="V82" s="45"/>
      <c r="W82" s="45"/>
      <c r="X82" s="45"/>
      <c r="Y82" s="45"/>
      <c r="Z82" s="45"/>
      <c r="AA82" s="45"/>
      <c r="AB82" s="45"/>
    </row>
    <row r="83" spans="1:28" ht="13.5">
      <c r="A83" s="90"/>
      <c r="B83" s="11"/>
      <c r="C83" s="11"/>
      <c r="D83" s="74"/>
      <c r="E83" s="74"/>
      <c r="F83" s="74"/>
      <c r="O83" s="90"/>
      <c r="P83" s="11"/>
      <c r="Q83" s="11"/>
      <c r="R83" s="11"/>
      <c r="S83" s="11"/>
      <c r="T83" s="11"/>
      <c r="U83" s="11"/>
      <c r="V83" s="45"/>
      <c r="W83" s="45"/>
      <c r="X83" s="45"/>
      <c r="Y83" s="45"/>
      <c r="Z83" s="45"/>
      <c r="AA83" s="45"/>
      <c r="AB83" s="45"/>
    </row>
    <row r="84" spans="1:28" ht="13.5">
      <c r="A84" s="90"/>
      <c r="B84" s="11"/>
      <c r="C84" s="11"/>
      <c r="D84" s="11"/>
      <c r="E84" s="11"/>
      <c r="F84" s="11"/>
      <c r="O84" s="90"/>
      <c r="P84" s="11"/>
      <c r="Q84" s="11"/>
      <c r="R84" s="11"/>
      <c r="S84" s="11"/>
      <c r="T84" s="11"/>
      <c r="U84" s="11"/>
      <c r="V84" s="45"/>
      <c r="W84" s="45"/>
      <c r="X84" s="45"/>
      <c r="Y84" s="45"/>
      <c r="Z84" s="45"/>
      <c r="AA84" s="45"/>
      <c r="AB84" s="45"/>
    </row>
    <row r="85" spans="1:28" ht="13.5">
      <c r="A85" s="90"/>
      <c r="B85" s="87"/>
      <c r="C85" s="87"/>
      <c r="D85" s="11"/>
      <c r="E85" s="11"/>
      <c r="F85" s="11"/>
      <c r="O85" s="95"/>
      <c r="P85" s="71"/>
      <c r="Q85" s="71"/>
      <c r="R85" s="69"/>
      <c r="S85" s="69"/>
      <c r="T85" s="69"/>
      <c r="U85" s="11"/>
      <c r="V85" s="45"/>
      <c r="W85" s="45"/>
      <c r="X85" s="45"/>
      <c r="Y85" s="45"/>
      <c r="Z85" s="45"/>
      <c r="AA85" s="45"/>
      <c r="AB85" s="45"/>
    </row>
    <row r="86" spans="1:28" ht="13.5">
      <c r="A86" s="90"/>
      <c r="B86" s="11"/>
      <c r="C86" s="11"/>
      <c r="D86" s="11"/>
      <c r="E86" s="11"/>
      <c r="F86" s="11"/>
      <c r="O86" s="95"/>
      <c r="P86" s="71"/>
      <c r="Q86" s="71"/>
      <c r="R86" s="69"/>
      <c r="S86" s="69"/>
      <c r="T86" s="69"/>
      <c r="U86" s="11"/>
      <c r="V86" s="45"/>
      <c r="W86" s="45"/>
      <c r="X86" s="45"/>
      <c r="Y86" s="45"/>
      <c r="Z86" s="45"/>
      <c r="AA86" s="45"/>
      <c r="AB86" s="45"/>
    </row>
    <row r="87" spans="1:28" ht="13.5">
      <c r="A87" s="90"/>
      <c r="B87" s="87"/>
      <c r="C87" s="87"/>
      <c r="D87" s="11"/>
      <c r="E87" s="11"/>
      <c r="F87" s="11"/>
      <c r="O87" s="90"/>
      <c r="P87" s="11"/>
      <c r="Q87" s="11"/>
      <c r="R87" s="11"/>
      <c r="S87" s="11"/>
      <c r="T87" s="11"/>
      <c r="U87" s="11"/>
      <c r="V87" s="45"/>
      <c r="W87" s="45"/>
      <c r="X87" s="45"/>
      <c r="Y87" s="45"/>
      <c r="Z87" s="45"/>
      <c r="AA87" s="45"/>
      <c r="AB87" s="45"/>
    </row>
    <row r="88" spans="1:28" ht="13.5">
      <c r="A88" s="90"/>
      <c r="B88" s="87"/>
      <c r="C88" s="87"/>
      <c r="D88" s="11"/>
      <c r="E88" s="11"/>
      <c r="F88" s="11"/>
      <c r="O88" s="90"/>
      <c r="P88" s="87"/>
      <c r="Q88" s="87"/>
      <c r="R88" s="11"/>
      <c r="S88" s="11"/>
      <c r="T88" s="11"/>
      <c r="U88" s="11"/>
      <c r="V88" s="45"/>
      <c r="W88" s="45"/>
      <c r="X88" s="45"/>
      <c r="Y88" s="45"/>
      <c r="Z88" s="45"/>
      <c r="AA88" s="45"/>
      <c r="AB88" s="45"/>
    </row>
    <row r="89" spans="1:28" ht="13.5">
      <c r="A89" s="90"/>
      <c r="B89" s="11"/>
      <c r="C89" s="11"/>
      <c r="D89" s="11"/>
      <c r="E89" s="11"/>
      <c r="F89" s="11"/>
      <c r="O89" s="90"/>
      <c r="P89" s="11"/>
      <c r="Q89" s="11"/>
      <c r="R89" s="11"/>
      <c r="S89" s="11"/>
      <c r="T89" s="11"/>
      <c r="U89" s="11"/>
      <c r="V89" s="45"/>
      <c r="W89" s="45"/>
      <c r="X89" s="45"/>
      <c r="Y89" s="45"/>
      <c r="Z89" s="45"/>
      <c r="AA89" s="45"/>
      <c r="AB89" s="45"/>
    </row>
    <row r="90" spans="1:28" ht="13.5">
      <c r="A90" s="90"/>
      <c r="B90" s="87"/>
      <c r="C90" s="87"/>
      <c r="D90" s="11"/>
      <c r="E90" s="11"/>
      <c r="F90" s="11"/>
      <c r="O90" s="90"/>
      <c r="P90" s="11"/>
      <c r="Q90" s="11"/>
      <c r="R90" s="11"/>
      <c r="S90" s="11"/>
      <c r="T90" s="11"/>
      <c r="U90" s="11"/>
      <c r="V90" s="45"/>
      <c r="W90" s="45"/>
      <c r="X90" s="45"/>
      <c r="Y90" s="45"/>
      <c r="Z90" s="45"/>
      <c r="AA90" s="45"/>
      <c r="AB90" s="45"/>
    </row>
    <row r="91" spans="1:28" ht="13.5">
      <c r="A91" s="90"/>
      <c r="B91" s="11"/>
      <c r="C91" s="11"/>
      <c r="D91" s="11"/>
      <c r="E91" s="11"/>
      <c r="F91" s="11"/>
      <c r="O91" s="90"/>
      <c r="P91" s="11"/>
      <c r="Q91" s="11"/>
      <c r="R91" s="11"/>
      <c r="S91" s="11"/>
      <c r="T91" s="11"/>
      <c r="U91" s="11"/>
      <c r="V91" s="45"/>
      <c r="W91" s="45"/>
      <c r="X91" s="45"/>
      <c r="Y91" s="45"/>
      <c r="Z91" s="45"/>
      <c r="AA91" s="45"/>
      <c r="AB91" s="45"/>
    </row>
    <row r="92" spans="1:28" ht="13.5">
      <c r="A92" s="90"/>
      <c r="B92" s="11"/>
      <c r="C92" s="11"/>
      <c r="D92" s="11"/>
      <c r="E92" s="11"/>
      <c r="F92" s="11"/>
      <c r="O92" s="90"/>
      <c r="P92" s="11"/>
      <c r="Q92" s="11"/>
      <c r="R92" s="11"/>
      <c r="S92" s="11"/>
      <c r="T92" s="11"/>
      <c r="U92" s="11"/>
      <c r="V92" s="45"/>
      <c r="W92" s="45"/>
      <c r="X92" s="45"/>
      <c r="Y92" s="45"/>
      <c r="Z92" s="45"/>
      <c r="AA92" s="45"/>
      <c r="AB92" s="45"/>
    </row>
    <row r="93" spans="1:28" ht="13.5">
      <c r="A93" s="90"/>
      <c r="B93" s="11"/>
      <c r="C93" s="11"/>
      <c r="D93" s="11"/>
      <c r="E93" s="11"/>
      <c r="F93" s="11"/>
      <c r="O93" s="90"/>
      <c r="P93" s="87"/>
      <c r="Q93" s="87"/>
      <c r="R93" s="73"/>
      <c r="S93" s="73"/>
      <c r="T93" s="73"/>
      <c r="U93" s="11"/>
      <c r="V93" s="45"/>
      <c r="W93" s="45"/>
      <c r="X93" s="45"/>
      <c r="Y93" s="45"/>
      <c r="Z93" s="45"/>
      <c r="AA93" s="45"/>
      <c r="AB93" s="45"/>
    </row>
    <row r="94" spans="1:28" ht="13.5">
      <c r="A94" s="90"/>
      <c r="B94" s="87"/>
      <c r="C94" s="87"/>
      <c r="D94" s="11"/>
      <c r="E94" s="11"/>
      <c r="F94" s="11"/>
      <c r="O94" s="90"/>
      <c r="P94" s="87"/>
      <c r="Q94" s="87"/>
      <c r="R94" s="73"/>
      <c r="S94" s="73"/>
      <c r="T94" s="73"/>
      <c r="U94" s="11"/>
      <c r="V94" s="45"/>
      <c r="W94" s="45"/>
      <c r="X94" s="45"/>
      <c r="Y94" s="45"/>
      <c r="Z94" s="45"/>
      <c r="AA94" s="45"/>
      <c r="AB94" s="45"/>
    </row>
    <row r="95" spans="1:28" ht="13.5">
      <c r="A95" s="90"/>
      <c r="B95" s="87"/>
      <c r="C95" s="87"/>
      <c r="D95" s="11"/>
      <c r="E95" s="11"/>
      <c r="F95" s="11"/>
      <c r="O95" s="95"/>
      <c r="P95" s="71"/>
      <c r="Q95" s="71"/>
      <c r="R95" s="69"/>
      <c r="S95" s="69"/>
      <c r="T95" s="69"/>
      <c r="U95" s="11"/>
      <c r="V95" s="45"/>
      <c r="W95" s="45"/>
      <c r="X95" s="45"/>
      <c r="Y95" s="45"/>
      <c r="Z95" s="45"/>
      <c r="AA95" s="45"/>
      <c r="AB95" s="45"/>
    </row>
    <row r="96" spans="1:28" ht="13.5">
      <c r="A96" s="90"/>
      <c r="B96" s="87"/>
      <c r="C96" s="87"/>
      <c r="D96" s="11"/>
      <c r="E96" s="11"/>
      <c r="F96" s="11"/>
      <c r="O96" s="95"/>
      <c r="P96" s="71"/>
      <c r="Q96" s="71"/>
      <c r="R96" s="69"/>
      <c r="S96" s="69"/>
      <c r="T96" s="69"/>
      <c r="U96" s="11"/>
      <c r="V96" s="45"/>
      <c r="W96" s="45"/>
      <c r="X96" s="45"/>
      <c r="Y96" s="45"/>
      <c r="Z96" s="45"/>
      <c r="AA96" s="45"/>
      <c r="AB96" s="45"/>
    </row>
    <row r="97" spans="1:28" ht="13.5">
      <c r="A97" s="90"/>
      <c r="B97" s="87"/>
      <c r="C97" s="87"/>
      <c r="D97" s="11"/>
      <c r="E97" s="11"/>
      <c r="F97" s="11"/>
      <c r="O97" s="90"/>
      <c r="P97" s="71"/>
      <c r="Q97" s="71"/>
      <c r="R97" s="70"/>
      <c r="S97" s="70"/>
      <c r="T97" s="70"/>
      <c r="U97" s="11"/>
      <c r="V97" s="45"/>
      <c r="W97" s="45"/>
      <c r="X97" s="45"/>
      <c r="Y97" s="45"/>
      <c r="Z97" s="45"/>
      <c r="AA97" s="45"/>
      <c r="AB97" s="45"/>
    </row>
    <row r="98" spans="1:28" ht="13.5">
      <c r="A98" s="90"/>
      <c r="B98" s="11"/>
      <c r="C98" s="11"/>
      <c r="D98" s="11"/>
      <c r="E98" s="11"/>
      <c r="F98" s="11"/>
      <c r="O98" s="90"/>
      <c r="P98" s="11"/>
      <c r="Q98" s="11"/>
      <c r="R98" s="11"/>
      <c r="S98" s="11"/>
      <c r="T98" s="11"/>
      <c r="U98" s="11"/>
      <c r="V98" s="45"/>
      <c r="W98" s="45"/>
      <c r="X98" s="45"/>
      <c r="Y98" s="45"/>
      <c r="Z98" s="45"/>
      <c r="AA98" s="45"/>
      <c r="AB98" s="45"/>
    </row>
    <row r="99" spans="1:28" ht="13.5">
      <c r="A99" s="90"/>
      <c r="B99" s="87"/>
      <c r="C99" s="87"/>
      <c r="D99" s="73"/>
      <c r="E99" s="73"/>
      <c r="F99" s="73"/>
      <c r="O99" s="90"/>
      <c r="P99" s="11"/>
      <c r="Q99" s="11"/>
      <c r="R99" s="11"/>
      <c r="S99" s="11"/>
      <c r="T99" s="11"/>
      <c r="U99" s="11"/>
      <c r="V99" s="45"/>
      <c r="W99" s="45"/>
      <c r="X99" s="45"/>
      <c r="Y99" s="45"/>
      <c r="Z99" s="45"/>
      <c r="AA99" s="45"/>
      <c r="AB99" s="45"/>
    </row>
    <row r="100" spans="1:28" ht="13.5">
      <c r="A100" s="90"/>
      <c r="B100" s="11"/>
      <c r="C100" s="11"/>
      <c r="D100" s="11"/>
      <c r="E100" s="11"/>
      <c r="F100" s="11"/>
      <c r="O100" s="90"/>
      <c r="P100" s="11"/>
      <c r="Q100" s="11"/>
      <c r="R100" s="11"/>
      <c r="S100" s="11"/>
      <c r="T100" s="11"/>
      <c r="U100" s="11"/>
      <c r="V100" s="45"/>
      <c r="W100" s="45"/>
      <c r="X100" s="45"/>
      <c r="Y100" s="45"/>
      <c r="Z100" s="45"/>
      <c r="AA100" s="45"/>
      <c r="AB100" s="45"/>
    </row>
    <row r="101" spans="1:28" ht="13.5">
      <c r="A101" s="90"/>
      <c r="B101" s="11"/>
      <c r="C101" s="11"/>
      <c r="D101" s="11"/>
      <c r="E101" s="11"/>
      <c r="F101" s="11"/>
      <c r="O101" s="95"/>
      <c r="P101" s="71"/>
      <c r="Q101" s="71"/>
      <c r="R101" s="69"/>
      <c r="S101" s="69"/>
      <c r="T101" s="69"/>
      <c r="U101" s="11"/>
      <c r="V101" s="45"/>
      <c r="W101" s="45"/>
      <c r="X101" s="45"/>
      <c r="Y101" s="45"/>
      <c r="Z101" s="45"/>
      <c r="AA101" s="45"/>
      <c r="AB101" s="45"/>
    </row>
    <row r="102" spans="1:28" ht="13.5">
      <c r="A102" s="90"/>
      <c r="B102" s="87"/>
      <c r="C102" s="87"/>
      <c r="D102" s="11"/>
      <c r="E102" s="11"/>
      <c r="F102" s="11"/>
      <c r="O102" s="95"/>
      <c r="P102" s="71"/>
      <c r="Q102" s="71"/>
      <c r="R102" s="69"/>
      <c r="S102" s="69"/>
      <c r="T102" s="69"/>
      <c r="U102" s="11"/>
      <c r="V102" s="45"/>
      <c r="W102" s="45"/>
      <c r="X102" s="45"/>
      <c r="Y102" s="45"/>
      <c r="Z102" s="45"/>
      <c r="AA102" s="45"/>
      <c r="AB102" s="45"/>
    </row>
    <row r="103" spans="1:28" ht="13.5">
      <c r="A103" s="90"/>
      <c r="B103" s="87"/>
      <c r="C103" s="87"/>
      <c r="D103" s="11"/>
      <c r="E103" s="11"/>
      <c r="F103" s="11"/>
      <c r="O103" s="90"/>
      <c r="P103" s="11"/>
      <c r="Q103" s="11"/>
      <c r="R103" s="11"/>
      <c r="S103" s="11"/>
      <c r="T103" s="11"/>
      <c r="U103" s="11"/>
      <c r="V103" s="45"/>
      <c r="W103" s="45"/>
      <c r="X103" s="45"/>
      <c r="Y103" s="45"/>
      <c r="Z103" s="45"/>
      <c r="AA103" s="45"/>
      <c r="AB103" s="45"/>
    </row>
    <row r="104" spans="1:28" ht="13.5">
      <c r="A104" s="90"/>
      <c r="B104" s="87"/>
      <c r="C104" s="87"/>
      <c r="D104" s="73"/>
      <c r="E104" s="73"/>
      <c r="F104" s="73"/>
      <c r="O104" s="90"/>
      <c r="P104" s="11"/>
      <c r="Q104" s="11"/>
      <c r="R104" s="11"/>
      <c r="S104" s="11"/>
      <c r="T104" s="11"/>
      <c r="U104" s="11"/>
      <c r="V104" s="45"/>
      <c r="W104" s="45"/>
      <c r="X104" s="45"/>
      <c r="Y104" s="45"/>
      <c r="Z104" s="45"/>
      <c r="AA104" s="45"/>
      <c r="AB104" s="45"/>
    </row>
    <row r="105" spans="1:28" ht="13.5">
      <c r="A105" s="90"/>
      <c r="B105" s="11"/>
      <c r="C105" s="11"/>
      <c r="D105" s="11"/>
      <c r="E105" s="11"/>
      <c r="F105" s="11"/>
      <c r="O105" s="90"/>
      <c r="P105" s="11"/>
      <c r="Q105" s="11"/>
      <c r="R105" s="11"/>
      <c r="S105" s="11"/>
      <c r="T105" s="11"/>
      <c r="U105" s="11"/>
      <c r="V105" s="45"/>
      <c r="W105" s="45"/>
      <c r="X105" s="45"/>
      <c r="Y105" s="45"/>
      <c r="Z105" s="45"/>
      <c r="AA105" s="45"/>
      <c r="AB105" s="45"/>
    </row>
    <row r="106" spans="1:28" ht="13.5">
      <c r="A106" s="90"/>
      <c r="B106" s="87"/>
      <c r="C106" s="87"/>
      <c r="D106" s="11"/>
      <c r="E106" s="11"/>
      <c r="F106" s="11"/>
      <c r="O106" s="90"/>
      <c r="P106" s="11"/>
      <c r="Q106" s="11"/>
      <c r="R106" s="11"/>
      <c r="S106" s="11"/>
      <c r="T106" s="11"/>
      <c r="U106" s="11"/>
      <c r="V106" s="45"/>
      <c r="W106" s="45"/>
      <c r="X106" s="45"/>
      <c r="Y106" s="45"/>
      <c r="Z106" s="45"/>
      <c r="AA106" s="45"/>
      <c r="AB106" s="45"/>
    </row>
    <row r="107" spans="1:28" ht="13.5">
      <c r="A107" s="90"/>
      <c r="B107" s="87"/>
      <c r="C107" s="87"/>
      <c r="D107" s="11"/>
      <c r="E107" s="11"/>
      <c r="F107" s="11"/>
      <c r="O107" s="90"/>
      <c r="P107" s="87"/>
      <c r="Q107" s="87"/>
      <c r="R107" s="11"/>
      <c r="S107" s="11"/>
      <c r="T107" s="11"/>
      <c r="U107" s="11"/>
      <c r="V107" s="45"/>
      <c r="W107" s="45"/>
      <c r="X107" s="45"/>
      <c r="Y107" s="45"/>
      <c r="Z107" s="45"/>
      <c r="AA107" s="45"/>
      <c r="AB107" s="45"/>
    </row>
    <row r="108" spans="1:28" ht="13.5">
      <c r="A108" s="90"/>
      <c r="B108" s="87"/>
      <c r="C108" s="87"/>
      <c r="D108" s="11"/>
      <c r="E108" s="11"/>
      <c r="F108" s="11"/>
      <c r="O108" s="90"/>
      <c r="P108" s="87"/>
      <c r="Q108" s="87"/>
      <c r="R108" s="11"/>
      <c r="S108" s="11"/>
      <c r="T108" s="11"/>
      <c r="U108" s="11"/>
      <c r="V108" s="45"/>
      <c r="W108" s="45"/>
      <c r="X108" s="45"/>
      <c r="Y108" s="45"/>
      <c r="Z108" s="45"/>
      <c r="AA108" s="45"/>
      <c r="AB108" s="45"/>
    </row>
    <row r="109" spans="1:28" ht="13.5">
      <c r="A109" s="90"/>
      <c r="B109" s="87"/>
      <c r="C109" s="87"/>
      <c r="D109" s="11"/>
      <c r="E109" s="11"/>
      <c r="F109" s="11"/>
      <c r="O109" s="90"/>
      <c r="P109" s="11"/>
      <c r="Q109" s="11"/>
      <c r="R109" s="11"/>
      <c r="S109" s="11"/>
      <c r="T109" s="11"/>
      <c r="U109" s="11"/>
      <c r="V109" s="45"/>
      <c r="W109" s="45"/>
      <c r="X109" s="45"/>
      <c r="Y109" s="45"/>
      <c r="Z109" s="45"/>
      <c r="AA109" s="45"/>
      <c r="AB109" s="45"/>
    </row>
    <row r="110" spans="1:28" ht="13.5">
      <c r="A110" s="90"/>
      <c r="B110" s="87"/>
      <c r="C110" s="87"/>
      <c r="D110" s="11"/>
      <c r="E110" s="11"/>
      <c r="F110" s="11"/>
      <c r="O110" s="90"/>
      <c r="P110" s="11"/>
      <c r="Q110" s="11"/>
      <c r="R110" s="11"/>
      <c r="S110" s="11"/>
      <c r="T110" s="11"/>
      <c r="U110" s="11"/>
      <c r="V110" s="45"/>
      <c r="W110" s="45"/>
      <c r="X110" s="45"/>
      <c r="Y110" s="45"/>
      <c r="Z110" s="45"/>
      <c r="AA110" s="45"/>
      <c r="AB110" s="45"/>
    </row>
    <row r="111" spans="1:28" ht="13.5">
      <c r="A111" s="90"/>
      <c r="B111" s="11"/>
      <c r="C111" s="11"/>
      <c r="D111" s="11"/>
      <c r="E111" s="11"/>
      <c r="F111" s="11"/>
      <c r="O111" s="95"/>
      <c r="P111" s="71"/>
      <c r="Q111" s="71"/>
      <c r="R111" s="69"/>
      <c r="S111" s="69"/>
      <c r="T111" s="69"/>
      <c r="U111" s="11"/>
      <c r="V111" s="45"/>
      <c r="W111" s="45"/>
      <c r="X111" s="45"/>
      <c r="Y111" s="45"/>
      <c r="Z111" s="45"/>
      <c r="AA111" s="45"/>
      <c r="AB111" s="45"/>
    </row>
    <row r="112" spans="1:28" ht="13.5">
      <c r="A112" s="90"/>
      <c r="B112" s="11"/>
      <c r="C112" s="11"/>
      <c r="D112" s="11"/>
      <c r="E112" s="11"/>
      <c r="F112" s="11"/>
      <c r="O112" s="95"/>
      <c r="P112" s="71"/>
      <c r="Q112" s="71"/>
      <c r="R112" s="69"/>
      <c r="S112" s="69"/>
      <c r="T112" s="69"/>
      <c r="U112" s="11"/>
      <c r="V112" s="45"/>
      <c r="W112" s="45"/>
      <c r="X112" s="45"/>
      <c r="Y112" s="45"/>
      <c r="Z112" s="45"/>
      <c r="AA112" s="45"/>
      <c r="AB112" s="45"/>
    </row>
    <row r="113" spans="1:28" ht="13.5">
      <c r="A113" s="90"/>
      <c r="B113" s="11"/>
      <c r="C113" s="11"/>
      <c r="D113" s="11"/>
      <c r="E113" s="11"/>
      <c r="F113" s="11"/>
      <c r="O113" s="90"/>
      <c r="P113" s="11"/>
      <c r="Q113" s="11"/>
      <c r="R113" s="11"/>
      <c r="S113" s="11"/>
      <c r="T113" s="11"/>
      <c r="U113" s="11"/>
      <c r="V113" s="45"/>
      <c r="W113" s="45"/>
      <c r="X113" s="45"/>
      <c r="Y113" s="45"/>
      <c r="Z113" s="45"/>
      <c r="AA113" s="45"/>
      <c r="AB113" s="45"/>
    </row>
    <row r="114" spans="1:28" ht="13.5">
      <c r="A114" s="90"/>
      <c r="B114" s="11"/>
      <c r="C114" s="11"/>
      <c r="D114" s="11"/>
      <c r="E114" s="11"/>
      <c r="F114" s="11"/>
      <c r="O114" s="90"/>
      <c r="P114" s="11"/>
      <c r="Q114" s="11"/>
      <c r="R114" s="11"/>
      <c r="S114" s="11"/>
      <c r="T114" s="11"/>
      <c r="U114" s="11"/>
      <c r="V114" s="45"/>
      <c r="W114" s="45"/>
      <c r="X114" s="45"/>
      <c r="Y114" s="45"/>
      <c r="Z114" s="45"/>
      <c r="AA114" s="45"/>
      <c r="AB114" s="45"/>
    </row>
    <row r="115" spans="1:28" ht="13.5">
      <c r="A115" s="90"/>
      <c r="B115" s="87"/>
      <c r="C115" s="87"/>
      <c r="D115" s="11"/>
      <c r="E115" s="11"/>
      <c r="F115" s="11"/>
      <c r="O115" s="90"/>
      <c r="P115" s="11"/>
      <c r="Q115" s="11"/>
      <c r="R115" s="11"/>
      <c r="S115" s="11"/>
      <c r="T115" s="11"/>
      <c r="U115" s="11"/>
      <c r="V115" s="45"/>
      <c r="W115" s="45"/>
      <c r="X115" s="45"/>
      <c r="Y115" s="45"/>
      <c r="Z115" s="45"/>
      <c r="AA115" s="45"/>
      <c r="AB115" s="45"/>
    </row>
    <row r="116" spans="1:28" ht="13.5">
      <c r="A116" s="90"/>
      <c r="B116" s="11"/>
      <c r="C116" s="11"/>
      <c r="D116" s="11"/>
      <c r="E116" s="11"/>
      <c r="F116" s="11"/>
      <c r="O116" s="90"/>
      <c r="P116" s="11"/>
      <c r="Q116" s="11"/>
      <c r="R116" s="11"/>
      <c r="S116" s="11"/>
      <c r="T116" s="11"/>
      <c r="U116" s="11"/>
      <c r="V116" s="45"/>
      <c r="W116" s="45"/>
      <c r="X116" s="45"/>
      <c r="Y116" s="45"/>
      <c r="Z116" s="45"/>
      <c r="AA116" s="45"/>
      <c r="AB116" s="45"/>
    </row>
    <row r="117" spans="1:28" ht="13.5">
      <c r="A117" s="90"/>
      <c r="B117" s="11"/>
      <c r="C117" s="11"/>
      <c r="D117" s="11"/>
      <c r="E117" s="11"/>
      <c r="F117" s="11"/>
      <c r="O117" s="95"/>
      <c r="P117" s="71"/>
      <c r="Q117" s="71"/>
      <c r="R117" s="69"/>
      <c r="S117" s="69"/>
      <c r="T117" s="69"/>
      <c r="U117" s="11"/>
      <c r="V117" s="45"/>
      <c r="W117" s="45"/>
      <c r="X117" s="45"/>
      <c r="Y117" s="45"/>
      <c r="Z117" s="45"/>
      <c r="AA117" s="45"/>
      <c r="AB117" s="45"/>
    </row>
    <row r="118" spans="1:28" ht="13.5">
      <c r="A118" s="90"/>
      <c r="B118" s="87"/>
      <c r="C118" s="87"/>
      <c r="D118" s="11"/>
      <c r="E118" s="11"/>
      <c r="F118" s="11"/>
      <c r="O118" s="95"/>
      <c r="P118" s="71"/>
      <c r="Q118" s="71"/>
      <c r="R118" s="69"/>
      <c r="S118" s="69"/>
      <c r="T118" s="69"/>
      <c r="U118" s="11"/>
      <c r="V118" s="45"/>
      <c r="W118" s="45"/>
      <c r="X118" s="45"/>
      <c r="Y118" s="45"/>
      <c r="Z118" s="45"/>
      <c r="AA118" s="45"/>
      <c r="AB118" s="45"/>
    </row>
    <row r="119" spans="1:28" ht="13.5">
      <c r="A119" s="90"/>
      <c r="B119" s="11"/>
      <c r="C119" s="11"/>
      <c r="D119" s="11"/>
      <c r="E119" s="11"/>
      <c r="F119" s="11"/>
      <c r="O119" s="95"/>
      <c r="P119" s="71"/>
      <c r="Q119" s="71"/>
      <c r="R119" s="69"/>
      <c r="S119" s="69"/>
      <c r="T119" s="69"/>
      <c r="U119" s="11"/>
      <c r="V119" s="45"/>
      <c r="W119" s="45"/>
      <c r="X119" s="45"/>
      <c r="Y119" s="45"/>
      <c r="Z119" s="45"/>
      <c r="AA119" s="45"/>
      <c r="AB119" s="45"/>
    </row>
    <row r="120" spans="1:28" ht="13.5">
      <c r="A120" s="90"/>
      <c r="B120" s="11"/>
      <c r="C120" s="11"/>
      <c r="D120" s="11"/>
      <c r="E120" s="11"/>
      <c r="F120" s="11"/>
      <c r="O120" s="95"/>
      <c r="P120" s="71"/>
      <c r="Q120" s="71"/>
      <c r="R120" s="69"/>
      <c r="S120" s="69"/>
      <c r="T120" s="69"/>
      <c r="U120" s="11"/>
      <c r="V120" s="45"/>
      <c r="W120" s="45"/>
      <c r="X120" s="45"/>
      <c r="Y120" s="45"/>
      <c r="Z120" s="45"/>
      <c r="AA120" s="45"/>
      <c r="AB120" s="45"/>
    </row>
    <row r="121" spans="1:28" ht="13.5">
      <c r="A121" s="90"/>
      <c r="B121" s="11"/>
      <c r="C121" s="11"/>
      <c r="D121" s="11"/>
      <c r="E121" s="11"/>
      <c r="F121" s="11"/>
      <c r="O121" s="90"/>
      <c r="P121" s="87"/>
      <c r="Q121" s="87"/>
      <c r="R121" s="11"/>
      <c r="S121" s="11"/>
      <c r="T121" s="11"/>
      <c r="U121" s="11"/>
      <c r="V121" s="45"/>
      <c r="W121" s="45"/>
      <c r="X121" s="45"/>
      <c r="Y121" s="45"/>
      <c r="Z121" s="45"/>
      <c r="AA121" s="45"/>
      <c r="AB121" s="45"/>
    </row>
    <row r="122" spans="1:28" ht="13.5">
      <c r="A122" s="90"/>
      <c r="B122" s="87"/>
      <c r="C122" s="87"/>
      <c r="D122" s="11"/>
      <c r="E122" s="11"/>
      <c r="F122" s="11"/>
      <c r="O122" s="90"/>
      <c r="P122" s="87"/>
      <c r="Q122" s="87"/>
      <c r="R122" s="11"/>
      <c r="S122" s="11"/>
      <c r="T122" s="11"/>
      <c r="U122" s="11"/>
      <c r="V122" s="45"/>
      <c r="W122" s="45"/>
      <c r="X122" s="45"/>
      <c r="Y122" s="45"/>
      <c r="Z122" s="45"/>
      <c r="AA122" s="45"/>
      <c r="AB122" s="45"/>
    </row>
    <row r="123" spans="1:28" ht="13.5">
      <c r="A123" s="90"/>
      <c r="B123" s="11"/>
      <c r="C123" s="11"/>
      <c r="D123" s="11"/>
      <c r="E123" s="11"/>
      <c r="F123" s="11"/>
      <c r="O123" s="90"/>
      <c r="P123" s="11"/>
      <c r="Q123" s="11"/>
      <c r="R123" s="11"/>
      <c r="S123" s="11"/>
      <c r="T123" s="11"/>
      <c r="U123" s="11"/>
      <c r="V123" s="45"/>
      <c r="W123" s="45"/>
      <c r="X123" s="45"/>
      <c r="Y123" s="45"/>
      <c r="Z123" s="45"/>
      <c r="AA123" s="45"/>
      <c r="AB123" s="45"/>
    </row>
    <row r="124" spans="1:28" ht="13.5">
      <c r="A124" s="90"/>
      <c r="B124" s="11"/>
      <c r="C124" s="11"/>
      <c r="D124" s="11"/>
      <c r="E124" s="11"/>
      <c r="F124" s="11"/>
      <c r="O124" s="90"/>
      <c r="P124" s="11"/>
      <c r="Q124" s="11"/>
      <c r="R124" s="11"/>
      <c r="S124" s="11"/>
      <c r="T124" s="11"/>
      <c r="U124" s="11"/>
      <c r="V124" s="45"/>
      <c r="W124" s="45"/>
      <c r="X124" s="45"/>
      <c r="Y124" s="45"/>
      <c r="Z124" s="45"/>
      <c r="AA124" s="45"/>
      <c r="AB124" s="45"/>
    </row>
    <row r="125" spans="1:28" ht="13.5">
      <c r="A125" s="90"/>
      <c r="B125" s="11"/>
      <c r="C125" s="11"/>
      <c r="D125" s="11"/>
      <c r="E125" s="11"/>
      <c r="F125" s="11"/>
      <c r="O125" s="90"/>
      <c r="P125" s="11"/>
      <c r="Q125" s="11"/>
      <c r="R125" s="11"/>
      <c r="S125" s="11"/>
      <c r="T125" s="11"/>
      <c r="U125" s="11"/>
      <c r="V125" s="45"/>
      <c r="W125" s="45"/>
      <c r="X125" s="45"/>
      <c r="Y125" s="45"/>
      <c r="Z125" s="45"/>
      <c r="AA125" s="45"/>
      <c r="AB125" s="45"/>
    </row>
    <row r="126" spans="1:28" ht="13.5">
      <c r="A126" s="90"/>
      <c r="B126" s="87"/>
      <c r="C126" s="87"/>
      <c r="D126" s="11"/>
      <c r="E126" s="11"/>
      <c r="F126" s="11"/>
      <c r="O126" s="90"/>
      <c r="P126" s="11"/>
      <c r="Q126" s="11"/>
      <c r="R126" s="11"/>
      <c r="S126" s="11"/>
      <c r="T126" s="11"/>
      <c r="U126" s="11"/>
      <c r="V126" s="45"/>
      <c r="W126" s="45"/>
      <c r="X126" s="45"/>
      <c r="Y126" s="45"/>
      <c r="Z126" s="45"/>
      <c r="AA126" s="45"/>
      <c r="AB126" s="45"/>
    </row>
    <row r="127" spans="1:28" ht="13.5">
      <c r="A127" s="90"/>
      <c r="B127" s="87"/>
      <c r="C127" s="87"/>
      <c r="D127" s="11"/>
      <c r="E127" s="11"/>
      <c r="F127" s="11"/>
      <c r="O127" s="95"/>
      <c r="P127" s="71"/>
      <c r="Q127" s="71"/>
      <c r="R127" s="69"/>
      <c r="S127" s="69"/>
      <c r="T127" s="69"/>
      <c r="U127" s="11"/>
      <c r="V127" s="45"/>
      <c r="W127" s="45"/>
      <c r="X127" s="45"/>
      <c r="Y127" s="45"/>
      <c r="Z127" s="45"/>
      <c r="AA127" s="45"/>
      <c r="AB127" s="45"/>
    </row>
    <row r="128" spans="1:28" ht="13.5">
      <c r="A128" s="90"/>
      <c r="B128" s="87"/>
      <c r="C128" s="87"/>
      <c r="D128" s="11"/>
      <c r="E128" s="11"/>
      <c r="F128" s="11"/>
      <c r="O128" s="95"/>
      <c r="P128" s="71"/>
      <c r="Q128" s="71"/>
      <c r="R128" s="69"/>
      <c r="S128" s="69"/>
      <c r="T128" s="69"/>
      <c r="U128" s="11"/>
      <c r="V128" s="45"/>
      <c r="W128" s="45"/>
      <c r="X128" s="45"/>
      <c r="Y128" s="45"/>
      <c r="Z128" s="45"/>
      <c r="AA128" s="45"/>
      <c r="AB128" s="45"/>
    </row>
    <row r="129" spans="1:28" ht="13.5">
      <c r="A129" s="90"/>
      <c r="B129" s="87"/>
      <c r="C129" s="87"/>
      <c r="D129" s="11"/>
      <c r="E129" s="11"/>
      <c r="F129" s="11"/>
      <c r="O129" s="90"/>
      <c r="P129" s="11"/>
      <c r="Q129" s="11"/>
      <c r="R129" s="11"/>
      <c r="S129" s="11"/>
      <c r="T129" s="11"/>
      <c r="U129" s="11"/>
      <c r="V129" s="45"/>
      <c r="W129" s="45"/>
      <c r="X129" s="45"/>
      <c r="Y129" s="45"/>
      <c r="Z129" s="45"/>
      <c r="AA129" s="45"/>
      <c r="AB129" s="45"/>
    </row>
    <row r="130" spans="1:28" ht="13.5">
      <c r="A130" s="90"/>
      <c r="B130" s="45"/>
      <c r="C130" s="45"/>
      <c r="D130" s="11"/>
      <c r="E130" s="11"/>
      <c r="F130" s="11"/>
      <c r="O130" s="90"/>
      <c r="P130" s="11"/>
      <c r="Q130" s="11"/>
      <c r="R130" s="45"/>
      <c r="S130" s="45"/>
      <c r="T130" s="45"/>
      <c r="U130" s="11"/>
      <c r="V130" s="45"/>
      <c r="W130" s="45"/>
      <c r="X130" s="45"/>
      <c r="Y130" s="45"/>
      <c r="Z130" s="45"/>
      <c r="AA130" s="45"/>
      <c r="AB130" s="45"/>
    </row>
    <row r="131" spans="1:22" ht="13.5">
      <c r="A131" s="90"/>
      <c r="B131" s="11"/>
      <c r="C131" s="11"/>
      <c r="D131" s="11"/>
      <c r="E131" s="11"/>
      <c r="F131" s="11"/>
      <c r="O131" s="90"/>
      <c r="P131" s="11"/>
      <c r="Q131" s="11"/>
      <c r="R131" s="11"/>
      <c r="S131" s="11"/>
      <c r="T131" s="11"/>
      <c r="V131" s="45"/>
    </row>
    <row r="132" spans="1:22" ht="13.5">
      <c r="A132" s="90"/>
      <c r="B132" s="11"/>
      <c r="C132" s="11"/>
      <c r="D132" s="11"/>
      <c r="E132" s="11"/>
      <c r="F132" s="11"/>
      <c r="O132" s="90"/>
      <c r="P132" s="11"/>
      <c r="Q132" s="11"/>
      <c r="R132" s="11"/>
      <c r="S132" s="11"/>
      <c r="T132" s="11"/>
      <c r="V132" s="45"/>
    </row>
    <row r="133" spans="1:22" ht="13.5">
      <c r="A133" s="90"/>
      <c r="B133" s="11"/>
      <c r="C133" s="11"/>
      <c r="D133" s="11"/>
      <c r="E133" s="11"/>
      <c r="F133" s="11"/>
      <c r="O133" s="95"/>
      <c r="P133" s="71"/>
      <c r="Q133" s="71"/>
      <c r="R133" s="69"/>
      <c r="S133" s="69"/>
      <c r="T133" s="69"/>
      <c r="V133" s="11"/>
    </row>
    <row r="134" spans="1:22" ht="13.5">
      <c r="A134" s="90"/>
      <c r="B134" s="87"/>
      <c r="C134" s="87"/>
      <c r="D134" s="11"/>
      <c r="E134" s="11"/>
      <c r="F134" s="11"/>
      <c r="O134" s="95"/>
      <c r="P134" s="71"/>
      <c r="Q134" s="71"/>
      <c r="R134" s="69"/>
      <c r="S134" s="69"/>
      <c r="T134" s="69"/>
      <c r="V134" s="11"/>
    </row>
    <row r="135" spans="1:22" ht="13.5">
      <c r="A135" s="90"/>
      <c r="B135" s="11"/>
      <c r="C135" s="11"/>
      <c r="D135" s="11"/>
      <c r="E135" s="11"/>
      <c r="F135" s="11"/>
      <c r="O135" s="90"/>
      <c r="P135" s="11"/>
      <c r="Q135" s="11"/>
      <c r="R135" s="11"/>
      <c r="S135" s="11"/>
      <c r="T135" s="11"/>
      <c r="V135" s="11"/>
    </row>
    <row r="136" spans="1:22" ht="13.5">
      <c r="A136" s="90"/>
      <c r="B136" s="87"/>
      <c r="C136" s="87"/>
      <c r="D136" s="11"/>
      <c r="E136" s="11"/>
      <c r="F136" s="11"/>
      <c r="O136" s="90"/>
      <c r="P136" s="11"/>
      <c r="Q136" s="11"/>
      <c r="R136" s="11"/>
      <c r="S136" s="11"/>
      <c r="T136" s="11"/>
      <c r="V136" s="11"/>
    </row>
    <row r="137" spans="1:22" ht="13.5">
      <c r="A137" s="90"/>
      <c r="B137" s="11"/>
      <c r="C137" s="11"/>
      <c r="D137" s="11"/>
      <c r="E137" s="11"/>
      <c r="F137" s="11"/>
      <c r="O137" s="90"/>
      <c r="P137" s="11"/>
      <c r="Q137" s="11"/>
      <c r="R137" s="11"/>
      <c r="S137" s="11"/>
      <c r="T137" s="11"/>
      <c r="V137" s="11"/>
    </row>
    <row r="138" spans="1:22" ht="13.5">
      <c r="A138" s="90"/>
      <c r="B138" s="11"/>
      <c r="C138" s="11"/>
      <c r="D138" s="11"/>
      <c r="E138" s="11"/>
      <c r="F138" s="11"/>
      <c r="O138" s="90"/>
      <c r="P138" s="11"/>
      <c r="Q138" s="11"/>
      <c r="R138" s="11"/>
      <c r="S138" s="11"/>
      <c r="T138" s="11"/>
      <c r="V138" s="11"/>
    </row>
    <row r="139" spans="1:22" ht="13.5">
      <c r="A139" s="90"/>
      <c r="B139" s="11"/>
      <c r="C139" s="11"/>
      <c r="D139" s="11"/>
      <c r="E139" s="11"/>
      <c r="F139" s="11"/>
      <c r="O139" s="90"/>
      <c r="P139" s="11"/>
      <c r="Q139" s="11"/>
      <c r="R139" s="11"/>
      <c r="S139" s="11"/>
      <c r="T139" s="11"/>
      <c r="V139" s="11"/>
    </row>
    <row r="140" spans="1:22" ht="13.5">
      <c r="A140" s="90"/>
      <c r="B140" s="87"/>
      <c r="C140" s="87"/>
      <c r="D140" s="11"/>
      <c r="E140" s="11"/>
      <c r="F140" s="11"/>
      <c r="O140" s="90"/>
      <c r="P140" s="11"/>
      <c r="Q140" s="11"/>
      <c r="R140" s="11"/>
      <c r="S140" s="11"/>
      <c r="T140" s="11"/>
      <c r="V140" s="11"/>
    </row>
    <row r="141" spans="1:22" ht="13.5">
      <c r="A141" s="90"/>
      <c r="B141" s="11"/>
      <c r="C141" s="11"/>
      <c r="D141" s="11"/>
      <c r="E141" s="11"/>
      <c r="F141" s="11"/>
      <c r="O141" s="95"/>
      <c r="P141" s="71"/>
      <c r="Q141" s="71"/>
      <c r="R141" s="69"/>
      <c r="S141" s="69"/>
      <c r="T141" s="69"/>
      <c r="V141" s="11"/>
    </row>
    <row r="142" spans="1:22" ht="13.5">
      <c r="A142" s="90"/>
      <c r="B142" s="87"/>
      <c r="C142" s="87"/>
      <c r="D142" s="11"/>
      <c r="E142" s="11"/>
      <c r="F142" s="11"/>
      <c r="O142" s="95"/>
      <c r="P142" s="71"/>
      <c r="Q142" s="71"/>
      <c r="R142" s="69"/>
      <c r="S142" s="69"/>
      <c r="T142" s="69"/>
      <c r="V142" s="11"/>
    </row>
    <row r="143" spans="1:22" ht="13.5">
      <c r="A143" s="90"/>
      <c r="B143" s="11"/>
      <c r="C143" s="11"/>
      <c r="D143" s="11"/>
      <c r="E143" s="11"/>
      <c r="F143" s="11"/>
      <c r="O143" s="95"/>
      <c r="P143" s="71"/>
      <c r="Q143" s="71"/>
      <c r="R143" s="69"/>
      <c r="S143" s="69"/>
      <c r="T143" s="69"/>
      <c r="V143" s="11"/>
    </row>
    <row r="144" spans="1:20" ht="13.5">
      <c r="A144" s="90"/>
      <c r="B144" s="45"/>
      <c r="C144" s="45"/>
      <c r="D144" s="11"/>
      <c r="E144" s="11"/>
      <c r="F144" s="11"/>
      <c r="O144" s="95"/>
      <c r="P144" s="71"/>
      <c r="Q144" s="71"/>
      <c r="R144" s="69"/>
      <c r="S144" s="69"/>
      <c r="T144" s="69"/>
    </row>
    <row r="145" spans="1:20" ht="13.5">
      <c r="A145" s="90"/>
      <c r="B145" s="11"/>
      <c r="C145" s="11"/>
      <c r="D145" s="11"/>
      <c r="E145" s="11"/>
      <c r="F145" s="11"/>
      <c r="O145" s="90"/>
      <c r="P145" s="11"/>
      <c r="Q145" s="11"/>
      <c r="R145" s="11"/>
      <c r="S145" s="11"/>
      <c r="T145" s="11"/>
    </row>
    <row r="146" spans="1:20" ht="13.5">
      <c r="A146" s="90"/>
      <c r="B146" s="11"/>
      <c r="C146" s="11"/>
      <c r="D146" s="11"/>
      <c r="E146" s="11"/>
      <c r="F146" s="11"/>
      <c r="O146" s="90"/>
      <c r="P146" s="11"/>
      <c r="Q146" s="11"/>
      <c r="R146" s="11"/>
      <c r="S146" s="11"/>
      <c r="T146" s="11"/>
    </row>
    <row r="147" spans="1:20" ht="13.5">
      <c r="A147" s="90"/>
      <c r="B147" s="87"/>
      <c r="C147" s="87"/>
      <c r="D147" s="11"/>
      <c r="E147" s="11"/>
      <c r="F147" s="11"/>
      <c r="O147" s="90"/>
      <c r="P147" s="87"/>
      <c r="Q147" s="87"/>
      <c r="R147" s="11"/>
      <c r="S147" s="11"/>
      <c r="T147" s="11"/>
    </row>
    <row r="148" spans="1:20" ht="13.5">
      <c r="A148" s="90"/>
      <c r="B148" s="87"/>
      <c r="C148" s="87"/>
      <c r="D148" s="11"/>
      <c r="E148" s="11"/>
      <c r="F148" s="11"/>
      <c r="O148" s="90"/>
      <c r="P148" s="87"/>
      <c r="Q148" s="87"/>
      <c r="R148" s="11"/>
      <c r="S148" s="11"/>
      <c r="T148" s="11"/>
    </row>
    <row r="149" spans="1:20" ht="13.5">
      <c r="A149" s="90"/>
      <c r="B149" s="87"/>
      <c r="C149" s="87"/>
      <c r="D149" s="11"/>
      <c r="E149" s="11"/>
      <c r="F149" s="11"/>
      <c r="O149" s="95"/>
      <c r="P149" s="71"/>
      <c r="Q149" s="71"/>
      <c r="R149" s="69"/>
      <c r="S149" s="69"/>
      <c r="T149" s="69"/>
    </row>
    <row r="150" spans="1:20" ht="13.5">
      <c r="A150" s="90"/>
      <c r="B150" s="87"/>
      <c r="C150" s="87"/>
      <c r="D150" s="11"/>
      <c r="E150" s="11"/>
      <c r="F150" s="11"/>
      <c r="O150" s="95"/>
      <c r="P150" s="71"/>
      <c r="Q150" s="71"/>
      <c r="R150" s="69"/>
      <c r="S150" s="69"/>
      <c r="T150" s="69"/>
    </row>
    <row r="151" spans="1:20" ht="13.5">
      <c r="A151" s="90"/>
      <c r="B151" s="11"/>
      <c r="C151" s="11"/>
      <c r="D151" s="11"/>
      <c r="E151" s="11"/>
      <c r="F151" s="11"/>
      <c r="O151" s="90"/>
      <c r="P151" s="11"/>
      <c r="Q151" s="11"/>
      <c r="R151" s="11"/>
      <c r="S151" s="11"/>
      <c r="T151" s="11"/>
    </row>
    <row r="152" spans="1:20" ht="13.5">
      <c r="A152" s="90"/>
      <c r="B152" s="11"/>
      <c r="C152" s="11"/>
      <c r="D152" s="11"/>
      <c r="E152" s="11"/>
      <c r="F152" s="11"/>
      <c r="O152" s="90"/>
      <c r="P152" s="11"/>
      <c r="Q152" s="11"/>
      <c r="R152" s="11"/>
      <c r="S152" s="11"/>
      <c r="T152" s="11"/>
    </row>
    <row r="153" spans="1:20" ht="13.5">
      <c r="A153" s="90"/>
      <c r="B153" s="87"/>
      <c r="C153" s="87"/>
      <c r="D153" s="11"/>
      <c r="E153" s="11"/>
      <c r="F153" s="11"/>
      <c r="O153" s="90"/>
      <c r="P153" s="11"/>
      <c r="Q153" s="11"/>
      <c r="R153" s="11"/>
      <c r="S153" s="11"/>
      <c r="T153" s="11"/>
    </row>
    <row r="154" spans="1:20" ht="13.5">
      <c r="A154" s="90"/>
      <c r="B154" s="11"/>
      <c r="C154" s="11"/>
      <c r="D154" s="11"/>
      <c r="E154" s="11"/>
      <c r="F154" s="11"/>
      <c r="O154" s="90"/>
      <c r="P154" s="11"/>
      <c r="Q154" s="11"/>
      <c r="R154" s="11"/>
      <c r="S154" s="11"/>
      <c r="T154" s="11"/>
    </row>
    <row r="155" spans="1:20" ht="13.5">
      <c r="A155" s="90"/>
      <c r="B155" s="11"/>
      <c r="C155" s="11"/>
      <c r="D155" s="11"/>
      <c r="E155" s="11"/>
      <c r="F155" s="11"/>
      <c r="O155" s="90"/>
      <c r="P155" s="87"/>
      <c r="Q155" s="87"/>
      <c r="R155" s="11"/>
      <c r="S155" s="11"/>
      <c r="T155" s="11"/>
    </row>
    <row r="156" spans="1:20" ht="13.5">
      <c r="A156" s="90"/>
      <c r="B156" s="87"/>
      <c r="C156" s="87"/>
      <c r="D156" s="11"/>
      <c r="E156" s="11"/>
      <c r="F156" s="11"/>
      <c r="O156" s="90"/>
      <c r="P156" s="87"/>
      <c r="Q156" s="87"/>
      <c r="R156" s="11"/>
      <c r="S156" s="11"/>
      <c r="T156" s="11"/>
    </row>
    <row r="157" spans="1:20" ht="13.5">
      <c r="A157" s="90"/>
      <c r="B157" s="11"/>
      <c r="C157" s="11"/>
      <c r="D157" s="11"/>
      <c r="E157" s="11"/>
      <c r="F157" s="11"/>
      <c r="O157" s="90"/>
      <c r="P157" s="11"/>
      <c r="Q157" s="11"/>
      <c r="R157" s="11"/>
      <c r="S157" s="11"/>
      <c r="T157" s="11"/>
    </row>
    <row r="158" spans="1:20" ht="13.5">
      <c r="A158" s="90"/>
      <c r="B158" s="87"/>
      <c r="C158" s="87"/>
      <c r="D158" s="11"/>
      <c r="E158" s="11"/>
      <c r="F158" s="11"/>
      <c r="O158" s="90"/>
      <c r="P158" s="11"/>
      <c r="Q158" s="11"/>
      <c r="R158" s="11"/>
      <c r="S158" s="11"/>
      <c r="T158" s="11"/>
    </row>
    <row r="159" spans="1:20" ht="13.5">
      <c r="A159" s="90"/>
      <c r="B159" s="87"/>
      <c r="C159" s="87"/>
      <c r="D159" s="11"/>
      <c r="E159" s="11"/>
      <c r="F159" s="11"/>
      <c r="O159" s="95"/>
      <c r="P159" s="71"/>
      <c r="Q159" s="71"/>
      <c r="R159" s="69"/>
      <c r="S159" s="69"/>
      <c r="T159" s="69"/>
    </row>
    <row r="160" spans="1:20" ht="13.5">
      <c r="A160" s="90"/>
      <c r="B160" s="87"/>
      <c r="C160" s="87"/>
      <c r="D160" s="11"/>
      <c r="E160" s="11"/>
      <c r="F160" s="11"/>
      <c r="O160" s="95"/>
      <c r="P160" s="71"/>
      <c r="Q160" s="71"/>
      <c r="R160" s="69"/>
      <c r="S160" s="69"/>
      <c r="T160" s="69"/>
    </row>
    <row r="161" spans="1:20" ht="13.5">
      <c r="A161" s="90"/>
      <c r="B161" s="87"/>
      <c r="C161" s="87"/>
      <c r="D161" s="73"/>
      <c r="E161" s="73"/>
      <c r="F161" s="73"/>
      <c r="O161" s="90"/>
      <c r="P161" s="11"/>
      <c r="Q161" s="11"/>
      <c r="R161" s="11"/>
      <c r="S161" s="11"/>
      <c r="T161" s="11"/>
    </row>
    <row r="162" spans="1:20" ht="13.5">
      <c r="A162" s="90"/>
      <c r="B162" s="87"/>
      <c r="C162" s="87"/>
      <c r="D162" s="11"/>
      <c r="E162" s="11"/>
      <c r="F162" s="11"/>
      <c r="O162" s="90"/>
      <c r="P162" s="11"/>
      <c r="Q162" s="11"/>
      <c r="R162" s="11"/>
      <c r="S162" s="11"/>
      <c r="T162" s="11"/>
    </row>
    <row r="163" spans="1:20" ht="13.5">
      <c r="A163" s="90"/>
      <c r="B163" s="87"/>
      <c r="C163" s="87"/>
      <c r="D163" s="11"/>
      <c r="E163" s="11"/>
      <c r="F163" s="11"/>
      <c r="O163" s="90"/>
      <c r="P163" s="71"/>
      <c r="Q163" s="71"/>
      <c r="R163" s="70"/>
      <c r="S163" s="70"/>
      <c r="T163" s="70"/>
    </row>
    <row r="164" spans="1:20" ht="13.5">
      <c r="A164" s="90"/>
      <c r="B164" s="45"/>
      <c r="C164" s="45"/>
      <c r="D164" s="45"/>
      <c r="E164" s="45"/>
      <c r="F164" s="45"/>
      <c r="O164" s="90"/>
      <c r="P164" s="11"/>
      <c r="Q164" s="11"/>
      <c r="R164" s="11"/>
      <c r="S164" s="11"/>
      <c r="T164" s="11"/>
    </row>
    <row r="165" spans="1:20" ht="13.5">
      <c r="A165" s="90"/>
      <c r="B165" s="87"/>
      <c r="C165" s="87"/>
      <c r="D165" s="11"/>
      <c r="E165" s="11"/>
      <c r="F165" s="11"/>
      <c r="O165" s="95"/>
      <c r="P165" s="71"/>
      <c r="Q165" s="71"/>
      <c r="R165" s="69"/>
      <c r="S165" s="69"/>
      <c r="T165" s="69"/>
    </row>
    <row r="166" spans="15:20" ht="13.5">
      <c r="O166" s="95"/>
      <c r="P166" s="71"/>
      <c r="Q166" s="71"/>
      <c r="R166" s="69"/>
      <c r="S166" s="69"/>
      <c r="T166" s="69"/>
    </row>
    <row r="167" spans="15:20" ht="13.5">
      <c r="O167" s="90"/>
      <c r="P167" s="11"/>
      <c r="Q167" s="11"/>
      <c r="R167" s="11"/>
      <c r="S167" s="11"/>
      <c r="T167" s="11"/>
    </row>
    <row r="168" spans="15:20" ht="13.5">
      <c r="O168" s="90"/>
      <c r="P168" s="11"/>
      <c r="Q168" s="11"/>
      <c r="R168" s="11"/>
      <c r="S168" s="11"/>
      <c r="T168" s="11"/>
    </row>
    <row r="169" spans="15:20" ht="13.5">
      <c r="O169" s="90"/>
      <c r="P169" s="11"/>
      <c r="Q169" s="11"/>
      <c r="R169" s="11"/>
      <c r="S169" s="11"/>
      <c r="T169" s="11"/>
    </row>
    <row r="170" spans="15:20" ht="13.5">
      <c r="O170" s="90"/>
      <c r="P170" s="11"/>
      <c r="Q170" s="11"/>
      <c r="R170" s="11"/>
      <c r="S170" s="11"/>
      <c r="T170" s="11"/>
    </row>
    <row r="171" spans="15:20" ht="13.5">
      <c r="O171" s="90"/>
      <c r="P171" s="87"/>
      <c r="Q171" s="87"/>
      <c r="R171" s="11"/>
      <c r="S171" s="11"/>
      <c r="T171" s="11"/>
    </row>
    <row r="172" spans="15:20" ht="13.5">
      <c r="O172" s="90"/>
      <c r="P172" s="87"/>
      <c r="Q172" s="87"/>
      <c r="R172" s="11"/>
      <c r="S172" s="11"/>
      <c r="T172" s="11"/>
    </row>
    <row r="173" spans="15:20" ht="13.5">
      <c r="O173" s="90"/>
      <c r="P173" s="11"/>
      <c r="Q173" s="11"/>
      <c r="R173" s="11"/>
      <c r="S173" s="11"/>
      <c r="T173" s="11"/>
    </row>
    <row r="174" spans="15:20" ht="13.5">
      <c r="O174" s="90"/>
      <c r="P174" s="11"/>
      <c r="Q174" s="11"/>
      <c r="R174" s="11"/>
      <c r="S174" s="11"/>
      <c r="T174" s="11"/>
    </row>
    <row r="175" spans="15:20" ht="13.5">
      <c r="O175" s="95"/>
      <c r="P175" s="71"/>
      <c r="Q175" s="71"/>
      <c r="R175" s="69"/>
      <c r="S175" s="69"/>
      <c r="T175" s="69"/>
    </row>
    <row r="176" spans="15:20" ht="13.5">
      <c r="O176" s="95"/>
      <c r="P176" s="71"/>
      <c r="Q176" s="71"/>
      <c r="R176" s="69"/>
      <c r="S176" s="69"/>
      <c r="T176" s="69"/>
    </row>
    <row r="177" spans="15:20" ht="13.5">
      <c r="O177" s="90"/>
      <c r="P177" s="11"/>
      <c r="Q177" s="11"/>
      <c r="R177" s="11"/>
      <c r="S177" s="11"/>
      <c r="T177" s="11"/>
    </row>
    <row r="178" spans="15:20" ht="13.5">
      <c r="O178" s="90"/>
      <c r="P178" s="11"/>
      <c r="Q178" s="11"/>
      <c r="R178" s="11"/>
      <c r="S178" s="11"/>
      <c r="T178" s="11"/>
    </row>
    <row r="179" spans="15:20" ht="13.5">
      <c r="O179" s="90"/>
      <c r="P179" s="11"/>
      <c r="Q179" s="11"/>
      <c r="R179" s="11"/>
      <c r="S179" s="11"/>
      <c r="T179" s="11"/>
    </row>
    <row r="180" spans="15:20" ht="13.5">
      <c r="O180" s="90"/>
      <c r="P180" s="11"/>
      <c r="Q180" s="11"/>
      <c r="R180" s="11"/>
      <c r="S180" s="11"/>
      <c r="T180" s="11"/>
    </row>
    <row r="181" spans="15:20" ht="13.5">
      <c r="O181" s="95"/>
      <c r="P181" s="71"/>
      <c r="Q181" s="71"/>
      <c r="R181" s="69"/>
      <c r="S181" s="69"/>
      <c r="T181" s="69"/>
    </row>
    <row r="182" spans="15:20" ht="13.5">
      <c r="O182" s="95"/>
      <c r="P182" s="71"/>
      <c r="Q182" s="71"/>
      <c r="R182" s="69"/>
      <c r="S182" s="69"/>
      <c r="T182" s="69"/>
    </row>
    <row r="183" spans="15:20" ht="13.5">
      <c r="O183" s="95"/>
      <c r="P183" s="71"/>
      <c r="Q183" s="71"/>
      <c r="R183" s="69"/>
      <c r="S183" s="69"/>
      <c r="T183" s="69"/>
    </row>
    <row r="184" spans="15:20" ht="13.5">
      <c r="O184" s="95"/>
      <c r="P184" s="71"/>
      <c r="Q184" s="71"/>
      <c r="R184" s="69"/>
      <c r="S184" s="69"/>
      <c r="T184" s="69"/>
    </row>
    <row r="185" spans="15:20" ht="13.5">
      <c r="O185" s="90"/>
      <c r="P185" s="11"/>
      <c r="Q185" s="11"/>
      <c r="R185" s="11"/>
      <c r="S185" s="11"/>
      <c r="T185" s="11"/>
    </row>
    <row r="186" spans="15:20" ht="13.5">
      <c r="O186" s="90"/>
      <c r="P186" s="11"/>
      <c r="Q186" s="11"/>
      <c r="R186" s="11"/>
      <c r="S186" s="11"/>
      <c r="T186" s="11"/>
    </row>
    <row r="187" spans="15:20" ht="13.5">
      <c r="O187" s="90"/>
      <c r="P187" s="87"/>
      <c r="Q187" s="87"/>
      <c r="R187" s="11"/>
      <c r="S187" s="11"/>
      <c r="T187" s="11"/>
    </row>
    <row r="188" spans="15:20" ht="13.5">
      <c r="O188" s="90"/>
      <c r="P188" s="11"/>
      <c r="Q188" s="11"/>
      <c r="R188" s="11"/>
      <c r="S188" s="11"/>
      <c r="T188" s="11"/>
    </row>
    <row r="189" spans="15:20" ht="13.5">
      <c r="O189" s="90"/>
      <c r="P189" s="11"/>
      <c r="Q189" s="11"/>
      <c r="R189" s="11"/>
      <c r="S189" s="11"/>
      <c r="T189" s="11"/>
    </row>
    <row r="190" spans="15:20" ht="13.5">
      <c r="O190" s="90"/>
      <c r="P190" s="11"/>
      <c r="Q190" s="11"/>
      <c r="R190" s="11"/>
      <c r="S190" s="11"/>
      <c r="T190" s="11"/>
    </row>
    <row r="191" spans="15:20" ht="13.5">
      <c r="O191" s="95"/>
      <c r="P191" s="71"/>
      <c r="Q191" s="71"/>
      <c r="R191" s="69"/>
      <c r="S191" s="69"/>
      <c r="T191" s="69"/>
    </row>
    <row r="192" spans="15:20" ht="13.5">
      <c r="O192" s="95"/>
      <c r="P192" s="71"/>
      <c r="Q192" s="71"/>
      <c r="R192" s="69"/>
      <c r="S192" s="69"/>
      <c r="T192" s="69"/>
    </row>
    <row r="193" spans="15:20" ht="13.5">
      <c r="O193" s="90"/>
      <c r="P193" s="11"/>
      <c r="Q193" s="11"/>
      <c r="R193" s="11"/>
      <c r="S193" s="11"/>
      <c r="T193" s="11"/>
    </row>
    <row r="194" spans="15:20" ht="13.5">
      <c r="O194" s="90"/>
      <c r="P194" s="11"/>
      <c r="Q194" s="11"/>
      <c r="R194" s="11"/>
      <c r="S194" s="11"/>
      <c r="T194" s="11"/>
    </row>
    <row r="195" spans="15:20" ht="13.5">
      <c r="O195" s="90"/>
      <c r="P195" s="11"/>
      <c r="Q195" s="11"/>
      <c r="R195" s="11"/>
      <c r="S195" s="11"/>
      <c r="T195" s="11"/>
    </row>
    <row r="196" spans="15:20" ht="13.5">
      <c r="O196" s="90"/>
      <c r="P196" s="11"/>
      <c r="Q196" s="11"/>
      <c r="R196" s="11"/>
      <c r="S196" s="11"/>
      <c r="T196" s="11"/>
    </row>
    <row r="197" spans="15:20" ht="13.5">
      <c r="O197" s="95"/>
      <c r="P197" s="71"/>
      <c r="Q197" s="71"/>
      <c r="R197" s="69"/>
      <c r="S197" s="69"/>
      <c r="T197" s="69"/>
    </row>
    <row r="198" spans="15:20" ht="13.5">
      <c r="O198" s="95"/>
      <c r="P198" s="71"/>
      <c r="Q198" s="71"/>
      <c r="R198" s="69"/>
      <c r="S198" s="69"/>
      <c r="T198" s="69"/>
    </row>
    <row r="199" spans="15:20" ht="13.5">
      <c r="O199" s="90"/>
      <c r="P199" s="87"/>
      <c r="Q199" s="87"/>
      <c r="R199" s="11"/>
      <c r="S199" s="11"/>
      <c r="T199" s="11"/>
    </row>
    <row r="200" spans="15:20" ht="13.5">
      <c r="O200" s="90"/>
      <c r="P200" s="87"/>
      <c r="Q200" s="87"/>
      <c r="R200" s="11"/>
      <c r="S200" s="11"/>
      <c r="T200" s="11"/>
    </row>
    <row r="201" spans="15:20" ht="13.5">
      <c r="O201" s="90"/>
      <c r="P201" s="11"/>
      <c r="Q201" s="11"/>
      <c r="R201" s="11"/>
      <c r="S201" s="11"/>
      <c r="T201" s="11"/>
    </row>
    <row r="202" spans="15:20" ht="13.5">
      <c r="O202" s="90"/>
      <c r="P202" s="11"/>
      <c r="Q202" s="11"/>
      <c r="R202" s="11"/>
      <c r="S202" s="11"/>
      <c r="T202" s="11"/>
    </row>
    <row r="203" spans="15:20" ht="13.5">
      <c r="O203" s="90"/>
      <c r="P203" s="87"/>
      <c r="Q203" s="87"/>
      <c r="R203" s="11"/>
      <c r="S203" s="11"/>
      <c r="T203" s="11"/>
    </row>
    <row r="204" spans="15:20" ht="13.5">
      <c r="O204" s="90"/>
      <c r="P204" s="87"/>
      <c r="Q204" s="87"/>
      <c r="R204" s="11"/>
      <c r="S204" s="11"/>
      <c r="T204" s="11"/>
    </row>
    <row r="205" spans="15:20" ht="13.5">
      <c r="O205" s="95"/>
      <c r="P205" s="71"/>
      <c r="Q205" s="71"/>
      <c r="R205" s="69"/>
      <c r="S205" s="69"/>
      <c r="T205" s="69"/>
    </row>
    <row r="206" spans="15:20" ht="13.5">
      <c r="O206" s="95"/>
      <c r="P206" s="71"/>
      <c r="Q206" s="71"/>
      <c r="R206" s="69"/>
      <c r="S206" s="69"/>
      <c r="T206" s="69"/>
    </row>
    <row r="207" spans="15:20" ht="13.5">
      <c r="O207" s="95"/>
      <c r="P207" s="71"/>
      <c r="Q207" s="71"/>
      <c r="R207" s="69"/>
      <c r="S207" s="69"/>
      <c r="T207" s="69"/>
    </row>
    <row r="208" spans="15:20" ht="13.5">
      <c r="O208" s="95"/>
      <c r="P208" s="71"/>
      <c r="Q208" s="71"/>
      <c r="R208" s="69"/>
      <c r="S208" s="69"/>
      <c r="T208" s="69"/>
    </row>
    <row r="209" spans="15:20" ht="13.5">
      <c r="O209" s="90"/>
      <c r="P209" s="11"/>
      <c r="Q209" s="11"/>
      <c r="R209" s="11"/>
      <c r="S209" s="11"/>
      <c r="T209" s="11"/>
    </row>
    <row r="210" spans="15:20" ht="13.5">
      <c r="O210" s="90"/>
      <c r="P210" s="11"/>
      <c r="Q210" s="11"/>
      <c r="R210" s="11"/>
      <c r="S210" s="11"/>
      <c r="T210" s="11"/>
    </row>
    <row r="211" spans="15:20" ht="13.5">
      <c r="O211" s="90"/>
      <c r="P211" s="11"/>
      <c r="Q211" s="11"/>
      <c r="R211" s="11"/>
      <c r="S211" s="11"/>
      <c r="T211" s="11"/>
    </row>
    <row r="212" spans="15:20" ht="13.5">
      <c r="O212" s="90"/>
      <c r="P212" s="11"/>
      <c r="Q212" s="11"/>
      <c r="R212" s="11"/>
      <c r="S212" s="11"/>
      <c r="T212" s="11"/>
    </row>
    <row r="213" spans="15:20" ht="13.5">
      <c r="O213" s="95"/>
      <c r="P213" s="71"/>
      <c r="Q213" s="71"/>
      <c r="R213" s="69"/>
      <c r="S213" s="69"/>
      <c r="T213" s="69"/>
    </row>
    <row r="214" spans="15:20" ht="13.5">
      <c r="O214" s="95"/>
      <c r="P214" s="71"/>
      <c r="Q214" s="71"/>
      <c r="R214" s="69"/>
      <c r="S214" s="69"/>
      <c r="T214" s="69"/>
    </row>
    <row r="215" spans="15:20" ht="13.5">
      <c r="O215" s="90"/>
      <c r="P215" s="11"/>
      <c r="Q215" s="11"/>
      <c r="R215" s="11"/>
      <c r="S215" s="11"/>
      <c r="T215" s="11"/>
    </row>
    <row r="216" spans="15:20" ht="13.5">
      <c r="O216" s="90"/>
      <c r="P216" s="11"/>
      <c r="Q216" s="11"/>
      <c r="R216" s="11"/>
      <c r="S216" s="11"/>
      <c r="T216" s="11"/>
    </row>
    <row r="217" spans="15:20" ht="13.5">
      <c r="O217" s="90"/>
      <c r="P217" s="11"/>
      <c r="Q217" s="11"/>
      <c r="R217" s="11"/>
      <c r="S217" s="11"/>
      <c r="T217" s="11"/>
    </row>
    <row r="218" spans="15:20" ht="13.5">
      <c r="O218" s="90"/>
      <c r="P218" s="11"/>
      <c r="Q218" s="11"/>
      <c r="R218" s="11"/>
      <c r="S218" s="11"/>
      <c r="T218" s="11"/>
    </row>
    <row r="219" spans="15:20" ht="13.5">
      <c r="O219" s="90"/>
      <c r="P219" s="87"/>
      <c r="Q219" s="87"/>
      <c r="R219" s="11"/>
      <c r="S219" s="11"/>
      <c r="T219" s="11"/>
    </row>
    <row r="220" spans="15:20" ht="13.5">
      <c r="O220" s="90"/>
      <c r="P220" s="87"/>
      <c r="Q220" s="87"/>
      <c r="R220" s="11"/>
      <c r="S220" s="11"/>
      <c r="T220" s="11"/>
    </row>
    <row r="221" spans="15:20" ht="13.5">
      <c r="O221" s="90"/>
      <c r="P221" s="11"/>
      <c r="Q221" s="11"/>
      <c r="R221" s="11"/>
      <c r="S221" s="11"/>
      <c r="T221" s="11"/>
    </row>
    <row r="222" spans="15:20" ht="13.5">
      <c r="O222" s="90"/>
      <c r="P222" s="11"/>
      <c r="Q222" s="11"/>
      <c r="R222" s="11"/>
      <c r="S222" s="11"/>
      <c r="T222" s="11"/>
    </row>
    <row r="223" spans="15:20" ht="13.5">
      <c r="O223" s="95"/>
      <c r="P223" s="71"/>
      <c r="Q223" s="71"/>
      <c r="R223" s="69"/>
      <c r="S223" s="69"/>
      <c r="T223" s="69"/>
    </row>
    <row r="224" spans="15:20" ht="13.5">
      <c r="O224" s="95"/>
      <c r="P224" s="71"/>
      <c r="Q224" s="71"/>
      <c r="R224" s="69"/>
      <c r="S224" s="69"/>
      <c r="T224" s="69"/>
    </row>
    <row r="225" spans="15:20" ht="13.5">
      <c r="O225" s="90"/>
      <c r="P225" s="11"/>
      <c r="Q225" s="11"/>
      <c r="R225" s="11"/>
      <c r="S225" s="11"/>
      <c r="T225" s="11"/>
    </row>
    <row r="226" spans="15:20" ht="13.5">
      <c r="O226" s="90"/>
      <c r="P226" s="11"/>
      <c r="Q226" s="11"/>
      <c r="R226" s="11"/>
      <c r="S226" s="11"/>
      <c r="T226" s="11"/>
    </row>
    <row r="227" spans="15:20" ht="13.5">
      <c r="O227" s="90"/>
      <c r="P227" s="45"/>
      <c r="Q227" s="45"/>
      <c r="R227" s="11"/>
      <c r="S227" s="11"/>
      <c r="T227" s="11"/>
    </row>
    <row r="228" spans="15:20" ht="13.5">
      <c r="O228" s="90"/>
      <c r="P228" s="87"/>
      <c r="Q228" s="87"/>
      <c r="R228" s="11"/>
      <c r="S228" s="11"/>
      <c r="T228" s="11"/>
    </row>
    <row r="229" spans="15:20" ht="13.5">
      <c r="O229" s="95"/>
      <c r="P229" s="71"/>
      <c r="Q229" s="71"/>
      <c r="R229" s="69"/>
      <c r="S229" s="69"/>
      <c r="T229" s="69"/>
    </row>
    <row r="230" spans="15:20" ht="13.5">
      <c r="O230" s="95"/>
      <c r="P230" s="71"/>
      <c r="Q230" s="71"/>
      <c r="R230" s="69"/>
      <c r="S230" s="69"/>
      <c r="T230" s="69"/>
    </row>
    <row r="231" spans="15:20" ht="13.5">
      <c r="O231" s="90"/>
      <c r="P231" s="87"/>
      <c r="Q231" s="87"/>
      <c r="R231" s="73"/>
      <c r="S231" s="73"/>
      <c r="T231" s="73"/>
    </row>
    <row r="232" spans="15:20" ht="13.5">
      <c r="O232" s="90"/>
      <c r="P232" s="87"/>
      <c r="Q232" s="87"/>
      <c r="R232" s="73"/>
      <c r="S232" s="73"/>
      <c r="T232" s="73"/>
    </row>
    <row r="233" spans="15:20" ht="13.5">
      <c r="O233" s="90"/>
      <c r="P233" s="11"/>
      <c r="Q233" s="11"/>
      <c r="R233" s="11"/>
      <c r="S233" s="11"/>
      <c r="T233" s="11"/>
    </row>
    <row r="234" spans="15:20" ht="13.5">
      <c r="O234" s="90"/>
      <c r="P234" s="11"/>
      <c r="Q234" s="11"/>
      <c r="R234" s="11"/>
      <c r="S234" s="11"/>
      <c r="T234" s="11"/>
    </row>
    <row r="235" spans="15:20" ht="13.5">
      <c r="O235" s="90"/>
      <c r="P235" s="11"/>
      <c r="Q235" s="11"/>
      <c r="R235" s="11"/>
      <c r="S235" s="11"/>
      <c r="T235" s="11"/>
    </row>
    <row r="236" spans="15:20" ht="13.5">
      <c r="O236" s="90"/>
      <c r="P236" s="11"/>
      <c r="Q236" s="11"/>
      <c r="R236" s="11"/>
      <c r="S236" s="11"/>
      <c r="T236" s="11"/>
    </row>
    <row r="237" spans="15:20" ht="13.5">
      <c r="O237" s="90"/>
      <c r="P237" s="87"/>
      <c r="Q237" s="87"/>
      <c r="R237" s="73"/>
      <c r="S237" s="73"/>
      <c r="T237" s="73"/>
    </row>
    <row r="238" spans="15:20" ht="13.5">
      <c r="O238" s="90"/>
      <c r="P238" s="87"/>
      <c r="Q238" s="87"/>
      <c r="R238" s="73"/>
      <c r="S238" s="73"/>
      <c r="T238" s="73"/>
    </row>
    <row r="239" spans="15:20" ht="13.5">
      <c r="O239" s="95"/>
      <c r="P239" s="71"/>
      <c r="Q239" s="71"/>
      <c r="R239" s="69"/>
      <c r="S239" s="69"/>
      <c r="T239" s="69"/>
    </row>
    <row r="240" spans="15:20" ht="13.5">
      <c r="O240" s="95"/>
      <c r="P240" s="71"/>
      <c r="Q240" s="71"/>
      <c r="R240" s="69"/>
      <c r="S240" s="69"/>
      <c r="T240" s="69"/>
    </row>
    <row r="241" spans="15:20" ht="13.5">
      <c r="O241" s="90"/>
      <c r="P241" s="11"/>
      <c r="Q241" s="11"/>
      <c r="R241" s="11"/>
      <c r="S241" s="11"/>
      <c r="T241" s="11"/>
    </row>
    <row r="242" spans="15:20" ht="13.5">
      <c r="O242" s="90"/>
      <c r="P242" s="11"/>
      <c r="Q242" s="11"/>
      <c r="R242" s="11"/>
      <c r="S242" s="11"/>
      <c r="T242" s="11"/>
    </row>
    <row r="243" spans="15:20" ht="13.5">
      <c r="O243" s="90"/>
      <c r="P243" s="87"/>
      <c r="Q243" s="87"/>
      <c r="R243" s="11"/>
      <c r="S243" s="11"/>
      <c r="T243" s="11"/>
    </row>
    <row r="244" spans="15:20" ht="13.5">
      <c r="O244" s="90"/>
      <c r="P244" s="87"/>
      <c r="Q244" s="87"/>
      <c r="R244" s="11"/>
      <c r="S244" s="11"/>
      <c r="T244" s="11"/>
    </row>
    <row r="245" spans="15:20" ht="13.5">
      <c r="O245" s="95"/>
      <c r="P245" s="71"/>
      <c r="Q245" s="71"/>
      <c r="R245" s="69"/>
      <c r="S245" s="69"/>
      <c r="T245" s="69"/>
    </row>
    <row r="246" spans="15:20" ht="13.5">
      <c r="O246" s="95"/>
      <c r="P246" s="71"/>
      <c r="Q246" s="71"/>
      <c r="R246" s="69"/>
      <c r="S246" s="69"/>
      <c r="T246" s="69"/>
    </row>
    <row r="247" spans="15:20" ht="13.5">
      <c r="O247" s="90"/>
      <c r="P247" s="11"/>
      <c r="Q247" s="11"/>
      <c r="R247" s="11"/>
      <c r="S247" s="11"/>
      <c r="T247" s="11"/>
    </row>
    <row r="248" spans="15:20" ht="13.5">
      <c r="O248" s="90"/>
      <c r="P248" s="11"/>
      <c r="Q248" s="11"/>
      <c r="R248" s="11"/>
      <c r="S248" s="11"/>
      <c r="T248" s="11"/>
    </row>
    <row r="249" spans="15:20" ht="13.5">
      <c r="O249" s="90"/>
      <c r="P249" s="11"/>
      <c r="Q249" s="11"/>
      <c r="R249" s="11"/>
      <c r="S249" s="11"/>
      <c r="T249" s="11"/>
    </row>
    <row r="250" spans="15:20" ht="13.5">
      <c r="O250" s="90"/>
      <c r="P250" s="11"/>
      <c r="Q250" s="11"/>
      <c r="R250" s="11"/>
      <c r="S250" s="11"/>
      <c r="T250" s="11"/>
    </row>
    <row r="251" spans="15:20" ht="13.5">
      <c r="O251" s="90"/>
      <c r="P251" s="11"/>
      <c r="Q251" s="11"/>
      <c r="R251" s="11"/>
      <c r="S251" s="11"/>
      <c r="T251" s="11"/>
    </row>
    <row r="252" spans="15:20" ht="13.5">
      <c r="O252" s="90"/>
      <c r="P252" s="11"/>
      <c r="Q252" s="11"/>
      <c r="R252" s="11"/>
      <c r="S252" s="11"/>
      <c r="T252" s="11"/>
    </row>
    <row r="253" spans="15:20" ht="13.5">
      <c r="O253" s="90"/>
      <c r="P253" s="87"/>
      <c r="Q253" s="87"/>
      <c r="R253" s="11"/>
      <c r="S253" s="11"/>
      <c r="T253" s="11"/>
    </row>
    <row r="254" spans="15:20" ht="13.5">
      <c r="O254" s="90"/>
      <c r="P254" s="87"/>
      <c r="Q254" s="87"/>
      <c r="R254" s="11"/>
      <c r="S254" s="11"/>
      <c r="T254" s="11"/>
    </row>
    <row r="255" spans="15:20" ht="13.5">
      <c r="O255" s="95"/>
      <c r="P255" s="71"/>
      <c r="Q255" s="71"/>
      <c r="R255" s="69"/>
      <c r="S255" s="69"/>
      <c r="T255" s="69"/>
    </row>
    <row r="256" spans="15:20" ht="13.5">
      <c r="O256" s="95"/>
      <c r="P256" s="71"/>
      <c r="Q256" s="71"/>
      <c r="R256" s="69"/>
      <c r="S256" s="69"/>
      <c r="T256" s="69"/>
    </row>
    <row r="257" spans="15:20" ht="13.5">
      <c r="O257" s="90"/>
      <c r="P257" s="11"/>
      <c r="Q257" s="11"/>
      <c r="R257" s="11"/>
      <c r="S257" s="11"/>
      <c r="T257" s="11"/>
    </row>
    <row r="258" spans="15:20" ht="13.5">
      <c r="O258" s="90"/>
      <c r="P258" s="11"/>
      <c r="Q258" s="11"/>
      <c r="R258" s="11"/>
      <c r="S258" s="11"/>
      <c r="T258" s="11"/>
    </row>
    <row r="260" spans="15:44" ht="13.5">
      <c r="O260" s="82" t="s">
        <v>188</v>
      </c>
      <c r="P260" s="83"/>
      <c r="Q260" s="83"/>
      <c r="R260" s="83"/>
      <c r="S260" s="83"/>
      <c r="T260" s="83"/>
      <c r="U260" s="78" t="s">
        <v>174</v>
      </c>
      <c r="V260" s="81"/>
      <c r="W260" s="81"/>
      <c r="X260" s="81"/>
      <c r="Y260" s="78" t="s">
        <v>174</v>
      </c>
      <c r="Z260" s="81"/>
      <c r="AA260" s="81"/>
      <c r="AB260" s="81"/>
      <c r="AC260" s="96"/>
      <c r="AD260" s="82" t="s">
        <v>175</v>
      </c>
      <c r="AE260" s="83"/>
      <c r="AF260" s="83"/>
      <c r="AG260" s="83"/>
      <c r="AH260" s="83"/>
      <c r="AI260" s="83"/>
      <c r="AK260" s="78" t="s">
        <v>176</v>
      </c>
      <c r="AL260" s="81"/>
      <c r="AM260" s="81"/>
      <c r="AN260" s="81"/>
      <c r="AO260" s="97"/>
      <c r="AP260" s="96"/>
      <c r="AQ260" s="96"/>
      <c r="AR260" s="96"/>
    </row>
    <row r="261" spans="15:44" ht="13.5">
      <c r="O261" s="84" t="s">
        <v>171</v>
      </c>
      <c r="P261" s="84" t="s">
        <v>152</v>
      </c>
      <c r="Q261" s="84" t="s">
        <v>153</v>
      </c>
      <c r="R261" s="84" t="s">
        <v>172</v>
      </c>
      <c r="S261" s="84" t="s">
        <v>186</v>
      </c>
      <c r="T261" s="84" t="s">
        <v>177</v>
      </c>
      <c r="U261" s="84" t="s">
        <v>187</v>
      </c>
      <c r="V261" s="84" t="s">
        <v>152</v>
      </c>
      <c r="W261" s="84" t="s">
        <v>153</v>
      </c>
      <c r="X261" s="84" t="s">
        <v>172</v>
      </c>
      <c r="Y261" s="84" t="s">
        <v>173</v>
      </c>
      <c r="Z261" s="84" t="s">
        <v>152</v>
      </c>
      <c r="AA261" s="84" t="s">
        <v>153</v>
      </c>
      <c r="AB261" s="84" t="s">
        <v>172</v>
      </c>
      <c r="AC261" s="84"/>
      <c r="AD261" s="84" t="s">
        <v>173</v>
      </c>
      <c r="AE261" s="84" t="s">
        <v>152</v>
      </c>
      <c r="AF261" s="84" t="s">
        <v>153</v>
      </c>
      <c r="AG261" s="84" t="s">
        <v>172</v>
      </c>
      <c r="AH261" s="84" t="s">
        <v>186</v>
      </c>
      <c r="AI261" s="84" t="s">
        <v>177</v>
      </c>
      <c r="AK261" s="84" t="s">
        <v>187</v>
      </c>
      <c r="AL261" s="84" t="s">
        <v>152</v>
      </c>
      <c r="AM261" s="84" t="s">
        <v>153</v>
      </c>
      <c r="AN261" s="84" t="s">
        <v>172</v>
      </c>
      <c r="AO261" s="84" t="s">
        <v>173</v>
      </c>
      <c r="AP261" s="84" t="s">
        <v>152</v>
      </c>
      <c r="AQ261" s="84" t="s">
        <v>153</v>
      </c>
      <c r="AR261" s="84" t="s">
        <v>172</v>
      </c>
    </row>
    <row r="262" spans="15:44" ht="13.5">
      <c r="O262" s="162">
        <v>1</v>
      </c>
      <c r="P262" s="105" t="s">
        <v>301</v>
      </c>
      <c r="Q262" s="105" t="s">
        <v>302</v>
      </c>
      <c r="R262" s="100" t="s">
        <v>265</v>
      </c>
      <c r="S262" s="100" t="s">
        <v>303</v>
      </c>
      <c r="T262" s="120">
        <v>33549</v>
      </c>
      <c r="U262" s="77">
        <v>1</v>
      </c>
      <c r="V262" s="80" t="str">
        <f>P262</f>
        <v>齊藤</v>
      </c>
      <c r="W262" s="80" t="str">
        <f>Q262</f>
        <v>杏奈</v>
      </c>
      <c r="X262" s="80" t="str">
        <f>R262</f>
        <v>(宮・宮崎商業高）</v>
      </c>
      <c r="Y262" s="77">
        <v>1</v>
      </c>
      <c r="Z262" s="80" t="str">
        <f>P263</f>
        <v>大原</v>
      </c>
      <c r="AA262" s="80" t="str">
        <f>Q263</f>
        <v>かのこ</v>
      </c>
      <c r="AB262" s="80" t="str">
        <f>R263</f>
        <v>(宮・宮崎商業高）</v>
      </c>
      <c r="AD262" s="170">
        <v>1</v>
      </c>
      <c r="AE262" s="105" t="s">
        <v>387</v>
      </c>
      <c r="AF262" s="105" t="s">
        <v>388</v>
      </c>
      <c r="AG262" s="100" t="s">
        <v>215</v>
      </c>
      <c r="AH262" s="100" t="s">
        <v>389</v>
      </c>
      <c r="AI262" s="120">
        <v>34210</v>
      </c>
      <c r="AK262" s="77">
        <v>1</v>
      </c>
      <c r="AL262" s="77" t="str">
        <f>AE262</f>
        <v>大森</v>
      </c>
      <c r="AM262" s="77" t="str">
        <f>AF262</f>
        <v>詩織</v>
      </c>
      <c r="AN262" s="77" t="str">
        <f>AG262</f>
        <v>(佐・龍谷高）</v>
      </c>
      <c r="AO262" s="77">
        <v>1</v>
      </c>
      <c r="AP262" s="77" t="str">
        <f>AE263</f>
        <v>緒方</v>
      </c>
      <c r="AQ262" s="77" t="str">
        <f>AF263</f>
        <v>葉台子</v>
      </c>
      <c r="AR262" s="77" t="str">
        <f>AG263</f>
        <v>(佐・ｸﾞﾗｽｺｰﾄ佐賀TC）</v>
      </c>
    </row>
    <row r="263" spans="15:44" ht="13.5">
      <c r="O263" s="163">
        <v>1</v>
      </c>
      <c r="P263" s="112" t="s">
        <v>296</v>
      </c>
      <c r="Q263" s="105" t="s">
        <v>297</v>
      </c>
      <c r="R263" s="100" t="s">
        <v>265</v>
      </c>
      <c r="S263" s="100" t="s">
        <v>526</v>
      </c>
      <c r="T263" s="110">
        <v>33369</v>
      </c>
      <c r="U263" s="77">
        <v>2</v>
      </c>
      <c r="V263" s="80" t="str">
        <f>P264</f>
        <v>神之浦</v>
      </c>
      <c r="W263" s="80" t="str">
        <f>Q264</f>
        <v>佳那</v>
      </c>
      <c r="X263" s="80" t="str">
        <f>R264</f>
        <v>(長･海星高)</v>
      </c>
      <c r="Y263" s="77">
        <v>2</v>
      </c>
      <c r="Z263" s="80" t="str">
        <f>P265</f>
        <v>坂田</v>
      </c>
      <c r="AA263" s="80" t="str">
        <f>Q265</f>
        <v>汐里</v>
      </c>
      <c r="AB263" s="80" t="str">
        <f>R265</f>
        <v>(長･海星高)</v>
      </c>
      <c r="AD263" s="160">
        <v>1</v>
      </c>
      <c r="AE263" s="105" t="s">
        <v>213</v>
      </c>
      <c r="AF263" s="105" t="s">
        <v>376</v>
      </c>
      <c r="AG263" s="100" t="s">
        <v>377</v>
      </c>
      <c r="AH263" s="100" t="s">
        <v>477</v>
      </c>
      <c r="AI263" s="120">
        <v>34210</v>
      </c>
      <c r="AK263" s="77">
        <v>2</v>
      </c>
      <c r="AL263" s="77" t="str">
        <f>AE264</f>
        <v>杉本</v>
      </c>
      <c r="AM263" s="77" t="str">
        <f>AF264</f>
        <v>絵美</v>
      </c>
      <c r="AN263" s="77" t="str">
        <f>AG264</f>
        <v>(長･鹿町SKHTC)</v>
      </c>
      <c r="AO263" s="77">
        <v>2</v>
      </c>
      <c r="AP263" s="77" t="str">
        <f>AE265</f>
        <v>川久保</v>
      </c>
      <c r="AQ263" s="77" t="str">
        <f>AF265</f>
        <v>恵理</v>
      </c>
      <c r="AR263" s="77" t="str">
        <f>AG265</f>
        <v>(長･鹿町SKHTC)</v>
      </c>
    </row>
    <row r="264" spans="15:44" ht="13.5">
      <c r="O264" s="164">
        <v>2</v>
      </c>
      <c r="P264" s="112" t="s">
        <v>299</v>
      </c>
      <c r="Q264" s="105" t="s">
        <v>947</v>
      </c>
      <c r="R264" s="100" t="s">
        <v>422</v>
      </c>
      <c r="S264" s="100" t="s">
        <v>300</v>
      </c>
      <c r="T264" s="110">
        <v>33824</v>
      </c>
      <c r="U264" s="77">
        <v>3</v>
      </c>
      <c r="V264" s="80" t="str">
        <f>P266</f>
        <v>篠原</v>
      </c>
      <c r="W264" s="80" t="str">
        <f>Q266</f>
        <v>絵美</v>
      </c>
      <c r="X264" s="80" t="str">
        <f>R266</f>
        <v>(福･柳川高)</v>
      </c>
      <c r="Y264" s="77">
        <v>3</v>
      </c>
      <c r="Z264" s="80" t="str">
        <f>P267</f>
        <v>池田</v>
      </c>
      <c r="AA264" s="80" t="str">
        <f>Q267</f>
        <v>祐愛</v>
      </c>
      <c r="AB264" s="80" t="str">
        <f>R267</f>
        <v>(福･柳川高)</v>
      </c>
      <c r="AD264" s="159">
        <v>2</v>
      </c>
      <c r="AE264" s="105" t="s">
        <v>809</v>
      </c>
      <c r="AF264" s="105" t="s">
        <v>139</v>
      </c>
      <c r="AG264" s="100" t="s">
        <v>810</v>
      </c>
      <c r="AH264" s="100" t="s">
        <v>811</v>
      </c>
      <c r="AI264" s="120">
        <v>34602</v>
      </c>
      <c r="AK264" s="77">
        <v>3</v>
      </c>
      <c r="AL264" s="77" t="str">
        <f>AE266</f>
        <v>堀口</v>
      </c>
      <c r="AM264" s="77" t="str">
        <f>AF266</f>
        <v>絵莉</v>
      </c>
      <c r="AN264" s="77" t="str">
        <f>AG266</f>
        <v>(福・柳川高）</v>
      </c>
      <c r="AO264" s="77">
        <v>3</v>
      </c>
      <c r="AP264" s="77" t="str">
        <f>AE267</f>
        <v>中島</v>
      </c>
      <c r="AQ264" s="77" t="str">
        <f>AF267</f>
        <v>唯</v>
      </c>
      <c r="AR264" s="77" t="str">
        <f>AG267</f>
        <v>(福･柳川高)</v>
      </c>
    </row>
    <row r="265" spans="15:44" ht="13.5">
      <c r="O265" s="163">
        <v>2</v>
      </c>
      <c r="P265" s="112" t="s">
        <v>196</v>
      </c>
      <c r="Q265" s="105" t="s">
        <v>948</v>
      </c>
      <c r="R265" s="100" t="s">
        <v>422</v>
      </c>
      <c r="S265" s="100" t="s">
        <v>141</v>
      </c>
      <c r="T265" s="110">
        <v>33928</v>
      </c>
      <c r="U265" s="77">
        <v>4</v>
      </c>
      <c r="V265" s="80" t="str">
        <f>P268</f>
        <v>比嘉</v>
      </c>
      <c r="W265" s="80" t="str">
        <f>Q268</f>
        <v>真奈未</v>
      </c>
      <c r="X265" s="80" t="str">
        <f>R268</f>
        <v>(沖・ｺｻﾞ高）</v>
      </c>
      <c r="Y265" s="77">
        <v>4</v>
      </c>
      <c r="Z265" s="80" t="str">
        <f>P269</f>
        <v>平田</v>
      </c>
      <c r="AA265" s="80" t="str">
        <f>Q269</f>
        <v>香</v>
      </c>
      <c r="AB265" s="80" t="str">
        <f>R269</f>
        <v>(沖・ｺｻﾞ高）</v>
      </c>
      <c r="AD265" s="160">
        <v>2</v>
      </c>
      <c r="AE265" s="105" t="s">
        <v>16</v>
      </c>
      <c r="AF265" s="105" t="s">
        <v>17</v>
      </c>
      <c r="AG265" s="100" t="s">
        <v>810</v>
      </c>
      <c r="AH265" s="100" t="s">
        <v>18</v>
      </c>
      <c r="AI265" s="120">
        <v>34432</v>
      </c>
      <c r="AK265" s="77">
        <v>4</v>
      </c>
      <c r="AL265" s="77" t="str">
        <f>AE268</f>
        <v>佐藤</v>
      </c>
      <c r="AM265" s="77" t="str">
        <f>AF268</f>
        <v>愛里</v>
      </c>
      <c r="AN265" s="77" t="str">
        <f>AG268</f>
        <v>(大・福徳学院高）</v>
      </c>
      <c r="AO265" s="77">
        <v>4</v>
      </c>
      <c r="AP265" s="77" t="str">
        <f>AE269</f>
        <v>川野</v>
      </c>
      <c r="AQ265" s="77" t="str">
        <f>AF269</f>
        <v>桃華</v>
      </c>
      <c r="AR265" s="77" t="str">
        <f>AG269</f>
        <v>(大･大分舞鶴高)</v>
      </c>
    </row>
    <row r="266" spans="15:44" ht="13.5">
      <c r="O266" s="164">
        <v>3</v>
      </c>
      <c r="P266" s="112" t="s">
        <v>138</v>
      </c>
      <c r="Q266" s="105" t="s">
        <v>139</v>
      </c>
      <c r="R266" s="100" t="s">
        <v>201</v>
      </c>
      <c r="S266" s="100" t="s">
        <v>140</v>
      </c>
      <c r="T266" s="110">
        <v>34020</v>
      </c>
      <c r="U266" s="77">
        <v>5</v>
      </c>
      <c r="V266" s="80" t="str">
        <f>P270</f>
        <v>鍬田</v>
      </c>
      <c r="W266" s="80" t="str">
        <f>Q270</f>
        <v>梨絵</v>
      </c>
      <c r="X266" s="80" t="str">
        <f>R270</f>
        <v>(大･福徳学院高)</v>
      </c>
      <c r="Y266" s="77">
        <v>5</v>
      </c>
      <c r="Z266" s="80" t="str">
        <f>P271</f>
        <v>賀川</v>
      </c>
      <c r="AA266" s="80" t="str">
        <f>Q271</f>
        <v>志保</v>
      </c>
      <c r="AB266" s="80" t="str">
        <f>R271</f>
        <v>(大･福徳学院高)</v>
      </c>
      <c r="AD266" s="159">
        <v>3</v>
      </c>
      <c r="AE266" s="130" t="s">
        <v>314</v>
      </c>
      <c r="AF266" s="130" t="s">
        <v>144</v>
      </c>
      <c r="AG266" s="100" t="s">
        <v>274</v>
      </c>
      <c r="AH266" s="100" t="s">
        <v>145</v>
      </c>
      <c r="AI266" s="132">
        <v>34088</v>
      </c>
      <c r="AK266" s="77">
        <v>5</v>
      </c>
      <c r="AL266" s="77" t="str">
        <f>AE270</f>
        <v>中原</v>
      </c>
      <c r="AM266" s="77" t="str">
        <f>AF270</f>
        <v>汐里</v>
      </c>
      <c r="AN266" s="77" t="str">
        <f>AG270</f>
        <v>(佐・致遠館中）</v>
      </c>
      <c r="AO266" s="77">
        <v>5</v>
      </c>
      <c r="AP266" s="77" t="str">
        <f>AE271</f>
        <v>村岡</v>
      </c>
      <c r="AQ266" s="77" t="str">
        <f>AF271</f>
        <v>真伊</v>
      </c>
      <c r="AR266" s="77" t="str">
        <f>AG271</f>
        <v>(佐・致遠館中）</v>
      </c>
    </row>
    <row r="267" spans="15:44" ht="13.5">
      <c r="O267" s="163">
        <v>3</v>
      </c>
      <c r="P267" s="130" t="s">
        <v>203</v>
      </c>
      <c r="Q267" s="130" t="s">
        <v>132</v>
      </c>
      <c r="R267" s="100" t="s">
        <v>201</v>
      </c>
      <c r="S267" s="100" t="s">
        <v>133</v>
      </c>
      <c r="T267" s="120">
        <v>33701</v>
      </c>
      <c r="U267" s="77">
        <v>6</v>
      </c>
      <c r="V267" s="80" t="str">
        <f>P272</f>
        <v>井上</v>
      </c>
      <c r="W267" s="80" t="str">
        <f>Q272</f>
        <v>小波</v>
      </c>
      <c r="X267" s="80" t="str">
        <f>R272</f>
        <v>(宮・宮崎商業高）</v>
      </c>
      <c r="Y267" s="77">
        <v>6</v>
      </c>
      <c r="Z267" s="80" t="str">
        <f>P273</f>
        <v>川越</v>
      </c>
      <c r="AA267" s="80" t="str">
        <f>Q273</f>
        <v>沙弥香</v>
      </c>
      <c r="AB267" s="80" t="str">
        <f>R273</f>
        <v>(宮・宮崎商業高）</v>
      </c>
      <c r="AD267" s="160">
        <v>3</v>
      </c>
      <c r="AE267" s="105" t="s">
        <v>696</v>
      </c>
      <c r="AF267" s="105" t="s">
        <v>531</v>
      </c>
      <c r="AG267" s="100" t="s">
        <v>493</v>
      </c>
      <c r="AH267" s="100" t="s">
        <v>91</v>
      </c>
      <c r="AI267" s="120">
        <v>34104</v>
      </c>
      <c r="AK267" s="77">
        <v>6</v>
      </c>
      <c r="AL267" s="77" t="str">
        <f>AE272</f>
        <v>権藤</v>
      </c>
      <c r="AM267" s="77" t="str">
        <f>AF272</f>
        <v>成南</v>
      </c>
      <c r="AN267" s="77" t="str">
        <f>AG272</f>
        <v>(佐･佐賀東高)</v>
      </c>
      <c r="AO267" s="77">
        <v>6</v>
      </c>
      <c r="AP267" s="77" t="str">
        <f>AE273</f>
        <v>田中</v>
      </c>
      <c r="AQ267" s="77" t="str">
        <f>AF273</f>
        <v>千瑛</v>
      </c>
      <c r="AR267" s="77" t="str">
        <f>AG273</f>
        <v>(佐・ﾌｧｲﾝﾋﾙｽﾞJr）</v>
      </c>
    </row>
    <row r="268" spans="15:44" ht="13.5">
      <c r="O268" s="164">
        <v>4</v>
      </c>
      <c r="P268" s="112" t="s">
        <v>330</v>
      </c>
      <c r="Q268" s="105" t="s">
        <v>949</v>
      </c>
      <c r="R268" s="100" t="s">
        <v>950</v>
      </c>
      <c r="S268" s="100" t="s">
        <v>951</v>
      </c>
      <c r="T268" s="110">
        <v>33365</v>
      </c>
      <c r="U268" s="77">
        <v>7</v>
      </c>
      <c r="V268" s="80" t="str">
        <f>P274</f>
        <v>岩本</v>
      </c>
      <c r="W268" s="80" t="str">
        <f>Q274</f>
        <v>紗季</v>
      </c>
      <c r="X268" s="80" t="str">
        <f>R274</f>
        <v>(佐・佐賀東高)</v>
      </c>
      <c r="Y268" s="77">
        <v>7</v>
      </c>
      <c r="Z268" s="80" t="str">
        <f>P275</f>
        <v>田中</v>
      </c>
      <c r="AA268" s="80" t="str">
        <f>Q275</f>
        <v>結衣</v>
      </c>
      <c r="AB268" s="80" t="str">
        <f>R275</f>
        <v>(佐・佐賀東高）</v>
      </c>
      <c r="AD268" s="159">
        <v>4</v>
      </c>
      <c r="AE268" s="130" t="s">
        <v>364</v>
      </c>
      <c r="AF268" s="130" t="s">
        <v>365</v>
      </c>
      <c r="AG268" s="100" t="s">
        <v>371</v>
      </c>
      <c r="AH268" s="100" t="s">
        <v>366</v>
      </c>
      <c r="AI268" s="132">
        <v>34281</v>
      </c>
      <c r="AK268" s="77">
        <v>7</v>
      </c>
      <c r="AL268" s="77" t="str">
        <f>AE274</f>
        <v>安上</v>
      </c>
      <c r="AM268" s="77" t="str">
        <f>AF274</f>
        <v>明里</v>
      </c>
      <c r="AN268" s="77" t="str">
        <f>AG274</f>
        <v>(福・ＩTS九州）</v>
      </c>
      <c r="AO268" s="77">
        <v>7</v>
      </c>
      <c r="AP268" s="77" t="str">
        <f>AE275</f>
        <v>田中</v>
      </c>
      <c r="AQ268" s="77" t="str">
        <f>AF275</f>
        <v>美里</v>
      </c>
      <c r="AR268" s="77" t="str">
        <f>AG275</f>
        <v>(福･ｸﾞﾗﾝﾃﾞｨｰﾙTC)</v>
      </c>
    </row>
    <row r="269" spans="15:44" ht="13.5">
      <c r="O269" s="163">
        <v>4</v>
      </c>
      <c r="P269" s="105" t="s">
        <v>615</v>
      </c>
      <c r="Q269" s="105" t="s">
        <v>952</v>
      </c>
      <c r="R269" s="100" t="s">
        <v>950</v>
      </c>
      <c r="S269" s="100" t="s">
        <v>953</v>
      </c>
      <c r="T269" s="120">
        <v>33365</v>
      </c>
      <c r="U269" s="77">
        <v>8</v>
      </c>
      <c r="V269" s="80" t="str">
        <f>P276</f>
        <v>円本</v>
      </c>
      <c r="W269" s="80" t="str">
        <f>Q276</f>
        <v>彩也香</v>
      </c>
      <c r="X269" s="80" t="str">
        <f>R276</f>
        <v>(大・福徳学院高）</v>
      </c>
      <c r="Y269" s="77">
        <v>8</v>
      </c>
      <c r="Z269" s="80" t="str">
        <f>P277</f>
        <v>鐘江</v>
      </c>
      <c r="AA269" s="80" t="str">
        <f>Q277</f>
        <v>真央</v>
      </c>
      <c r="AB269" s="80" t="str">
        <f>R277</f>
        <v>(大･福徳学院高)</v>
      </c>
      <c r="AD269" s="160">
        <v>4</v>
      </c>
      <c r="AE269" s="105" t="s">
        <v>23</v>
      </c>
      <c r="AF269" s="105" t="s">
        <v>24</v>
      </c>
      <c r="AG269" s="100" t="s">
        <v>318</v>
      </c>
      <c r="AH269" s="100" t="s">
        <v>25</v>
      </c>
      <c r="AI269" s="120">
        <v>34189</v>
      </c>
      <c r="AK269" s="77">
        <v>8</v>
      </c>
      <c r="AL269" s="77" t="str">
        <f>AE276</f>
        <v>西田</v>
      </c>
      <c r="AM269" s="77" t="str">
        <f>AF276</f>
        <v>奈津希</v>
      </c>
      <c r="AN269" s="77" t="str">
        <f>AG276</f>
        <v>(佐・佐賀GTC)</v>
      </c>
      <c r="AO269" s="77">
        <v>8</v>
      </c>
      <c r="AP269" s="77" t="str">
        <f>AE277</f>
        <v>古賀</v>
      </c>
      <c r="AQ269" s="77" t="str">
        <f>AF277</f>
        <v>穂</v>
      </c>
      <c r="AR269" s="77" t="str">
        <f>AG277</f>
        <v>(佐・ｸﾞﾗｽｺｰﾄ佐賀TC）</v>
      </c>
    </row>
    <row r="270" spans="15:44" ht="13.5">
      <c r="O270" s="164">
        <v>5</v>
      </c>
      <c r="P270" s="105" t="s">
        <v>954</v>
      </c>
      <c r="Q270" s="105" t="s">
        <v>955</v>
      </c>
      <c r="R270" s="100" t="s">
        <v>775</v>
      </c>
      <c r="S270" s="100" t="s">
        <v>956</v>
      </c>
      <c r="T270" s="120">
        <v>33563</v>
      </c>
      <c r="U270" s="77">
        <v>9</v>
      </c>
      <c r="V270" s="80" t="str">
        <f>P278</f>
        <v>緒方</v>
      </c>
      <c r="W270" s="80" t="str">
        <f>Q278</f>
        <v>禮紗</v>
      </c>
      <c r="X270" s="80" t="str">
        <f>R278</f>
        <v>(佐・佐賀西高）</v>
      </c>
      <c r="Y270" s="77">
        <v>9</v>
      </c>
      <c r="Z270" s="80" t="str">
        <f>P279</f>
        <v>山田</v>
      </c>
      <c r="AA270" s="80" t="str">
        <f>Q279</f>
        <v>知佳</v>
      </c>
      <c r="AB270" s="80" t="str">
        <f>R279</f>
        <v>(佐・佐賀西高）</v>
      </c>
      <c r="AD270" s="159">
        <v>5</v>
      </c>
      <c r="AE270" s="105" t="s">
        <v>26</v>
      </c>
      <c r="AF270" s="105" t="s">
        <v>948</v>
      </c>
      <c r="AG270" s="100" t="s">
        <v>27</v>
      </c>
      <c r="AH270" s="100" t="s">
        <v>28</v>
      </c>
      <c r="AI270" s="120">
        <v>34576</v>
      </c>
      <c r="AK270" s="77">
        <v>9</v>
      </c>
      <c r="AL270" s="77" t="str">
        <f>AE278</f>
        <v>大西</v>
      </c>
      <c r="AM270" s="77" t="str">
        <f>AF278</f>
        <v>なぎさ</v>
      </c>
      <c r="AN270" s="77" t="str">
        <f>AG278</f>
        <v>(鹿･ｱﾘﾑﾗTA)</v>
      </c>
      <c r="AO270" s="77">
        <v>9</v>
      </c>
      <c r="AP270" s="77" t="str">
        <f>AE279</f>
        <v>羽生</v>
      </c>
      <c r="AQ270" s="77" t="str">
        <f>AF279</f>
        <v>愛美</v>
      </c>
      <c r="AR270" s="77" t="str">
        <f>AG279</f>
        <v>(鹿･ｴﾙｸﾞ)</v>
      </c>
    </row>
    <row r="271" spans="15:44" ht="13.5">
      <c r="O271" s="163">
        <v>5</v>
      </c>
      <c r="P271" s="105" t="s">
        <v>216</v>
      </c>
      <c r="Q271" s="105" t="s">
        <v>271</v>
      </c>
      <c r="R271" s="100" t="s">
        <v>775</v>
      </c>
      <c r="S271" s="100" t="s">
        <v>272</v>
      </c>
      <c r="T271" s="120">
        <v>33901</v>
      </c>
      <c r="U271" s="77">
        <v>10</v>
      </c>
      <c r="V271" s="80" t="str">
        <f>P280</f>
        <v>柴山</v>
      </c>
      <c r="W271" s="80" t="str">
        <f>Q280</f>
        <v>玲子</v>
      </c>
      <c r="X271" s="80" t="str">
        <f>R280</f>
        <v>(長・長崎東高）</v>
      </c>
      <c r="Y271" s="77">
        <v>10</v>
      </c>
      <c r="Z271" s="80" t="str">
        <f>P281</f>
        <v>田中</v>
      </c>
      <c r="AA271" s="80" t="str">
        <f>Q281</f>
        <v>茉弥</v>
      </c>
      <c r="AB271" s="80" t="str">
        <f>R281</f>
        <v>(長・長崎東高）</v>
      </c>
      <c r="AD271" s="160">
        <v>5</v>
      </c>
      <c r="AE271" s="105" t="s">
        <v>29</v>
      </c>
      <c r="AF271" s="105" t="s">
        <v>30</v>
      </c>
      <c r="AG271" s="100" t="s">
        <v>27</v>
      </c>
      <c r="AH271" s="100" t="s">
        <v>31</v>
      </c>
      <c r="AI271" s="120">
        <v>34446</v>
      </c>
      <c r="AK271" s="77">
        <v>10</v>
      </c>
      <c r="AL271" s="77" t="str">
        <f>AE280</f>
        <v>有吉</v>
      </c>
      <c r="AM271" s="77" t="str">
        <f>AF280</f>
        <v>美和子</v>
      </c>
      <c r="AN271" s="77" t="str">
        <f>AG280</f>
        <v>(沖･琉球大附中)</v>
      </c>
      <c r="AO271" s="77">
        <v>10</v>
      </c>
      <c r="AP271" s="77" t="str">
        <f>AE281</f>
        <v>高良</v>
      </c>
      <c r="AQ271" s="77" t="str">
        <f>AF281</f>
        <v>奈な</v>
      </c>
      <c r="AR271" s="77" t="str">
        <f>AG281</f>
        <v>(沖･琉球大附中)</v>
      </c>
    </row>
    <row r="272" spans="15:44" ht="13.5">
      <c r="O272" s="164">
        <v>6</v>
      </c>
      <c r="P272" s="112" t="s">
        <v>789</v>
      </c>
      <c r="Q272" s="105" t="s">
        <v>790</v>
      </c>
      <c r="R272" s="100" t="s">
        <v>265</v>
      </c>
      <c r="S272" s="100" t="s">
        <v>791</v>
      </c>
      <c r="T272" s="110">
        <v>33928</v>
      </c>
      <c r="U272" s="77">
        <v>11</v>
      </c>
      <c r="V272" s="80" t="str">
        <f>P282</f>
        <v>日笠山</v>
      </c>
      <c r="W272" s="80" t="str">
        <f>Q282</f>
        <v>由貴</v>
      </c>
      <c r="X272" s="80" t="str">
        <f>R282</f>
        <v>(鹿・鹿児島純心女子高）</v>
      </c>
      <c r="Y272" s="77">
        <v>11</v>
      </c>
      <c r="Z272" s="80" t="str">
        <f>P283</f>
        <v>川畑</v>
      </c>
      <c r="AA272" s="80" t="str">
        <f>Q283</f>
        <v>ほのか</v>
      </c>
      <c r="AB272" s="80" t="str">
        <f>R283</f>
        <v>(鹿・鹿児島純心女子高）</v>
      </c>
      <c r="AD272" s="159">
        <v>6</v>
      </c>
      <c r="AE272" s="105" t="s">
        <v>32</v>
      </c>
      <c r="AF272" s="105" t="s">
        <v>33</v>
      </c>
      <c r="AG272" s="131" t="s">
        <v>530</v>
      </c>
      <c r="AH272" s="102" t="s">
        <v>856</v>
      </c>
      <c r="AI272" s="120">
        <v>34041</v>
      </c>
      <c r="AK272" s="77">
        <v>11</v>
      </c>
      <c r="AL272" s="77" t="str">
        <f>AE282</f>
        <v>東郷</v>
      </c>
      <c r="AM272" s="77" t="str">
        <f>AF282</f>
        <v>真奈</v>
      </c>
      <c r="AN272" s="77" t="str">
        <f>AG282</f>
        <v>(鹿・鹿児島中央高)</v>
      </c>
      <c r="AO272" s="77">
        <v>11</v>
      </c>
      <c r="AP272" s="77" t="str">
        <f>AE283</f>
        <v>植村</v>
      </c>
      <c r="AQ272" s="77" t="str">
        <f>AF283</f>
        <v>美鈴</v>
      </c>
      <c r="AR272" s="77" t="str">
        <f>AG283</f>
        <v>(鹿・西陵中)</v>
      </c>
    </row>
    <row r="273" spans="15:44" ht="13.5">
      <c r="O273" s="163">
        <v>6</v>
      </c>
      <c r="P273" s="105" t="s">
        <v>957</v>
      </c>
      <c r="Q273" s="105" t="s">
        <v>958</v>
      </c>
      <c r="R273" s="100" t="s">
        <v>265</v>
      </c>
      <c r="S273" s="100" t="s">
        <v>959</v>
      </c>
      <c r="T273" s="120">
        <v>33772</v>
      </c>
      <c r="U273" s="77">
        <v>12</v>
      </c>
      <c r="V273" s="80" t="str">
        <f>P284</f>
        <v>伊波</v>
      </c>
      <c r="W273" s="80" t="str">
        <f>Q284</f>
        <v>佳苗</v>
      </c>
      <c r="X273" s="80" t="str">
        <f>R284</f>
        <v>(沖・沖縄尚学高）</v>
      </c>
      <c r="Y273" s="77">
        <v>12</v>
      </c>
      <c r="Z273" s="80" t="str">
        <f>P285</f>
        <v>久貝</v>
      </c>
      <c r="AA273" s="80" t="str">
        <f>Q285</f>
        <v>美瑠希</v>
      </c>
      <c r="AB273" s="80" t="str">
        <f>R285</f>
        <v>(沖・沖縄尚学高）</v>
      </c>
      <c r="AD273" s="160">
        <v>6</v>
      </c>
      <c r="AE273" s="130" t="s">
        <v>321</v>
      </c>
      <c r="AF273" s="130" t="s">
        <v>800</v>
      </c>
      <c r="AG273" s="131" t="s">
        <v>503</v>
      </c>
      <c r="AH273" s="109" t="s">
        <v>801</v>
      </c>
      <c r="AI273" s="132">
        <v>34455</v>
      </c>
      <c r="AK273" s="77">
        <v>12</v>
      </c>
      <c r="AL273" s="77" t="str">
        <f>AE284</f>
        <v>高木</v>
      </c>
      <c r="AM273" s="77" t="str">
        <f>AF284</f>
        <v>朝香</v>
      </c>
      <c r="AN273" s="77" t="str">
        <f>AG284</f>
        <v>(熊･RKKﾙｰﾃﾞﾝｽTC)</v>
      </c>
      <c r="AO273" s="77">
        <v>12</v>
      </c>
      <c r="AP273" s="77" t="str">
        <f>AE285</f>
        <v>田崎</v>
      </c>
      <c r="AQ273" s="77" t="str">
        <f>AF285</f>
        <v>莉那</v>
      </c>
      <c r="AR273" s="77" t="str">
        <f>AG285</f>
        <v>(熊・熊本庭球塾)</v>
      </c>
    </row>
    <row r="274" spans="15:44" ht="13.5">
      <c r="O274" s="164">
        <v>7</v>
      </c>
      <c r="P274" s="112" t="s">
        <v>436</v>
      </c>
      <c r="Q274" s="105" t="s">
        <v>9</v>
      </c>
      <c r="R274" s="100" t="s">
        <v>10</v>
      </c>
      <c r="S274" s="100" t="s">
        <v>787</v>
      </c>
      <c r="T274" s="110">
        <v>33474</v>
      </c>
      <c r="U274" s="77">
        <v>13</v>
      </c>
      <c r="V274" s="80" t="str">
        <f>P286</f>
        <v>大田尾</v>
      </c>
      <c r="W274" s="80" t="str">
        <f>Q286</f>
        <v>陽子</v>
      </c>
      <c r="X274" s="80" t="str">
        <f>R286</f>
        <v>(佐・致遠館高)</v>
      </c>
      <c r="Y274" s="77">
        <v>13</v>
      </c>
      <c r="Z274" s="80" t="str">
        <f>P287</f>
        <v>木下</v>
      </c>
      <c r="AA274" s="80" t="str">
        <f>Q287</f>
        <v>佳南</v>
      </c>
      <c r="AB274" s="80" t="str">
        <f>R287</f>
        <v>(佐・致遠館高)</v>
      </c>
      <c r="AD274" s="159">
        <v>7</v>
      </c>
      <c r="AE274" s="130" t="s">
        <v>849</v>
      </c>
      <c r="AF274" s="130" t="s">
        <v>850</v>
      </c>
      <c r="AG274" s="100" t="s">
        <v>851</v>
      </c>
      <c r="AH274" s="100" t="s">
        <v>852</v>
      </c>
      <c r="AI274" s="132">
        <v>34653</v>
      </c>
      <c r="AK274" s="77">
        <v>13</v>
      </c>
      <c r="AL274" s="77" t="str">
        <f>AE286</f>
        <v>溝部</v>
      </c>
      <c r="AM274" s="77" t="str">
        <f>AF286</f>
        <v>明莉</v>
      </c>
      <c r="AN274" s="77" t="str">
        <f>AG286</f>
        <v>(大･ﾌｧｰｽﾄTC)</v>
      </c>
      <c r="AO274" s="77">
        <v>13</v>
      </c>
      <c r="AP274" s="77" t="str">
        <f>AE287</f>
        <v>貴田</v>
      </c>
      <c r="AQ274" s="77" t="str">
        <f>AF287</f>
        <v>祥子</v>
      </c>
      <c r="AR274" s="77" t="str">
        <f>AG287</f>
        <v>(大･BEKITT)</v>
      </c>
    </row>
    <row r="275" spans="15:44" ht="13.5">
      <c r="O275" s="163">
        <v>7</v>
      </c>
      <c r="P275" s="112" t="s">
        <v>321</v>
      </c>
      <c r="Q275" s="105" t="s">
        <v>11</v>
      </c>
      <c r="R275" s="100" t="s">
        <v>855</v>
      </c>
      <c r="S275" s="100" t="s">
        <v>12</v>
      </c>
      <c r="T275" s="110">
        <v>33339</v>
      </c>
      <c r="U275" s="77">
        <v>14</v>
      </c>
      <c r="V275" s="80" t="str">
        <f>P288</f>
        <v>長谷川</v>
      </c>
      <c r="W275" s="80" t="str">
        <f>Q288</f>
        <v>茉美</v>
      </c>
      <c r="X275" s="80" t="str">
        <f>R288</f>
        <v>(熊・ﾙｰﾃﾙ学院高）</v>
      </c>
      <c r="Y275" s="77">
        <v>14</v>
      </c>
      <c r="Z275" s="80" t="str">
        <f>P289</f>
        <v>中村</v>
      </c>
      <c r="AA275" s="80" t="str">
        <f>Q289</f>
        <v>真由美</v>
      </c>
      <c r="AB275" s="80" t="str">
        <f>R289</f>
        <v>(熊・ﾙｰﾃﾙ学院高）</v>
      </c>
      <c r="AD275" s="160">
        <v>7</v>
      </c>
      <c r="AE275" s="105" t="s">
        <v>321</v>
      </c>
      <c r="AF275" s="105" t="s">
        <v>837</v>
      </c>
      <c r="AG275" s="100" t="s">
        <v>838</v>
      </c>
      <c r="AH275" s="100" t="s">
        <v>839</v>
      </c>
      <c r="AI275" s="120">
        <v>34542</v>
      </c>
      <c r="AK275" s="77">
        <v>14</v>
      </c>
      <c r="AL275" s="77" t="str">
        <f>AE288</f>
        <v>大田黒</v>
      </c>
      <c r="AM275" s="77" t="str">
        <f>AF288</f>
        <v>秋奈</v>
      </c>
      <c r="AN275" s="77" t="str">
        <f>AG288</f>
        <v>(熊･八代白百合学園高) </v>
      </c>
      <c r="AO275" s="77">
        <v>14</v>
      </c>
      <c r="AP275" s="77" t="str">
        <f>AE289</f>
        <v>大石</v>
      </c>
      <c r="AQ275" s="77" t="str">
        <f>AF289</f>
        <v>花菜</v>
      </c>
      <c r="AR275" s="77" t="str">
        <f>AG289</f>
        <v>(熊･八代白百合学園高) </v>
      </c>
    </row>
    <row r="276" spans="15:44" ht="13.5">
      <c r="O276" s="164">
        <v>8</v>
      </c>
      <c r="P276" s="112" t="s">
        <v>369</v>
      </c>
      <c r="Q276" s="105" t="s">
        <v>370</v>
      </c>
      <c r="R276" s="100" t="s">
        <v>371</v>
      </c>
      <c r="S276" s="100" t="s">
        <v>372</v>
      </c>
      <c r="T276" s="110">
        <v>34008</v>
      </c>
      <c r="U276" s="77">
        <v>15</v>
      </c>
      <c r="V276" s="80" t="str">
        <f>P290</f>
        <v>若松</v>
      </c>
      <c r="W276" s="80" t="str">
        <f>Q290</f>
        <v>侑里</v>
      </c>
      <c r="X276" s="80" t="str">
        <f>R290</f>
        <v>(鹿･鹿児島純心女子高）</v>
      </c>
      <c r="Y276" s="77">
        <v>15</v>
      </c>
      <c r="Z276" s="80" t="str">
        <f>P291</f>
        <v>松元</v>
      </c>
      <c r="AA276" s="80" t="str">
        <f>Q291</f>
        <v>玲奈</v>
      </c>
      <c r="AB276" s="80" t="str">
        <f>R291</f>
        <v>(鹿･鹿児島純心女子高）</v>
      </c>
      <c r="AD276" s="159">
        <v>8</v>
      </c>
      <c r="AE276" s="130" t="s">
        <v>439</v>
      </c>
      <c r="AF276" s="130" t="s">
        <v>34</v>
      </c>
      <c r="AG276" s="131" t="s">
        <v>35</v>
      </c>
      <c r="AH276" s="109" t="s">
        <v>36</v>
      </c>
      <c r="AI276" s="132">
        <v>34564</v>
      </c>
      <c r="AK276" s="77">
        <v>15</v>
      </c>
      <c r="AL276" s="77" t="str">
        <f>AE290</f>
        <v>陣内</v>
      </c>
      <c r="AM276" s="77" t="str">
        <f>AF290</f>
        <v>碩子</v>
      </c>
      <c r="AN276" s="77" t="str">
        <f>AG290</f>
        <v>(佐･ｸﾞﾗｽｺｰﾄ佐賀TC)</v>
      </c>
      <c r="AO276" s="77">
        <v>15</v>
      </c>
      <c r="AP276" s="77" t="str">
        <f>AE291</f>
        <v>楊</v>
      </c>
      <c r="AQ276" s="77" t="str">
        <f>AF291</f>
        <v>愛吏</v>
      </c>
      <c r="AR276" s="77" t="str">
        <f>AG291</f>
        <v>(佐・ｸﾞﾗｽｺｰﾄ佐賀TC）</v>
      </c>
    </row>
    <row r="277" spans="15:44" ht="13.5">
      <c r="O277" s="163">
        <v>8</v>
      </c>
      <c r="P277" s="112" t="s">
        <v>288</v>
      </c>
      <c r="Q277" s="105" t="s">
        <v>289</v>
      </c>
      <c r="R277" s="100" t="s">
        <v>775</v>
      </c>
      <c r="S277" s="100" t="s">
        <v>290</v>
      </c>
      <c r="T277" s="110">
        <v>33888</v>
      </c>
      <c r="U277" s="77">
        <v>16</v>
      </c>
      <c r="V277" s="80" t="str">
        <f>P292</f>
        <v>高橋</v>
      </c>
      <c r="W277" s="80" t="str">
        <f>Q292</f>
        <v>侑希</v>
      </c>
      <c r="X277" s="80" t="str">
        <f>R292</f>
        <v>(熊・ﾙｰﾃﾙ学院）</v>
      </c>
      <c r="Y277" s="77">
        <v>16</v>
      </c>
      <c r="Z277" s="80" t="str">
        <f>P293</f>
        <v>森内</v>
      </c>
      <c r="AA277" s="80" t="str">
        <f>Q293</f>
        <v>美沙稀</v>
      </c>
      <c r="AB277" s="80" t="str">
        <f>R293</f>
        <v>(熊・ﾙｰﾃﾙ学院）</v>
      </c>
      <c r="AD277" s="160">
        <v>8</v>
      </c>
      <c r="AE277" s="130" t="s">
        <v>37</v>
      </c>
      <c r="AF277" s="130" t="s">
        <v>38</v>
      </c>
      <c r="AG277" s="131" t="s">
        <v>377</v>
      </c>
      <c r="AH277" s="109" t="s">
        <v>39</v>
      </c>
      <c r="AI277" s="132">
        <v>34513</v>
      </c>
      <c r="AK277" s="77">
        <v>16</v>
      </c>
      <c r="AL277" s="77" t="str">
        <f>AE292</f>
        <v>小林</v>
      </c>
      <c r="AM277" s="77" t="str">
        <f>AF292</f>
        <v>千里</v>
      </c>
      <c r="AN277" s="77" t="str">
        <f>AG292</f>
        <v>(宮･宮崎商業高)</v>
      </c>
      <c r="AO277" s="77">
        <v>16</v>
      </c>
      <c r="AP277" s="77" t="str">
        <f>AE293</f>
        <v>松尾</v>
      </c>
      <c r="AQ277" s="77" t="str">
        <f>AF293</f>
        <v>楓</v>
      </c>
      <c r="AR277" s="77" t="str">
        <f>AG293</f>
        <v>(宮・宮崎商業高）</v>
      </c>
    </row>
    <row r="278" spans="15:44" ht="13.5">
      <c r="O278" s="164">
        <v>9</v>
      </c>
      <c r="P278" s="105" t="s">
        <v>213</v>
      </c>
      <c r="Q278" s="105" t="s">
        <v>960</v>
      </c>
      <c r="R278" s="100" t="s">
        <v>961</v>
      </c>
      <c r="S278" s="100" t="s">
        <v>962</v>
      </c>
      <c r="T278" s="120">
        <v>33761</v>
      </c>
      <c r="U278" s="77">
        <v>17</v>
      </c>
      <c r="V278" s="80" t="str">
        <f>P294</f>
        <v>杉原</v>
      </c>
      <c r="W278" s="80" t="str">
        <f>Q294</f>
        <v>里沙子</v>
      </c>
      <c r="X278" s="80" t="str">
        <f>R294</f>
        <v>(福･筑陽学園高)</v>
      </c>
      <c r="Y278" s="77">
        <v>17</v>
      </c>
      <c r="Z278" s="80" t="str">
        <f>P295</f>
        <v>阿部</v>
      </c>
      <c r="AA278" s="80" t="str">
        <f>Q295</f>
        <v>真麻</v>
      </c>
      <c r="AB278" s="80" t="str">
        <f>R295</f>
        <v>(福・福岡高）</v>
      </c>
      <c r="AD278" s="159">
        <v>9</v>
      </c>
      <c r="AE278" s="105" t="s">
        <v>40</v>
      </c>
      <c r="AF278" s="105" t="s">
        <v>41</v>
      </c>
      <c r="AG278" s="100" t="s">
        <v>42</v>
      </c>
      <c r="AH278" s="100" t="s">
        <v>43</v>
      </c>
      <c r="AI278" s="120">
        <v>34556</v>
      </c>
      <c r="AK278" s="77">
        <v>17</v>
      </c>
      <c r="AL278" s="77" t="str">
        <f>AE294</f>
        <v>渡邉</v>
      </c>
      <c r="AM278" s="77" t="str">
        <f>+AF294</f>
        <v>夕貴</v>
      </c>
      <c r="AN278" s="77" t="str">
        <f>+AG294</f>
        <v>(福･海ノ中道Ｍ&amp;Ｔ)</v>
      </c>
      <c r="AO278" s="77">
        <v>17</v>
      </c>
      <c r="AP278" s="77" t="str">
        <f>+AE295</f>
        <v>東</v>
      </c>
      <c r="AQ278" s="77" t="str">
        <f>+AF295</f>
        <v>愛菜</v>
      </c>
      <c r="AR278" s="77" t="str">
        <f>+AG295</f>
        <v>(福･ITS九州)</v>
      </c>
    </row>
    <row r="279" spans="15:44" ht="13.5">
      <c r="O279" s="163">
        <v>9</v>
      </c>
      <c r="P279" s="112" t="s">
        <v>895</v>
      </c>
      <c r="Q279" s="105" t="s">
        <v>963</v>
      </c>
      <c r="R279" s="100" t="s">
        <v>961</v>
      </c>
      <c r="S279" s="100" t="s">
        <v>964</v>
      </c>
      <c r="T279" s="110">
        <v>33621</v>
      </c>
      <c r="U279" s="77">
        <v>18</v>
      </c>
      <c r="V279" s="80" t="str">
        <f>P296</f>
        <v>大石</v>
      </c>
      <c r="W279" s="80" t="str">
        <f>Q296</f>
        <v>加奈子</v>
      </c>
      <c r="X279" s="80" t="str">
        <f>R296</f>
        <v>(福・柳川高）</v>
      </c>
      <c r="Y279" s="77">
        <v>18</v>
      </c>
      <c r="Z279" s="80" t="str">
        <f>P297</f>
        <v>濵田</v>
      </c>
      <c r="AA279" s="80" t="str">
        <f>Q297</f>
        <v>美輝</v>
      </c>
      <c r="AB279" s="80" t="str">
        <f>R297</f>
        <v>(福･柳川高)</v>
      </c>
      <c r="AD279" s="160">
        <v>9</v>
      </c>
      <c r="AE279" s="105" t="s">
        <v>44</v>
      </c>
      <c r="AF279" s="105" t="s">
        <v>45</v>
      </c>
      <c r="AG279" s="100" t="s">
        <v>46</v>
      </c>
      <c r="AH279" s="100" t="s">
        <v>47</v>
      </c>
      <c r="AI279" s="120">
        <v>34682</v>
      </c>
      <c r="AK279" s="77">
        <v>18</v>
      </c>
      <c r="AL279" s="77" t="str">
        <f>+AE296</f>
        <v>定兼</v>
      </c>
      <c r="AM279" s="77" t="str">
        <f>+AF296</f>
        <v>由佳</v>
      </c>
      <c r="AN279" s="77" t="str">
        <f>+AG296</f>
        <v>(福・柳川高）</v>
      </c>
      <c r="AO279" s="77">
        <v>18</v>
      </c>
      <c r="AP279" s="77" t="str">
        <f>+AE297</f>
        <v>松永</v>
      </c>
      <c r="AQ279" s="77" t="str">
        <f>+AF297</f>
        <v>さやこ</v>
      </c>
      <c r="AR279" s="77" t="str">
        <f>+AG297</f>
        <v>(福・柳川高）</v>
      </c>
    </row>
    <row r="280" spans="15:44" ht="13.5">
      <c r="O280" s="164">
        <v>10</v>
      </c>
      <c r="P280" s="105" t="s">
        <v>114</v>
      </c>
      <c r="Q280" s="105" t="s">
        <v>115</v>
      </c>
      <c r="R280" s="100" t="s">
        <v>116</v>
      </c>
      <c r="S280" s="100" t="s">
        <v>117</v>
      </c>
      <c r="T280" s="120">
        <v>33600</v>
      </c>
      <c r="U280" s="77">
        <v>19</v>
      </c>
      <c r="V280" s="80" t="str">
        <f>P298</f>
        <v>宮野</v>
      </c>
      <c r="W280" s="80" t="str">
        <f>Q298</f>
        <v>瑞己</v>
      </c>
      <c r="X280" s="80" t="str">
        <f>R298</f>
        <v>(宮･宮崎商業高)</v>
      </c>
      <c r="Y280" s="77">
        <v>19</v>
      </c>
      <c r="Z280" s="80" t="str">
        <f>P299</f>
        <v>中嶋</v>
      </c>
      <c r="AA280" s="80" t="str">
        <f>Q299</f>
        <v>優</v>
      </c>
      <c r="AB280" s="80" t="str">
        <f>R299</f>
        <v>(宮・宮崎商業高）</v>
      </c>
      <c r="AD280" s="159">
        <v>10</v>
      </c>
      <c r="AE280" s="130" t="s">
        <v>812</v>
      </c>
      <c r="AF280" s="130" t="s">
        <v>813</v>
      </c>
      <c r="AG280" s="131" t="s">
        <v>814</v>
      </c>
      <c r="AH280" s="109" t="s">
        <v>815</v>
      </c>
      <c r="AI280" s="132">
        <v>34577</v>
      </c>
      <c r="AK280" s="77">
        <v>19</v>
      </c>
      <c r="AL280" s="77" t="str">
        <f>+AE298</f>
        <v>廣田</v>
      </c>
      <c r="AM280" s="77" t="str">
        <f>+AF298</f>
        <v>真帆</v>
      </c>
      <c r="AN280" s="77" t="str">
        <f>+AG298</f>
        <v>(福・柳川高）</v>
      </c>
      <c r="AO280" s="77">
        <v>19</v>
      </c>
      <c r="AP280" s="77" t="str">
        <f>+AE299</f>
        <v>岩崎</v>
      </c>
      <c r="AQ280" s="77" t="str">
        <f>+AF299</f>
        <v>真美</v>
      </c>
      <c r="AR280" s="77" t="str">
        <f>+AG299</f>
        <v>(福・柳川高）</v>
      </c>
    </row>
    <row r="281" spans="15:44" ht="13.5">
      <c r="O281" s="164">
        <v>10</v>
      </c>
      <c r="P281" s="105" t="s">
        <v>321</v>
      </c>
      <c r="Q281" s="105" t="s">
        <v>125</v>
      </c>
      <c r="R281" s="100" t="s">
        <v>116</v>
      </c>
      <c r="S281" s="100" t="s">
        <v>126</v>
      </c>
      <c r="T281" s="120">
        <v>33593</v>
      </c>
      <c r="U281" s="77">
        <v>20</v>
      </c>
      <c r="V281" s="80" t="str">
        <f>P300</f>
        <v>讃井</v>
      </c>
      <c r="W281" s="80" t="str">
        <f>Q300</f>
        <v>理絵子</v>
      </c>
      <c r="X281" s="80" t="str">
        <f>R300</f>
        <v>(福･筑紫女学園高)</v>
      </c>
      <c r="Y281" s="77">
        <v>20</v>
      </c>
      <c r="Z281" s="80" t="str">
        <f>P301</f>
        <v>梅津</v>
      </c>
      <c r="AA281" s="80" t="str">
        <f>Q301</f>
        <v>彩希</v>
      </c>
      <c r="AB281" s="80" t="str">
        <f>R301</f>
        <v>(福･筑紫女学園高)</v>
      </c>
      <c r="AD281" s="160">
        <v>10</v>
      </c>
      <c r="AE281" s="130" t="s">
        <v>48</v>
      </c>
      <c r="AF281" s="130" t="s">
        <v>49</v>
      </c>
      <c r="AG281" s="131" t="s">
        <v>814</v>
      </c>
      <c r="AH281" s="109" t="s">
        <v>50</v>
      </c>
      <c r="AI281" s="132">
        <v>34519</v>
      </c>
      <c r="AK281" s="77">
        <v>20</v>
      </c>
      <c r="AL281" s="77" t="str">
        <f>+AE300</f>
        <v>吉住</v>
      </c>
      <c r="AM281" s="77" t="str">
        <f>+AF300</f>
        <v>真希</v>
      </c>
      <c r="AN281" s="77" t="str">
        <f>+AG300</f>
        <v>(福･筑紫女学園高)</v>
      </c>
      <c r="AO281" s="77">
        <v>20</v>
      </c>
      <c r="AP281" s="77" t="str">
        <f>+AE301</f>
        <v>田畑</v>
      </c>
      <c r="AQ281" s="77" t="str">
        <f>+AF301</f>
        <v>晶子</v>
      </c>
      <c r="AR281" s="77" t="str">
        <f>+AG301</f>
        <v>(福･筑紫女学園高)</v>
      </c>
    </row>
    <row r="282" spans="15:44" ht="13.5">
      <c r="O282" s="164">
        <v>11</v>
      </c>
      <c r="P282" s="105" t="s">
        <v>276</v>
      </c>
      <c r="Q282" s="105" t="s">
        <v>277</v>
      </c>
      <c r="R282" s="100" t="s">
        <v>816</v>
      </c>
      <c r="S282" s="100" t="s">
        <v>278</v>
      </c>
      <c r="T282" s="120">
        <v>33626</v>
      </c>
      <c r="U282" s="77">
        <v>21</v>
      </c>
      <c r="V282" s="80" t="str">
        <f>P302</f>
        <v>吉本</v>
      </c>
      <c r="W282" s="80" t="str">
        <f>Q302</f>
        <v>彩夏</v>
      </c>
      <c r="X282" s="80" t="str">
        <f>R302</f>
        <v>(鹿・鳳凰高）</v>
      </c>
      <c r="Y282" s="77">
        <v>21</v>
      </c>
      <c r="Z282" s="80" t="str">
        <f>P303</f>
        <v>松野</v>
      </c>
      <c r="AA282" s="80" t="str">
        <f>Q303</f>
        <v>記子</v>
      </c>
      <c r="AB282" s="80" t="str">
        <f>R303</f>
        <v>(鹿・鳳凰高）</v>
      </c>
      <c r="AD282" s="159">
        <v>11</v>
      </c>
      <c r="AE282" s="105" t="s">
        <v>51</v>
      </c>
      <c r="AF282" s="105" t="s">
        <v>52</v>
      </c>
      <c r="AG282" s="100" t="s">
        <v>672</v>
      </c>
      <c r="AH282" s="100" t="s">
        <v>53</v>
      </c>
      <c r="AI282" s="120">
        <v>33973</v>
      </c>
      <c r="AK282" s="77">
        <v>21</v>
      </c>
      <c r="AL282" s="77" t="str">
        <f>+AE302</f>
        <v>渡部</v>
      </c>
      <c r="AM282" s="77" t="str">
        <f>+AF302</f>
        <v>李香</v>
      </c>
      <c r="AN282" s="77" t="str">
        <f>+AG302</f>
        <v>(鹿・鹿児島純心女子高）</v>
      </c>
      <c r="AO282" s="77">
        <v>21</v>
      </c>
      <c r="AP282" s="77" t="str">
        <f>+AE303</f>
        <v>松元</v>
      </c>
      <c r="AQ282" s="77" t="str">
        <f>+AF303</f>
        <v>彩良</v>
      </c>
      <c r="AR282" s="77" t="str">
        <f>+AG303</f>
        <v>(鹿・鹿児島純心女子高）</v>
      </c>
    </row>
    <row r="283" spans="15:44" ht="13.5">
      <c r="O283" s="163">
        <v>11</v>
      </c>
      <c r="P283" s="130" t="s">
        <v>137</v>
      </c>
      <c r="Q283" s="130" t="s">
        <v>401</v>
      </c>
      <c r="R283" s="131" t="s">
        <v>816</v>
      </c>
      <c r="S283" s="131" t="s">
        <v>402</v>
      </c>
      <c r="T283" s="132">
        <v>33796</v>
      </c>
      <c r="U283" s="77">
        <v>22</v>
      </c>
      <c r="V283" s="80" t="str">
        <f>P304</f>
        <v>黒木</v>
      </c>
      <c r="W283" s="80" t="str">
        <f>Q304</f>
        <v>奏子</v>
      </c>
      <c r="X283" s="80" t="str">
        <f>R304</f>
        <v>(宮・宮崎南高）</v>
      </c>
      <c r="Y283" s="77">
        <v>22</v>
      </c>
      <c r="Z283" s="80" t="str">
        <f>P305</f>
        <v>田村</v>
      </c>
      <c r="AA283" s="80" t="str">
        <f>Q305</f>
        <v>香織</v>
      </c>
      <c r="AB283" s="80" t="str">
        <f>R305</f>
        <v>(宮・宮崎南高）</v>
      </c>
      <c r="AD283" s="160">
        <v>11</v>
      </c>
      <c r="AE283" s="130" t="s">
        <v>54</v>
      </c>
      <c r="AF283" s="130" t="s">
        <v>55</v>
      </c>
      <c r="AG283" s="131" t="s">
        <v>56</v>
      </c>
      <c r="AH283" s="109" t="s">
        <v>57</v>
      </c>
      <c r="AI283" s="132">
        <v>34513</v>
      </c>
      <c r="AK283" s="77">
        <v>22</v>
      </c>
      <c r="AL283" s="77" t="str">
        <f>+AE304</f>
        <v>向井</v>
      </c>
      <c r="AM283" s="77" t="str">
        <f>+AF304</f>
        <v>桜子</v>
      </c>
      <c r="AN283" s="77" t="str">
        <f>+AG304</f>
        <v>(長･長崎東高)</v>
      </c>
      <c r="AO283" s="77">
        <v>22</v>
      </c>
      <c r="AP283" s="77" t="str">
        <f>+AE305</f>
        <v>山口</v>
      </c>
      <c r="AQ283" s="77" t="str">
        <f>+AF305</f>
        <v>久美子</v>
      </c>
      <c r="AR283" s="77" t="str">
        <f>+AG305</f>
        <v>(長･長崎東高)</v>
      </c>
    </row>
    <row r="284" spans="15:44" ht="13.5">
      <c r="O284" s="164">
        <v>12</v>
      </c>
      <c r="P284" s="105" t="s">
        <v>766</v>
      </c>
      <c r="Q284" s="105" t="s">
        <v>767</v>
      </c>
      <c r="R284" s="100" t="s">
        <v>208</v>
      </c>
      <c r="S284" s="100" t="s">
        <v>263</v>
      </c>
      <c r="T284" s="120">
        <v>33639</v>
      </c>
      <c r="U284" s="77">
        <v>23</v>
      </c>
      <c r="V284" s="80" t="str">
        <f>P306</f>
        <v>木村</v>
      </c>
      <c r="W284" s="80" t="str">
        <f>Q306</f>
        <v>春菜</v>
      </c>
      <c r="X284" s="80" t="str">
        <f>R306</f>
        <v>(福･筑紫女学園高)</v>
      </c>
      <c r="Y284" s="77">
        <v>23</v>
      </c>
      <c r="Z284" s="80" t="str">
        <f>P307</f>
        <v>早田</v>
      </c>
      <c r="AA284" s="80" t="str">
        <f>Q307</f>
        <v>優</v>
      </c>
      <c r="AB284" s="80" t="str">
        <f>R307</f>
        <v>(福･筑紫女学園高)</v>
      </c>
      <c r="AD284" s="159">
        <v>12</v>
      </c>
      <c r="AE284" s="105" t="s">
        <v>841</v>
      </c>
      <c r="AF284" s="105" t="s">
        <v>842</v>
      </c>
      <c r="AG284" s="131" t="s">
        <v>719</v>
      </c>
      <c r="AH284" s="100" t="s">
        <v>844</v>
      </c>
      <c r="AI284" s="110">
        <v>34642</v>
      </c>
      <c r="AK284" s="77">
        <v>23</v>
      </c>
      <c r="AL284" s="77" t="str">
        <f>+AE306</f>
        <v>平田</v>
      </c>
      <c r="AM284" s="77" t="str">
        <f>+AF306</f>
        <v>詩乃</v>
      </c>
      <c r="AN284" s="77" t="str">
        <f>+AG306</f>
        <v>(沖・鏡原中）</v>
      </c>
      <c r="AO284" s="77">
        <v>23</v>
      </c>
      <c r="AP284" s="77" t="str">
        <f>+AE307</f>
        <v>佐伯</v>
      </c>
      <c r="AQ284" s="77" t="str">
        <f>+AF307</f>
        <v>波音</v>
      </c>
      <c r="AR284" s="77" t="str">
        <f>+AG307</f>
        <v>(沖・ﾁｬﾚﾝｼﾞ）</v>
      </c>
    </row>
    <row r="285" spans="15:44" ht="13.5">
      <c r="O285" s="163">
        <v>12</v>
      </c>
      <c r="P285" s="112" t="s">
        <v>785</v>
      </c>
      <c r="Q285" s="105" t="s">
        <v>286</v>
      </c>
      <c r="R285" s="100" t="s">
        <v>208</v>
      </c>
      <c r="S285" s="100" t="s">
        <v>287</v>
      </c>
      <c r="T285" s="110">
        <v>33856</v>
      </c>
      <c r="U285" s="77">
        <v>24</v>
      </c>
      <c r="V285" s="80" t="str">
        <f>P308</f>
        <v>角田</v>
      </c>
      <c r="W285" s="80" t="str">
        <f>Q308</f>
        <v>芽優</v>
      </c>
      <c r="X285" s="80" t="str">
        <f>R308</f>
        <v>(福・柳川高）</v>
      </c>
      <c r="Y285" s="77">
        <v>24</v>
      </c>
      <c r="Z285" s="80" t="str">
        <f>P309</f>
        <v>平原</v>
      </c>
      <c r="AA285" s="80" t="str">
        <f>Q309</f>
        <v>しおり</v>
      </c>
      <c r="AB285" s="80" t="str">
        <f>R309</f>
        <v>(福･柳川高)</v>
      </c>
      <c r="AD285" s="160">
        <v>12</v>
      </c>
      <c r="AE285" s="130" t="s">
        <v>58</v>
      </c>
      <c r="AF285" s="130" t="s">
        <v>59</v>
      </c>
      <c r="AG285" s="131" t="s">
        <v>60</v>
      </c>
      <c r="AH285" s="109" t="s">
        <v>829</v>
      </c>
      <c r="AI285" s="132">
        <v>34464</v>
      </c>
      <c r="AK285" s="77">
        <v>24</v>
      </c>
      <c r="AL285" s="77" t="str">
        <f>+AE308</f>
        <v>馬場</v>
      </c>
      <c r="AM285" s="77" t="str">
        <f>+AF308</f>
        <v>早莉</v>
      </c>
      <c r="AN285" s="77" t="str">
        <f>+AG308</f>
        <v>(鹿･池田中)</v>
      </c>
      <c r="AO285" s="77">
        <v>24</v>
      </c>
      <c r="AP285" s="77" t="str">
        <f>+AE309</f>
        <v>鮫島</v>
      </c>
      <c r="AQ285" s="77" t="str">
        <f>+AF309</f>
        <v>千里</v>
      </c>
      <c r="AR285" s="77" t="str">
        <f>+AG309</f>
        <v>(鹿・池田高）</v>
      </c>
    </row>
    <row r="286" spans="15:35" ht="13.5">
      <c r="O286" s="164">
        <v>13</v>
      </c>
      <c r="P286" s="112" t="s">
        <v>279</v>
      </c>
      <c r="Q286" s="105" t="s">
        <v>280</v>
      </c>
      <c r="R286" s="100" t="s">
        <v>524</v>
      </c>
      <c r="S286" s="100" t="s">
        <v>282</v>
      </c>
      <c r="T286" s="110">
        <v>33350</v>
      </c>
      <c r="U286" s="77">
        <v>25</v>
      </c>
      <c r="V286" s="80">
        <f>P310</f>
        <v>0</v>
      </c>
      <c r="W286" s="80">
        <f>Q310</f>
        <v>0</v>
      </c>
      <c r="X286" s="80">
        <f>R310</f>
        <v>0</v>
      </c>
      <c r="Y286" s="77">
        <v>25</v>
      </c>
      <c r="Z286" s="80">
        <f>P311</f>
        <v>0</v>
      </c>
      <c r="AA286" s="80">
        <f>Q311</f>
        <v>0</v>
      </c>
      <c r="AB286" s="80">
        <f>R311</f>
        <v>0</v>
      </c>
      <c r="AD286" s="159">
        <v>13</v>
      </c>
      <c r="AE286" s="105" t="s">
        <v>61</v>
      </c>
      <c r="AF286" s="105" t="s">
        <v>62</v>
      </c>
      <c r="AG286" s="100" t="s">
        <v>63</v>
      </c>
      <c r="AH286" s="100" t="s">
        <v>64</v>
      </c>
      <c r="AI286" s="120">
        <v>34604</v>
      </c>
    </row>
    <row r="287" spans="15:35" ht="13.5">
      <c r="O287" s="163">
        <v>13</v>
      </c>
      <c r="P287" s="112" t="s">
        <v>965</v>
      </c>
      <c r="Q287" s="105" t="s">
        <v>966</v>
      </c>
      <c r="R287" s="100" t="s">
        <v>524</v>
      </c>
      <c r="S287" s="100" t="s">
        <v>967</v>
      </c>
      <c r="T287" s="110">
        <v>33451</v>
      </c>
      <c r="U287" s="77">
        <v>26</v>
      </c>
      <c r="V287" s="80">
        <f>P312</f>
        <v>0</v>
      </c>
      <c r="W287" s="80">
        <f>Q312</f>
        <v>0</v>
      </c>
      <c r="X287" s="80">
        <f>R312</f>
        <v>0</v>
      </c>
      <c r="Y287" s="77">
        <v>26</v>
      </c>
      <c r="Z287" s="80">
        <f>P313</f>
        <v>0</v>
      </c>
      <c r="AA287" s="80">
        <f>Q313</f>
        <v>0</v>
      </c>
      <c r="AB287" s="80">
        <f>R313</f>
        <v>0</v>
      </c>
      <c r="AD287" s="160">
        <v>13</v>
      </c>
      <c r="AE287" s="105" t="s">
        <v>819</v>
      </c>
      <c r="AF287" s="105" t="s">
        <v>820</v>
      </c>
      <c r="AG287" s="100" t="s">
        <v>427</v>
      </c>
      <c r="AH287" s="100" t="s">
        <v>821</v>
      </c>
      <c r="AI287" s="120">
        <v>34542</v>
      </c>
    </row>
    <row r="288" spans="15:35" ht="13.5">
      <c r="O288" s="164">
        <v>14</v>
      </c>
      <c r="P288" s="112" t="s">
        <v>267</v>
      </c>
      <c r="Q288" s="105" t="s">
        <v>268</v>
      </c>
      <c r="R288" s="100" t="s">
        <v>319</v>
      </c>
      <c r="S288" s="100" t="s">
        <v>270</v>
      </c>
      <c r="T288" s="110">
        <v>33688</v>
      </c>
      <c r="U288" s="77">
        <v>27</v>
      </c>
      <c r="V288" s="80">
        <f>P314</f>
        <v>0</v>
      </c>
      <c r="W288" s="80">
        <f>Q314</f>
        <v>0</v>
      </c>
      <c r="X288" s="80">
        <f>R314</f>
        <v>0</v>
      </c>
      <c r="Y288" s="77">
        <v>27</v>
      </c>
      <c r="Z288" s="80">
        <f>P315</f>
        <v>0</v>
      </c>
      <c r="AA288" s="80">
        <f>Q315</f>
        <v>0</v>
      </c>
      <c r="AB288" s="80">
        <f>R315</f>
        <v>0</v>
      </c>
      <c r="AD288" s="159">
        <v>14</v>
      </c>
      <c r="AE288" s="130" t="s">
        <v>65</v>
      </c>
      <c r="AF288" s="130" t="s">
        <v>803</v>
      </c>
      <c r="AG288" s="100" t="s">
        <v>66</v>
      </c>
      <c r="AH288" s="109" t="s">
        <v>386</v>
      </c>
      <c r="AI288" s="132">
        <v>34223</v>
      </c>
    </row>
    <row r="289" spans="15:35" ht="13.5">
      <c r="O289" s="163">
        <v>14</v>
      </c>
      <c r="P289" s="112" t="s">
        <v>283</v>
      </c>
      <c r="Q289" s="105" t="s">
        <v>284</v>
      </c>
      <c r="R289" s="100" t="s">
        <v>319</v>
      </c>
      <c r="S289" s="100" t="s">
        <v>285</v>
      </c>
      <c r="T289" s="110">
        <v>33611</v>
      </c>
      <c r="U289" s="77">
        <v>28</v>
      </c>
      <c r="V289" s="80">
        <f>P316</f>
        <v>0</v>
      </c>
      <c r="W289" s="80">
        <f>Q316</f>
        <v>0</v>
      </c>
      <c r="X289" s="80">
        <f>R316</f>
        <v>0</v>
      </c>
      <c r="Y289" s="77">
        <v>28</v>
      </c>
      <c r="Z289" s="80">
        <f>P317</f>
        <v>0</v>
      </c>
      <c r="AA289" s="80">
        <f>Q317</f>
        <v>0</v>
      </c>
      <c r="AB289" s="80">
        <f>R317</f>
        <v>0</v>
      </c>
      <c r="AD289" s="160">
        <v>14</v>
      </c>
      <c r="AE289" s="105" t="s">
        <v>67</v>
      </c>
      <c r="AF289" s="105" t="s">
        <v>68</v>
      </c>
      <c r="AG289" s="100" t="s">
        <v>66</v>
      </c>
      <c r="AH289" s="100" t="s">
        <v>69</v>
      </c>
      <c r="AI289" s="120">
        <v>34066</v>
      </c>
    </row>
    <row r="290" spans="15:35" ht="13.5">
      <c r="O290" s="164">
        <v>15</v>
      </c>
      <c r="P290" s="112" t="s">
        <v>527</v>
      </c>
      <c r="Q290" s="105" t="s">
        <v>528</v>
      </c>
      <c r="R290" s="100" t="s">
        <v>971</v>
      </c>
      <c r="S290" s="100" t="s">
        <v>529</v>
      </c>
      <c r="T290" s="110">
        <v>33375</v>
      </c>
      <c r="U290" s="77">
        <v>29</v>
      </c>
      <c r="V290" s="80">
        <f>P318</f>
        <v>0</v>
      </c>
      <c r="W290" s="80">
        <f>Q318</f>
        <v>0</v>
      </c>
      <c r="X290" s="80">
        <f>R318</f>
        <v>0</v>
      </c>
      <c r="Y290" s="77">
        <v>29</v>
      </c>
      <c r="Z290" s="80">
        <f>P319</f>
        <v>0</v>
      </c>
      <c r="AA290" s="80">
        <f>Q319</f>
        <v>0</v>
      </c>
      <c r="AB290" s="80">
        <f>R319</f>
        <v>0</v>
      </c>
      <c r="AD290" s="159">
        <v>15</v>
      </c>
      <c r="AE290" s="130" t="s">
        <v>861</v>
      </c>
      <c r="AF290" s="130" t="s">
        <v>862</v>
      </c>
      <c r="AG290" s="131" t="s">
        <v>863</v>
      </c>
      <c r="AH290" s="109" t="s">
        <v>864</v>
      </c>
      <c r="AI290" s="132">
        <v>34426</v>
      </c>
    </row>
    <row r="291" spans="15:35" ht="13.5">
      <c r="O291" s="163">
        <v>15</v>
      </c>
      <c r="P291" s="112" t="s">
        <v>363</v>
      </c>
      <c r="Q291" s="105" t="s">
        <v>130</v>
      </c>
      <c r="R291" s="100" t="s">
        <v>971</v>
      </c>
      <c r="S291" s="100" t="s">
        <v>475</v>
      </c>
      <c r="T291" s="110">
        <v>33631</v>
      </c>
      <c r="U291" s="77">
        <v>30</v>
      </c>
      <c r="V291" s="80" t="str">
        <f>P320</f>
        <v>竹山</v>
      </c>
      <c r="W291" s="80" t="str">
        <f>Q320</f>
        <v>葵</v>
      </c>
      <c r="X291" s="80" t="str">
        <f>R320</f>
        <v>(宮・宮崎商業高）</v>
      </c>
      <c r="Y291" s="77">
        <v>30</v>
      </c>
      <c r="Z291" s="80" t="str">
        <f>P321</f>
        <v>大塚</v>
      </c>
      <c r="AA291" s="80" t="str">
        <f>Q321</f>
        <v>可奈子</v>
      </c>
      <c r="AB291" s="80" t="str">
        <f>R321</f>
        <v>(宮・宮崎商業高）</v>
      </c>
      <c r="AD291" s="160">
        <v>15</v>
      </c>
      <c r="AE291" s="130" t="s">
        <v>70</v>
      </c>
      <c r="AF291" s="130" t="s">
        <v>71</v>
      </c>
      <c r="AG291" s="131" t="s">
        <v>377</v>
      </c>
      <c r="AH291" s="109" t="s">
        <v>72</v>
      </c>
      <c r="AI291" s="132">
        <v>34562</v>
      </c>
    </row>
    <row r="292" spans="15:35" ht="13.5">
      <c r="O292" s="164">
        <v>16</v>
      </c>
      <c r="P292" s="130" t="s">
        <v>315</v>
      </c>
      <c r="Q292" s="130" t="s">
        <v>783</v>
      </c>
      <c r="R292" s="102" t="s">
        <v>269</v>
      </c>
      <c r="S292" s="131" t="s">
        <v>784</v>
      </c>
      <c r="T292" s="132">
        <v>33369</v>
      </c>
      <c r="U292" s="77">
        <v>31</v>
      </c>
      <c r="V292" s="80">
        <f>P322</f>
        <v>0</v>
      </c>
      <c r="W292" s="80">
        <f>Q322</f>
        <v>0</v>
      </c>
      <c r="X292" s="80">
        <f>R322</f>
        <v>0</v>
      </c>
      <c r="Y292" s="77">
        <v>31</v>
      </c>
      <c r="Z292" s="80">
        <f>P323</f>
        <v>0</v>
      </c>
      <c r="AA292" s="80">
        <f>Q323</f>
        <v>0</v>
      </c>
      <c r="AB292" s="80">
        <f>R323</f>
        <v>0</v>
      </c>
      <c r="AD292" s="159">
        <v>16</v>
      </c>
      <c r="AE292" s="130" t="s">
        <v>207</v>
      </c>
      <c r="AF292" s="130" t="s">
        <v>378</v>
      </c>
      <c r="AG292" s="131" t="s">
        <v>313</v>
      </c>
      <c r="AH292" s="109" t="s">
        <v>379</v>
      </c>
      <c r="AI292" s="165">
        <v>33996</v>
      </c>
    </row>
    <row r="293" spans="15:35" ht="13.5">
      <c r="O293" s="163">
        <v>16</v>
      </c>
      <c r="P293" s="130" t="s">
        <v>968</v>
      </c>
      <c r="Q293" s="130" t="s">
        <v>969</v>
      </c>
      <c r="R293" s="102" t="s">
        <v>269</v>
      </c>
      <c r="S293" s="131" t="s">
        <v>970</v>
      </c>
      <c r="T293" s="132">
        <v>33629</v>
      </c>
      <c r="U293" s="77">
        <v>32</v>
      </c>
      <c r="V293" s="80">
        <f>P324</f>
        <v>0</v>
      </c>
      <c r="W293" s="80">
        <f>Q324</f>
        <v>0</v>
      </c>
      <c r="X293" s="80">
        <f>R324</f>
        <v>0</v>
      </c>
      <c r="Y293" s="77">
        <v>32</v>
      </c>
      <c r="Z293" s="80">
        <f>P325</f>
        <v>0</v>
      </c>
      <c r="AA293" s="80">
        <f>Q325</f>
        <v>0</v>
      </c>
      <c r="AB293" s="80">
        <f>R325</f>
        <v>0</v>
      </c>
      <c r="AD293" s="160">
        <v>16</v>
      </c>
      <c r="AE293" s="112" t="s">
        <v>142</v>
      </c>
      <c r="AF293" s="112" t="s">
        <v>322</v>
      </c>
      <c r="AG293" s="131" t="s">
        <v>291</v>
      </c>
      <c r="AH293" s="161" t="s">
        <v>143</v>
      </c>
      <c r="AI293" s="133">
        <v>34262</v>
      </c>
    </row>
    <row r="294" spans="15:35" ht="13.5">
      <c r="O294" s="91">
        <v>17</v>
      </c>
      <c r="P294" s="11" t="s">
        <v>304</v>
      </c>
      <c r="Q294" s="11" t="s">
        <v>305</v>
      </c>
      <c r="R294" s="45" t="s">
        <v>205</v>
      </c>
      <c r="S294" s="45" t="s">
        <v>306</v>
      </c>
      <c r="T294" s="45">
        <v>33626</v>
      </c>
      <c r="Y294" s="77"/>
      <c r="AD294" s="193">
        <v>17</v>
      </c>
      <c r="AE294" s="77" t="s">
        <v>905</v>
      </c>
      <c r="AF294" s="77" t="s">
        <v>73</v>
      </c>
      <c r="AG294" s="77" t="s">
        <v>74</v>
      </c>
      <c r="AH294" s="77" t="s">
        <v>75</v>
      </c>
      <c r="AI294" s="77">
        <v>34545</v>
      </c>
    </row>
    <row r="295" spans="15:37" ht="13.5">
      <c r="O295" s="91">
        <v>17</v>
      </c>
      <c r="P295" s="11" t="s">
        <v>754</v>
      </c>
      <c r="Q295" s="11" t="s">
        <v>0</v>
      </c>
      <c r="R295" s="45" t="s">
        <v>1</v>
      </c>
      <c r="S295" s="45" t="s">
        <v>2</v>
      </c>
      <c r="T295" s="45">
        <v>33752</v>
      </c>
      <c r="U295" s="194" t="s">
        <v>185</v>
      </c>
      <c r="Y295" s="77"/>
      <c r="AD295" s="193">
        <v>17</v>
      </c>
      <c r="AE295" s="77" t="s">
        <v>805</v>
      </c>
      <c r="AF295" s="77" t="s">
        <v>806</v>
      </c>
      <c r="AG295" s="77" t="s">
        <v>76</v>
      </c>
      <c r="AH295" s="77" t="s">
        <v>807</v>
      </c>
      <c r="AI295" s="77">
        <v>34455</v>
      </c>
      <c r="AK295" s="194" t="s">
        <v>185</v>
      </c>
    </row>
    <row r="296" spans="15:44" ht="13.5">
      <c r="O296" s="91">
        <v>18</v>
      </c>
      <c r="P296" s="45" t="s">
        <v>307</v>
      </c>
      <c r="Q296" s="45" t="s">
        <v>308</v>
      </c>
      <c r="R296" s="73" t="s">
        <v>274</v>
      </c>
      <c r="S296" s="73" t="s">
        <v>309</v>
      </c>
      <c r="T296" s="73">
        <v>33429</v>
      </c>
      <c r="U296" s="77">
        <v>1</v>
      </c>
      <c r="V296" s="80" t="str">
        <f>+P329</f>
        <v>岩本</v>
      </c>
      <c r="W296" s="80" t="str">
        <f>+Q329</f>
        <v>紗季</v>
      </c>
      <c r="X296" s="80" t="str">
        <f>+R329</f>
        <v>(佐・佐賀東高)</v>
      </c>
      <c r="Y296" s="77">
        <v>1</v>
      </c>
      <c r="Z296" s="80" t="str">
        <f>+P330</f>
        <v>田中</v>
      </c>
      <c r="AA296" s="80" t="str">
        <f>+Q330</f>
        <v>結衣</v>
      </c>
      <c r="AB296" s="80" t="str">
        <f>+R330</f>
        <v>(佐・佐賀東高）</v>
      </c>
      <c r="AD296" s="193">
        <v>18</v>
      </c>
      <c r="AE296" s="77" t="s">
        <v>859</v>
      </c>
      <c r="AF296" s="77" t="s">
        <v>860</v>
      </c>
      <c r="AG296" s="77" t="s">
        <v>194</v>
      </c>
      <c r="AH296" s="77" t="s">
        <v>390</v>
      </c>
      <c r="AI296" s="77">
        <v>34023</v>
      </c>
      <c r="AK296" s="77">
        <v>1</v>
      </c>
      <c r="AL296" s="77" t="str">
        <f>+AE329</f>
        <v>堀口</v>
      </c>
      <c r="AM296" s="77" t="str">
        <f>+AF329</f>
        <v>絵莉</v>
      </c>
      <c r="AN296" s="77" t="str">
        <f>+AG329</f>
        <v>(福・柳川高）</v>
      </c>
      <c r="AO296" s="77">
        <v>1</v>
      </c>
      <c r="AP296" s="77" t="str">
        <f>+AE330</f>
        <v>中島</v>
      </c>
      <c r="AQ296" s="77" t="str">
        <f>+AF330</f>
        <v>唯</v>
      </c>
      <c r="AR296" s="77" t="str">
        <f>+AG330</f>
        <v>(福･柳川高)</v>
      </c>
    </row>
    <row r="297" spans="15:44" ht="13.5">
      <c r="O297" s="91">
        <v>18</v>
      </c>
      <c r="P297" s="11" t="s">
        <v>525</v>
      </c>
      <c r="Q297" s="11" t="s">
        <v>273</v>
      </c>
      <c r="R297" s="73" t="s">
        <v>201</v>
      </c>
      <c r="S297" s="73" t="s">
        <v>275</v>
      </c>
      <c r="T297" s="73">
        <v>33407</v>
      </c>
      <c r="U297" s="77">
        <v>2</v>
      </c>
      <c r="V297" s="80" t="str">
        <f>+P331</f>
        <v>船瀬</v>
      </c>
      <c r="W297" s="80" t="str">
        <f>+Q331</f>
        <v>さおり</v>
      </c>
      <c r="X297" s="80" t="str">
        <f>+R331</f>
        <v>(大･福徳学院高)</v>
      </c>
      <c r="Y297" s="77">
        <v>2</v>
      </c>
      <c r="Z297" s="80" t="str">
        <f>+P332</f>
        <v>牛尾</v>
      </c>
      <c r="AA297" s="80" t="str">
        <f>+Q332</f>
        <v>友理香</v>
      </c>
      <c r="AB297" s="80" t="str">
        <f>+R332</f>
        <v>(大･福徳学院高)</v>
      </c>
      <c r="AD297" s="193">
        <v>18</v>
      </c>
      <c r="AE297" s="71" t="s">
        <v>391</v>
      </c>
      <c r="AF297" s="71" t="s">
        <v>392</v>
      </c>
      <c r="AG297" s="71" t="s">
        <v>274</v>
      </c>
      <c r="AH297" s="71" t="s">
        <v>394</v>
      </c>
      <c r="AI297" s="71">
        <v>34157</v>
      </c>
      <c r="AK297" s="77">
        <v>2</v>
      </c>
      <c r="AL297" s="77" t="str">
        <f>+AE331</f>
        <v>山下</v>
      </c>
      <c r="AM297" s="77" t="str">
        <f>+AF331</f>
        <v>智代</v>
      </c>
      <c r="AN297" s="77" t="str">
        <f>+AG331</f>
        <v>(大・ﾍﾞﾙﾃｯｸｽ)</v>
      </c>
      <c r="AO297" s="77">
        <v>2</v>
      </c>
      <c r="AP297" s="77" t="str">
        <f>+AE332</f>
        <v>姫野</v>
      </c>
      <c r="AQ297" s="77" t="str">
        <f>+AF332</f>
        <v>真帆</v>
      </c>
      <c r="AR297" s="77" t="str">
        <f>+AG332</f>
        <v>(大･OTC TS)</v>
      </c>
    </row>
    <row r="298" spans="15:44" ht="13.5">
      <c r="O298" s="91">
        <v>19</v>
      </c>
      <c r="P298" s="11" t="s">
        <v>772</v>
      </c>
      <c r="Q298" s="11" t="s">
        <v>773</v>
      </c>
      <c r="R298" s="73" t="s">
        <v>313</v>
      </c>
      <c r="S298" s="73" t="s">
        <v>774</v>
      </c>
      <c r="T298" s="73">
        <v>33525</v>
      </c>
      <c r="U298" s="77">
        <v>3</v>
      </c>
      <c r="V298" s="80">
        <f>+P333</f>
        <v>0</v>
      </c>
      <c r="W298" s="80">
        <f>+Q333</f>
        <v>0</v>
      </c>
      <c r="X298" s="80">
        <f>+R333</f>
        <v>0</v>
      </c>
      <c r="Y298" s="77">
        <v>3</v>
      </c>
      <c r="Z298" s="80">
        <f>+P334</f>
        <v>0</v>
      </c>
      <c r="AA298" s="80">
        <f>+Q334</f>
        <v>0</v>
      </c>
      <c r="AB298" s="80">
        <f>+R334</f>
        <v>0</v>
      </c>
      <c r="AD298" s="193">
        <v>19</v>
      </c>
      <c r="AE298" s="11" t="s">
        <v>221</v>
      </c>
      <c r="AF298" s="11" t="s">
        <v>382</v>
      </c>
      <c r="AG298" s="11" t="s">
        <v>274</v>
      </c>
      <c r="AH298" s="11" t="s">
        <v>383</v>
      </c>
      <c r="AI298" s="11">
        <v>34230</v>
      </c>
      <c r="AK298" s="77">
        <v>3</v>
      </c>
      <c r="AL298" s="77">
        <f>+AE333</f>
        <v>0</v>
      </c>
      <c r="AM298" s="77">
        <f>+AF333</f>
        <v>0</v>
      </c>
      <c r="AN298" s="77">
        <f>+AG333</f>
        <v>0</v>
      </c>
      <c r="AO298" s="77">
        <v>3</v>
      </c>
      <c r="AP298" s="77">
        <f>+AE334</f>
        <v>0</v>
      </c>
      <c r="AQ298" s="77">
        <f>+AF334</f>
        <v>0</v>
      </c>
      <c r="AR298" s="77">
        <f>+AG334</f>
        <v>0</v>
      </c>
    </row>
    <row r="299" spans="15:44" ht="13.5">
      <c r="O299" s="91">
        <v>19</v>
      </c>
      <c r="P299" s="11" t="s">
        <v>359</v>
      </c>
      <c r="Q299" s="11" t="s">
        <v>360</v>
      </c>
      <c r="R299" s="73" t="s">
        <v>291</v>
      </c>
      <c r="S299" s="73" t="s">
        <v>474</v>
      </c>
      <c r="T299" s="73">
        <v>33811</v>
      </c>
      <c r="U299" s="77">
        <v>4</v>
      </c>
      <c r="V299" s="80">
        <f>+P335</f>
        <v>0</v>
      </c>
      <c r="W299" s="80">
        <f>+Q335</f>
        <v>0</v>
      </c>
      <c r="X299" s="80">
        <f>+R335</f>
        <v>0</v>
      </c>
      <c r="Y299" s="77">
        <v>4</v>
      </c>
      <c r="Z299" s="80">
        <f>+P336</f>
        <v>0</v>
      </c>
      <c r="AA299" s="80">
        <f>+Q336</f>
        <v>0</v>
      </c>
      <c r="AB299" s="80">
        <f>+R336</f>
        <v>0</v>
      </c>
      <c r="AD299" s="193">
        <v>19</v>
      </c>
      <c r="AE299" s="77" t="s">
        <v>131</v>
      </c>
      <c r="AF299" s="77" t="s">
        <v>395</v>
      </c>
      <c r="AG299" s="77" t="s">
        <v>274</v>
      </c>
      <c r="AH299" s="77" t="s">
        <v>397</v>
      </c>
      <c r="AI299" s="77">
        <v>34082</v>
      </c>
      <c r="AK299" s="77">
        <v>4</v>
      </c>
      <c r="AL299" s="77">
        <f>+AE335</f>
        <v>0</v>
      </c>
      <c r="AM299" s="77">
        <f>+AF335</f>
        <v>0</v>
      </c>
      <c r="AN299" s="77">
        <f>+AG335</f>
        <v>0</v>
      </c>
      <c r="AO299" s="77">
        <v>4</v>
      </c>
      <c r="AP299" s="77">
        <f>+AE336</f>
        <v>0</v>
      </c>
      <c r="AQ299" s="77">
        <f>+AF336</f>
        <v>0</v>
      </c>
      <c r="AR299" s="77">
        <f>+AG336</f>
        <v>0</v>
      </c>
    </row>
    <row r="300" spans="15:44" ht="13.5">
      <c r="O300" s="91">
        <v>20</v>
      </c>
      <c r="P300" s="11" t="s">
        <v>518</v>
      </c>
      <c r="Q300" s="11" t="s">
        <v>519</v>
      </c>
      <c r="R300" s="45" t="s">
        <v>202</v>
      </c>
      <c r="S300" s="45" t="s">
        <v>520</v>
      </c>
      <c r="T300" s="45">
        <v>33585</v>
      </c>
      <c r="U300" s="77">
        <v>5</v>
      </c>
      <c r="V300" s="80">
        <f>+P337</f>
        <v>0</v>
      </c>
      <c r="W300" s="80">
        <f>+Q337</f>
        <v>0</v>
      </c>
      <c r="X300" s="80">
        <f>+R337</f>
        <v>0</v>
      </c>
      <c r="Y300" s="77">
        <v>5</v>
      </c>
      <c r="Z300" s="80">
        <f>+P338</f>
        <v>0</v>
      </c>
      <c r="AA300" s="80">
        <f>+Q338</f>
        <v>0</v>
      </c>
      <c r="AB300" s="80">
        <f>+R338</f>
        <v>0</v>
      </c>
      <c r="AD300" s="193">
        <v>20</v>
      </c>
      <c r="AE300" s="98" t="s">
        <v>834</v>
      </c>
      <c r="AF300" s="11" t="s">
        <v>835</v>
      </c>
      <c r="AG300" s="11" t="s">
        <v>77</v>
      </c>
      <c r="AH300" s="11" t="s">
        <v>836</v>
      </c>
      <c r="AI300" s="11">
        <v>34390</v>
      </c>
      <c r="AK300" s="77">
        <v>5</v>
      </c>
      <c r="AL300" s="77">
        <f>+AE337</f>
        <v>0</v>
      </c>
      <c r="AM300" s="77">
        <f>+AF337</f>
        <v>0</v>
      </c>
      <c r="AN300" s="77">
        <f>+AG337</f>
        <v>0</v>
      </c>
      <c r="AO300" s="77">
        <v>5</v>
      </c>
      <c r="AP300" s="77">
        <f>+AE338</f>
        <v>0</v>
      </c>
      <c r="AQ300" s="77">
        <f>+AF338</f>
        <v>0</v>
      </c>
      <c r="AR300" s="77">
        <f>+AG338</f>
        <v>0</v>
      </c>
    </row>
    <row r="301" spans="15:44" ht="13.5">
      <c r="O301" s="91">
        <v>20</v>
      </c>
      <c r="P301" s="11" t="s">
        <v>536</v>
      </c>
      <c r="Q301" s="11" t="s">
        <v>537</v>
      </c>
      <c r="R301" s="45" t="s">
        <v>202</v>
      </c>
      <c r="S301" s="45" t="s">
        <v>538</v>
      </c>
      <c r="T301" s="45">
        <v>33879</v>
      </c>
      <c r="U301" s="77">
        <v>6</v>
      </c>
      <c r="V301" s="80">
        <f>+P339</f>
        <v>0</v>
      </c>
      <c r="W301" s="80">
        <f>+Q339</f>
        <v>0</v>
      </c>
      <c r="X301" s="80">
        <f>+R339</f>
        <v>0</v>
      </c>
      <c r="Y301" s="77">
        <v>6</v>
      </c>
      <c r="AD301" s="193">
        <v>20</v>
      </c>
      <c r="AE301" s="98" t="s">
        <v>78</v>
      </c>
      <c r="AF301" s="11" t="s">
        <v>79</v>
      </c>
      <c r="AG301" s="11" t="s">
        <v>77</v>
      </c>
      <c r="AH301" s="11" t="s">
        <v>80</v>
      </c>
      <c r="AI301" s="11">
        <v>34410</v>
      </c>
      <c r="AK301" s="77">
        <v>6</v>
      </c>
      <c r="AL301" s="77">
        <f>+AE339</f>
        <v>0</v>
      </c>
      <c r="AM301" s="77">
        <f>+AF339</f>
        <v>0</v>
      </c>
      <c r="AN301" s="77">
        <f>+AG339</f>
        <v>0</v>
      </c>
      <c r="AO301" s="77">
        <v>6</v>
      </c>
      <c r="AP301" s="77">
        <f>+AE340</f>
        <v>0</v>
      </c>
      <c r="AQ301" s="77">
        <f>+AF340</f>
        <v>0</v>
      </c>
      <c r="AR301" s="77">
        <f>+AG340</f>
        <v>0</v>
      </c>
    </row>
    <row r="302" spans="15:35" ht="13.5">
      <c r="O302" s="91">
        <v>21</v>
      </c>
      <c r="P302" s="45" t="s">
        <v>325</v>
      </c>
      <c r="Q302" s="45" t="s">
        <v>204</v>
      </c>
      <c r="R302" s="73" t="s">
        <v>206</v>
      </c>
      <c r="S302" s="73" t="s">
        <v>295</v>
      </c>
      <c r="T302" s="73">
        <v>33398</v>
      </c>
      <c r="Y302" s="77"/>
      <c r="AD302" s="193">
        <v>21</v>
      </c>
      <c r="AE302" s="77" t="s">
        <v>81</v>
      </c>
      <c r="AF302" s="77" t="s">
        <v>82</v>
      </c>
      <c r="AG302" s="77" t="s">
        <v>816</v>
      </c>
      <c r="AH302" s="77" t="s">
        <v>83</v>
      </c>
      <c r="AI302" s="77">
        <v>34060</v>
      </c>
    </row>
    <row r="303" spans="15:35" ht="13.5">
      <c r="O303" s="91">
        <v>21</v>
      </c>
      <c r="P303" s="45" t="s">
        <v>127</v>
      </c>
      <c r="Q303" s="45" t="s">
        <v>128</v>
      </c>
      <c r="R303" s="73" t="s">
        <v>206</v>
      </c>
      <c r="S303" s="73" t="s">
        <v>129</v>
      </c>
      <c r="T303" s="73">
        <v>33546</v>
      </c>
      <c r="Y303" s="77"/>
      <c r="AD303" s="193">
        <v>21</v>
      </c>
      <c r="AE303" s="77" t="s">
        <v>363</v>
      </c>
      <c r="AF303" s="77" t="s">
        <v>367</v>
      </c>
      <c r="AG303" s="77" t="s">
        <v>816</v>
      </c>
      <c r="AH303" s="77" t="s">
        <v>368</v>
      </c>
      <c r="AI303" s="77">
        <v>34233</v>
      </c>
    </row>
    <row r="304" spans="15:35" ht="13.5">
      <c r="O304" s="91">
        <v>22</v>
      </c>
      <c r="P304" s="11" t="s">
        <v>3</v>
      </c>
      <c r="Q304" s="11" t="s">
        <v>4</v>
      </c>
      <c r="R304" s="11" t="s">
        <v>5</v>
      </c>
      <c r="S304" s="11" t="s">
        <v>6</v>
      </c>
      <c r="T304" s="11">
        <v>33408</v>
      </c>
      <c r="Y304" s="77"/>
      <c r="AD304" s="193">
        <v>22</v>
      </c>
      <c r="AE304" s="77" t="s">
        <v>254</v>
      </c>
      <c r="AF304" s="77" t="s">
        <v>84</v>
      </c>
      <c r="AG304" s="77" t="s">
        <v>85</v>
      </c>
      <c r="AH304" s="77" t="s">
        <v>86</v>
      </c>
      <c r="AI304" s="77">
        <v>34309</v>
      </c>
    </row>
    <row r="305" spans="15:35" ht="13.5">
      <c r="O305" s="91">
        <v>22</v>
      </c>
      <c r="P305" s="11" t="s">
        <v>891</v>
      </c>
      <c r="Q305" s="11" t="s">
        <v>7</v>
      </c>
      <c r="R305" s="11" t="s">
        <v>5</v>
      </c>
      <c r="S305" s="11" t="s">
        <v>8</v>
      </c>
      <c r="T305" s="11">
        <v>33834</v>
      </c>
      <c r="Y305" s="77"/>
      <c r="AD305" s="193">
        <v>22</v>
      </c>
      <c r="AE305" s="77" t="s">
        <v>219</v>
      </c>
      <c r="AF305" s="77" t="s">
        <v>87</v>
      </c>
      <c r="AG305" s="77" t="s">
        <v>85</v>
      </c>
      <c r="AH305" s="77" t="s">
        <v>88</v>
      </c>
      <c r="AI305" s="77">
        <v>34057</v>
      </c>
    </row>
    <row r="306" spans="15:35" ht="13.5">
      <c r="O306" s="192">
        <v>23</v>
      </c>
      <c r="P306" s="71" t="s">
        <v>521</v>
      </c>
      <c r="Q306" s="71" t="s">
        <v>522</v>
      </c>
      <c r="R306" s="71" t="s">
        <v>202</v>
      </c>
      <c r="S306" s="71" t="s">
        <v>523</v>
      </c>
      <c r="T306" s="71">
        <v>33591</v>
      </c>
      <c r="Y306" s="77"/>
      <c r="AD306" s="193">
        <v>23</v>
      </c>
      <c r="AE306" s="77" t="s">
        <v>615</v>
      </c>
      <c r="AF306" s="77" t="s">
        <v>857</v>
      </c>
      <c r="AG306" s="77" t="s">
        <v>972</v>
      </c>
      <c r="AH306" s="77" t="s">
        <v>858</v>
      </c>
      <c r="AI306" s="77">
        <v>34503</v>
      </c>
    </row>
    <row r="307" spans="15:35" ht="13.5">
      <c r="O307" s="192">
        <v>23</v>
      </c>
      <c r="P307" s="71" t="s">
        <v>118</v>
      </c>
      <c r="Q307" s="71" t="s">
        <v>360</v>
      </c>
      <c r="R307" s="71" t="s">
        <v>202</v>
      </c>
      <c r="S307" s="71" t="s">
        <v>119</v>
      </c>
      <c r="T307" s="71">
        <v>33528</v>
      </c>
      <c r="Y307" s="77"/>
      <c r="AD307" s="193">
        <v>23</v>
      </c>
      <c r="AE307" s="77" t="s">
        <v>251</v>
      </c>
      <c r="AF307" s="77" t="s">
        <v>89</v>
      </c>
      <c r="AG307" s="77" t="s">
        <v>433</v>
      </c>
      <c r="AH307" s="77" t="s">
        <v>90</v>
      </c>
      <c r="AI307" s="77">
        <v>34552</v>
      </c>
    </row>
    <row r="308" spans="15:35" ht="13.5">
      <c r="O308" s="91">
        <v>24</v>
      </c>
      <c r="P308" s="11" t="s">
        <v>107</v>
      </c>
      <c r="Q308" s="11" t="s">
        <v>108</v>
      </c>
      <c r="R308" s="11" t="s">
        <v>194</v>
      </c>
      <c r="S308" s="11" t="s">
        <v>109</v>
      </c>
      <c r="T308" s="11">
        <v>33353</v>
      </c>
      <c r="Y308" s="77"/>
      <c r="AD308" s="193">
        <v>24</v>
      </c>
      <c r="AE308" s="77" t="s">
        <v>464</v>
      </c>
      <c r="AF308" s="77" t="s">
        <v>822</v>
      </c>
      <c r="AG308" s="77" t="s">
        <v>823</v>
      </c>
      <c r="AH308" s="77" t="s">
        <v>824</v>
      </c>
      <c r="AI308" s="77">
        <v>34495</v>
      </c>
    </row>
    <row r="309" spans="15:35" ht="13.5">
      <c r="O309" s="91">
        <v>24</v>
      </c>
      <c r="P309" s="11" t="s">
        <v>292</v>
      </c>
      <c r="Q309" s="11" t="s">
        <v>293</v>
      </c>
      <c r="R309" s="11" t="s">
        <v>201</v>
      </c>
      <c r="S309" s="11" t="s">
        <v>294</v>
      </c>
      <c r="T309" s="11">
        <v>33518</v>
      </c>
      <c r="Y309" s="77"/>
      <c r="AD309" s="193">
        <v>24</v>
      </c>
      <c r="AE309" s="77" t="s">
        <v>867</v>
      </c>
      <c r="AF309" s="77" t="s">
        <v>378</v>
      </c>
      <c r="AG309" s="77" t="s">
        <v>868</v>
      </c>
      <c r="AH309" s="77" t="s">
        <v>869</v>
      </c>
      <c r="AI309" s="77">
        <v>34422</v>
      </c>
    </row>
    <row r="310" spans="15:25" ht="13.5">
      <c r="O310" s="91">
        <v>25</v>
      </c>
      <c r="P310" s="11"/>
      <c r="Q310" s="11"/>
      <c r="R310" s="45"/>
      <c r="S310" s="45"/>
      <c r="T310" s="45"/>
      <c r="Y310" s="77"/>
    </row>
    <row r="311" spans="15:25" ht="13.5">
      <c r="O311" s="91">
        <v>25</v>
      </c>
      <c r="P311" s="11"/>
      <c r="Q311" s="11"/>
      <c r="R311" s="45"/>
      <c r="S311" s="45"/>
      <c r="T311" s="45"/>
      <c r="Y311" s="77"/>
    </row>
    <row r="312" spans="15:25" ht="13.5">
      <c r="O312" s="91">
        <v>26</v>
      </c>
      <c r="P312" s="11"/>
      <c r="Q312" s="11"/>
      <c r="R312" s="73"/>
      <c r="S312" s="73"/>
      <c r="T312" s="73"/>
      <c r="Y312" s="77"/>
    </row>
    <row r="313" spans="15:25" ht="13.5">
      <c r="O313" s="91">
        <v>26</v>
      </c>
      <c r="P313" s="11"/>
      <c r="Q313" s="11"/>
      <c r="R313" s="73"/>
      <c r="S313" s="73"/>
      <c r="T313" s="73"/>
      <c r="Y313" s="77"/>
    </row>
    <row r="314" spans="15:25" ht="13.5">
      <c r="O314" s="91">
        <v>27</v>
      </c>
      <c r="P314" s="11"/>
      <c r="Q314" s="11"/>
      <c r="R314" s="11"/>
      <c r="S314" s="11"/>
      <c r="T314" s="11"/>
      <c r="Y314" s="77"/>
    </row>
    <row r="315" spans="15:35" ht="13.5">
      <c r="O315" s="91">
        <v>27</v>
      </c>
      <c r="P315" s="11"/>
      <c r="Q315" s="11"/>
      <c r="R315" s="11"/>
      <c r="S315" s="11"/>
      <c r="T315" s="11"/>
      <c r="Y315" s="77"/>
      <c r="AE315" s="130" t="s">
        <v>19</v>
      </c>
      <c r="AF315" s="130" t="s">
        <v>20</v>
      </c>
      <c r="AG315" s="100" t="s">
        <v>291</v>
      </c>
      <c r="AH315" s="100" t="s">
        <v>21</v>
      </c>
      <c r="AI315" s="132">
        <v>34113</v>
      </c>
    </row>
    <row r="316" spans="15:35" ht="13.5">
      <c r="O316" s="91">
        <v>28</v>
      </c>
      <c r="P316" s="11"/>
      <c r="Q316" s="11"/>
      <c r="R316" s="73"/>
      <c r="S316" s="73"/>
      <c r="T316" s="73"/>
      <c r="Y316" s="77"/>
      <c r="AE316" s="105" t="s">
        <v>22</v>
      </c>
      <c r="AF316" s="105" t="s">
        <v>541</v>
      </c>
      <c r="AG316" s="100" t="s">
        <v>291</v>
      </c>
      <c r="AH316" s="100" t="s">
        <v>542</v>
      </c>
      <c r="AI316" s="120">
        <v>34199</v>
      </c>
    </row>
    <row r="317" spans="15:25" ht="13.5">
      <c r="O317" s="91">
        <v>28</v>
      </c>
      <c r="P317" s="11"/>
      <c r="Q317" s="11"/>
      <c r="R317" s="73"/>
      <c r="S317" s="73"/>
      <c r="T317" s="73"/>
      <c r="Y317" s="77"/>
    </row>
    <row r="318" spans="15:25" ht="13.5">
      <c r="O318" s="91">
        <v>29</v>
      </c>
      <c r="P318" s="11"/>
      <c r="Q318" s="11"/>
      <c r="R318" s="45"/>
      <c r="S318" s="45"/>
      <c r="T318" s="45"/>
      <c r="Y318" s="77"/>
    </row>
    <row r="319" spans="15:25" ht="13.5">
      <c r="O319" s="91">
        <v>29</v>
      </c>
      <c r="P319" s="11"/>
      <c r="Q319" s="11"/>
      <c r="R319" s="45"/>
      <c r="S319" s="45"/>
      <c r="T319" s="45"/>
      <c r="Y319" s="77"/>
    </row>
    <row r="320" spans="15:25" ht="13.5">
      <c r="O320" s="91">
        <v>30</v>
      </c>
      <c r="P320" s="112" t="s">
        <v>533</v>
      </c>
      <c r="Q320" s="105" t="s">
        <v>534</v>
      </c>
      <c r="R320" s="100" t="s">
        <v>291</v>
      </c>
      <c r="S320" s="100" t="s">
        <v>535</v>
      </c>
      <c r="T320" s="110">
        <v>33540</v>
      </c>
      <c r="Y320" s="77"/>
    </row>
    <row r="321" spans="15:25" ht="13.5">
      <c r="O321" s="91">
        <v>30</v>
      </c>
      <c r="P321" s="112" t="s">
        <v>244</v>
      </c>
      <c r="Q321" s="105" t="s">
        <v>264</v>
      </c>
      <c r="R321" s="100" t="s">
        <v>265</v>
      </c>
      <c r="S321" s="100" t="s">
        <v>266</v>
      </c>
      <c r="T321" s="110">
        <v>33544</v>
      </c>
      <c r="Y321" s="77"/>
    </row>
    <row r="322" spans="15:25" ht="13.5">
      <c r="O322" s="91">
        <v>31</v>
      </c>
      <c r="P322" s="71"/>
      <c r="Q322" s="71"/>
      <c r="R322" s="71"/>
      <c r="S322" s="71"/>
      <c r="T322" s="71"/>
      <c r="Y322" s="77"/>
    </row>
    <row r="323" spans="15:25" ht="13.5">
      <c r="O323" s="91">
        <v>31</v>
      </c>
      <c r="P323" s="71"/>
      <c r="Q323" s="71"/>
      <c r="R323" s="71"/>
      <c r="S323" s="71"/>
      <c r="T323" s="71"/>
      <c r="Y323" s="77"/>
    </row>
    <row r="324" spans="15:25" ht="13.5">
      <c r="O324" s="91">
        <v>32</v>
      </c>
      <c r="P324" s="11"/>
      <c r="Q324" s="11"/>
      <c r="R324" s="11"/>
      <c r="S324" s="11"/>
      <c r="T324" s="11"/>
      <c r="Y324" s="77"/>
    </row>
    <row r="325" spans="15:25" ht="13.5">
      <c r="O325" s="91">
        <v>32</v>
      </c>
      <c r="P325" s="11"/>
      <c r="Q325" s="11"/>
      <c r="R325" s="11"/>
      <c r="S325" s="11"/>
      <c r="T325" s="11"/>
      <c r="Y325" s="77"/>
    </row>
    <row r="328" spans="15:30" ht="13.5">
      <c r="O328" s="194" t="s">
        <v>185</v>
      </c>
      <c r="AD328" s="194" t="s">
        <v>185</v>
      </c>
    </row>
    <row r="329" spans="15:35" ht="13.5">
      <c r="O329" s="77">
        <v>1</v>
      </c>
      <c r="P329" s="11" t="s">
        <v>436</v>
      </c>
      <c r="Q329" s="11" t="s">
        <v>9</v>
      </c>
      <c r="R329" s="45" t="s">
        <v>10</v>
      </c>
      <c r="S329" s="77" t="s">
        <v>787</v>
      </c>
      <c r="T329" s="77">
        <v>33474</v>
      </c>
      <c r="AD329" s="77">
        <v>1</v>
      </c>
      <c r="AE329" s="105" t="s">
        <v>314</v>
      </c>
      <c r="AF329" s="105" t="s">
        <v>144</v>
      </c>
      <c r="AG329" s="100" t="s">
        <v>274</v>
      </c>
      <c r="AH329" s="77" t="s">
        <v>145</v>
      </c>
      <c r="AI329" s="77">
        <v>34088</v>
      </c>
    </row>
    <row r="330" spans="15:35" ht="13.5">
      <c r="O330" s="77">
        <v>1</v>
      </c>
      <c r="P330" s="11" t="s">
        <v>321</v>
      </c>
      <c r="Q330" s="11" t="s">
        <v>11</v>
      </c>
      <c r="R330" s="45" t="s">
        <v>855</v>
      </c>
      <c r="S330" s="77" t="s">
        <v>12</v>
      </c>
      <c r="T330" s="77">
        <v>33339</v>
      </c>
      <c r="AD330" s="77">
        <v>1</v>
      </c>
      <c r="AE330" s="130" t="s">
        <v>696</v>
      </c>
      <c r="AF330" s="130" t="s">
        <v>531</v>
      </c>
      <c r="AG330" s="131" t="s">
        <v>493</v>
      </c>
      <c r="AH330" s="77" t="s">
        <v>91</v>
      </c>
      <c r="AI330" s="77">
        <v>34104</v>
      </c>
    </row>
    <row r="331" spans="15:35" ht="13.5">
      <c r="O331" s="77">
        <v>2</v>
      </c>
      <c r="P331" s="11" t="s">
        <v>13</v>
      </c>
      <c r="Q331" s="11" t="s">
        <v>14</v>
      </c>
      <c r="R331" s="73" t="s">
        <v>775</v>
      </c>
      <c r="S331" s="77" t="s">
        <v>15</v>
      </c>
      <c r="T331" s="77">
        <v>33411</v>
      </c>
      <c r="AD331" s="77">
        <v>2</v>
      </c>
      <c r="AE331" s="130" t="s">
        <v>92</v>
      </c>
      <c r="AF331" s="130" t="s">
        <v>93</v>
      </c>
      <c r="AG331" s="131" t="s">
        <v>94</v>
      </c>
      <c r="AH331" s="77" t="s">
        <v>95</v>
      </c>
      <c r="AI331" s="77">
        <v>34612</v>
      </c>
    </row>
    <row r="332" spans="15:35" ht="13.5">
      <c r="O332" s="77">
        <v>2</v>
      </c>
      <c r="P332" s="11" t="s">
        <v>326</v>
      </c>
      <c r="Q332" s="11" t="s">
        <v>327</v>
      </c>
      <c r="R332" s="73" t="s">
        <v>775</v>
      </c>
      <c r="S332" s="77" t="s">
        <v>328</v>
      </c>
      <c r="T332" s="77">
        <v>33807</v>
      </c>
      <c r="AD332" s="77">
        <v>2</v>
      </c>
      <c r="AE332" s="130" t="s">
        <v>96</v>
      </c>
      <c r="AF332" s="130" t="s">
        <v>382</v>
      </c>
      <c r="AG332" s="131" t="s">
        <v>97</v>
      </c>
      <c r="AH332" s="77" t="s">
        <v>98</v>
      </c>
      <c r="AI332" s="77">
        <v>34507</v>
      </c>
    </row>
    <row r="333" spans="15:33" ht="13.5">
      <c r="O333" s="77">
        <v>3</v>
      </c>
      <c r="P333" s="11"/>
      <c r="Q333" s="11"/>
      <c r="R333" s="11"/>
      <c r="AD333" s="77">
        <v>3</v>
      </c>
      <c r="AE333" s="112"/>
      <c r="AF333" s="112"/>
      <c r="AG333" s="131"/>
    </row>
    <row r="334" spans="15:30" ht="13.5">
      <c r="O334" s="77">
        <v>3</v>
      </c>
      <c r="P334" s="11"/>
      <c r="Q334" s="11"/>
      <c r="R334" s="11"/>
      <c r="AD334" s="77">
        <v>3</v>
      </c>
    </row>
    <row r="335" spans="15:30" ht="13.5">
      <c r="O335" s="77">
        <v>4</v>
      </c>
      <c r="P335" s="11"/>
      <c r="Q335" s="11"/>
      <c r="R335" s="73"/>
      <c r="AD335" s="77">
        <v>4</v>
      </c>
    </row>
    <row r="336" spans="15:30" ht="13.5">
      <c r="O336" s="77">
        <v>4</v>
      </c>
      <c r="P336" s="11"/>
      <c r="Q336" s="11"/>
      <c r="R336" s="73"/>
      <c r="AD336" s="77">
        <v>4</v>
      </c>
    </row>
    <row r="337" spans="15:30" ht="13.5">
      <c r="O337" s="77">
        <v>5</v>
      </c>
      <c r="AD337" s="77">
        <v>5</v>
      </c>
    </row>
    <row r="338" spans="15:30" ht="13.5">
      <c r="O338" s="77">
        <v>5</v>
      </c>
      <c r="AD338" s="77">
        <v>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6">
      <selection activeCell="E33" sqref="E33"/>
    </sheetView>
  </sheetViews>
  <sheetFormatPr defaultColWidth="8.796875" defaultRowHeight="14.25"/>
  <cols>
    <col min="2" max="2" width="4.19921875" style="0" customWidth="1"/>
    <col min="3" max="4" width="8.19921875" style="0" customWidth="1"/>
    <col min="5" max="5" width="20.19921875" style="230" customWidth="1"/>
    <col min="6" max="6" width="11" style="226" customWidth="1"/>
    <col min="7" max="7" width="23.09765625" style="227" customWidth="1"/>
  </cols>
  <sheetData>
    <row r="1" spans="1:7" ht="18.75">
      <c r="A1" s="265" t="str">
        <f>'18BS'!A1</f>
        <v>第３６回九州ジュニアテニス選手権大会</v>
      </c>
      <c r="B1" s="265"/>
      <c r="C1" s="265"/>
      <c r="D1" s="265"/>
      <c r="E1" s="265"/>
      <c r="F1" s="265"/>
      <c r="G1" s="265"/>
    </row>
    <row r="2" ht="13.5">
      <c r="E2" s="224" t="s">
        <v>975</v>
      </c>
    </row>
    <row r="4" spans="2:5" ht="13.5">
      <c r="B4" s="266" t="s">
        <v>992</v>
      </c>
      <c r="C4" s="266"/>
      <c r="D4" s="266"/>
      <c r="E4" s="266"/>
    </row>
    <row r="5" spans="1:7" s="230" customFormat="1" ht="13.5">
      <c r="A5" s="225"/>
      <c r="B5" s="225" t="s">
        <v>976</v>
      </c>
      <c r="C5" s="267" t="s">
        <v>977</v>
      </c>
      <c r="D5" s="267"/>
      <c r="E5" s="225" t="s">
        <v>977</v>
      </c>
      <c r="F5" s="228" t="s">
        <v>978</v>
      </c>
      <c r="G5" s="229" t="s">
        <v>979</v>
      </c>
    </row>
    <row r="6" spans="1:7" ht="13.5">
      <c r="A6" s="231" t="s">
        <v>980</v>
      </c>
      <c r="B6" s="231">
        <f>'18BS'!M9</f>
        <v>29</v>
      </c>
      <c r="C6" s="232" t="str">
        <f>IF(B6="","",VLOOKUP(B6,'ﾃﾞｰﾀ18&amp;16'!$A$3:$D$66,2,FALSE))</f>
        <v>岩見</v>
      </c>
      <c r="D6" s="233" t="str">
        <f>IF(B6="","",VLOOKUP(B6,'ﾃﾞｰﾀ18&amp;16'!$A$3:$D$66,3,FALSE))</f>
        <v>直哉</v>
      </c>
      <c r="E6" s="225" t="str">
        <f>CONCATENATE(C6,"  ",D6)</f>
        <v>岩見  直哉</v>
      </c>
      <c r="F6" s="234">
        <f>IF(B6="","",VLOOKUP(B6,'ﾃﾞｰﾀ18&amp;16'!$A$3:$F$66,6,FALSE))</f>
        <v>33586</v>
      </c>
      <c r="G6" s="229" t="str">
        <f>IF(B6="","",VLOOKUP(B6,'ﾃﾞｰﾀ18&amp;16'!$A$3:$D$66,4,FALSE))</f>
        <v>(福･柳川高)</v>
      </c>
    </row>
    <row r="7" spans="1:7" ht="13.5">
      <c r="A7" s="231" t="s">
        <v>981</v>
      </c>
      <c r="B7" s="231">
        <f>IF('18BS'!M9='18BS'!L22,'18BS'!N22,'18BS'!L22)</f>
        <v>9</v>
      </c>
      <c r="C7" s="232" t="str">
        <f>IF(B7="","",VLOOKUP(B7,'ﾃﾞｰﾀ18&amp;16'!$A$3:$D$66,2,FALSE))</f>
        <v>尾方</v>
      </c>
      <c r="D7" s="233" t="str">
        <f>IF(B7="","",VLOOKUP(B7,'ﾃﾞｰﾀ18&amp;16'!$A$3:$D$66,3,FALSE))</f>
        <v>祐太</v>
      </c>
      <c r="E7" s="225" t="str">
        <f aca="true" t="shared" si="0" ref="E7:E17">CONCATENATE(C7,"  ",D7)</f>
        <v>尾方  祐太</v>
      </c>
      <c r="F7" s="234">
        <f>IF(B7="","",VLOOKUP(B7,'ﾃﾞｰﾀ18&amp;16'!$A$3:$F$66,6,FALSE))</f>
        <v>33819</v>
      </c>
      <c r="G7" s="229" t="str">
        <f>IF(B7="","",VLOOKUP(B7,'ﾃﾞｰﾀ18&amp;16'!$A$3:$D$66,4,FALSE))</f>
        <v>(福･柳川高)</v>
      </c>
    </row>
    <row r="8" spans="1:7" ht="13.5">
      <c r="A8" s="231" t="s">
        <v>982</v>
      </c>
      <c r="B8" s="231">
        <f>'18BS'!F50</f>
        <v>1</v>
      </c>
      <c r="C8" s="232" t="str">
        <f>IF(B8="","",VLOOKUP(B8,'ﾃﾞｰﾀ18&amp;16'!$A$3:$D$66,2,FALSE))</f>
        <v>西田</v>
      </c>
      <c r="D8" s="233" t="str">
        <f>IF(B8="","",VLOOKUP(B8,'ﾃﾞｰﾀ18&amp;16'!$A$3:$D$66,3,FALSE))</f>
        <v>昇吾</v>
      </c>
      <c r="E8" s="225" t="str">
        <f t="shared" si="0"/>
        <v>西田  昇吾</v>
      </c>
      <c r="F8" s="234">
        <f>IF(B8="","",VLOOKUP(B8,'ﾃﾞｰﾀ18&amp;16'!$A$3:$F$66,6,FALSE))</f>
        <v>33974</v>
      </c>
      <c r="G8" s="229" t="str">
        <f>IF(B8="","",VLOOKUP(B8,'ﾃﾞｰﾀ18&amp;16'!$A$3:$D$66,4,FALSE))</f>
        <v>(福･柳川高)</v>
      </c>
    </row>
    <row r="9" spans="1:7" ht="13.5">
      <c r="A9" s="231" t="s">
        <v>983</v>
      </c>
      <c r="B9" s="231">
        <f>IF('18BS'!F50='18BS'!A49,'18BS'!A51,'18BS'!A49)</f>
        <v>24</v>
      </c>
      <c r="C9" s="232" t="str">
        <f>IF(B9="","",VLOOKUP(B9,'ﾃﾞｰﾀ18&amp;16'!$A$3:$D$66,2,FALSE))</f>
        <v>近藤</v>
      </c>
      <c r="D9" s="233" t="str">
        <f>IF(B9="","",VLOOKUP(B9,'ﾃﾞｰﾀ18&amp;16'!$A$3:$D$66,3,FALSE))</f>
        <v>翔英</v>
      </c>
      <c r="E9" s="225" t="str">
        <f t="shared" si="0"/>
        <v>近藤  翔英</v>
      </c>
      <c r="F9" s="234">
        <f>IF(B9="","",VLOOKUP(B9,'ﾃﾞｰﾀ18&amp;16'!$A$3:$F$66,6,FALSE))</f>
        <v>33440</v>
      </c>
      <c r="G9" s="229" t="str">
        <f>IF(B9="","",VLOOKUP(B9,'ﾃﾞｰﾀ18&amp;16'!$A$3:$D$66,4,FALSE))</f>
        <v>(福･柳川高)</v>
      </c>
    </row>
    <row r="10" spans="1:7" ht="13.5">
      <c r="A10" s="231" t="s">
        <v>984</v>
      </c>
      <c r="B10" s="231">
        <f>'18BS'!R52</f>
        <v>6</v>
      </c>
      <c r="C10" s="232" t="str">
        <f>IF(B10="","",VLOOKUP(B10,'ﾃﾞｰﾀ18&amp;16'!$A$3:$D$66,2,FALSE))</f>
        <v>栗原</v>
      </c>
      <c r="D10" s="233" t="str">
        <f>IF(B10="","",VLOOKUP(B10,'ﾃﾞｰﾀ18&amp;16'!$A$3:$D$66,3,FALSE))</f>
        <v>悠輔</v>
      </c>
      <c r="E10" s="225" t="str">
        <f t="shared" si="0"/>
        <v>栗原  悠輔</v>
      </c>
      <c r="F10" s="234">
        <f>IF(B10="","",VLOOKUP(B10,'ﾃﾞｰﾀ18&amp;16'!$A$3:$F$66,6,FALSE))</f>
        <v>33595</v>
      </c>
      <c r="G10" s="229" t="str">
        <f>IF(B10="","",VLOOKUP(B10,'ﾃﾞｰﾀ18&amp;16'!$A$3:$D$66,4,FALSE))</f>
        <v>(大･別府青山高)</v>
      </c>
    </row>
    <row r="11" spans="1:7" ht="13.5">
      <c r="A11" s="231" t="s">
        <v>985</v>
      </c>
      <c r="B11" s="231">
        <f>IF('18BS'!R52='18BS'!T50,'18BS'!T54,'18BS'!T50)</f>
        <v>27</v>
      </c>
      <c r="C11" s="232" t="str">
        <f>IF(B11="","",VLOOKUP(B11,'ﾃﾞｰﾀ18&amp;16'!$A$3:$D$66,2,FALSE))</f>
        <v>永易</v>
      </c>
      <c r="D11" s="233" t="str">
        <f>IF(B11="","",VLOOKUP(B11,'ﾃﾞｰﾀ18&amp;16'!$A$3:$D$66,3,FALSE))</f>
        <v>恭之介</v>
      </c>
      <c r="E11" s="225" t="str">
        <f t="shared" si="0"/>
        <v>永易  恭之介</v>
      </c>
      <c r="F11" s="234">
        <f>IF(B11="","",VLOOKUP(B11,'ﾃﾞｰﾀ18&amp;16'!$A$3:$F$66,6,FALSE))</f>
        <v>33618</v>
      </c>
      <c r="G11" s="229" t="str">
        <f>IF(B11="","",VLOOKUP(B11,'ﾃﾞｰﾀ18&amp;16'!$A$3:$D$66,4,FALSE))</f>
        <v>(宮・佐土原高)</v>
      </c>
    </row>
    <row r="12" spans="1:7" ht="13.5">
      <c r="A12" s="231" t="s">
        <v>986</v>
      </c>
      <c r="B12" s="231">
        <f>'18BS'!F56</f>
        <v>13</v>
      </c>
      <c r="C12" s="232" t="str">
        <f>IF(B12="","",VLOOKUP(B12,'ﾃﾞｰﾀ18&amp;16'!$A$3:$D$66,2,FALSE))</f>
        <v>井口</v>
      </c>
      <c r="D12" s="233" t="str">
        <f>IF(B12="","",VLOOKUP(B12,'ﾃﾞｰﾀ18&amp;16'!$A$3:$D$66,3,FALSE))</f>
        <v>裕大</v>
      </c>
      <c r="E12" s="225" t="str">
        <f t="shared" si="0"/>
        <v>井口  裕大</v>
      </c>
      <c r="F12" s="234">
        <f>IF(B12="","",VLOOKUP(B12,'ﾃﾞｰﾀ18&amp;16'!$A$3:$F$66,6,FALSE))</f>
        <v>33445</v>
      </c>
      <c r="G12" s="229" t="str">
        <f>IF(B12="","",VLOOKUP(B12,'ﾃﾞｰﾀ18&amp;16'!$A$3:$D$66,4,FALSE))</f>
        <v>(長･海星高)</v>
      </c>
    </row>
    <row r="13" spans="1:7" ht="13.5">
      <c r="A13" s="231" t="s">
        <v>987</v>
      </c>
      <c r="B13" s="231">
        <f>IF('18BS'!F56='18BS'!A55,'18BS'!A57,'18BS'!A55)</f>
        <v>17</v>
      </c>
      <c r="C13" s="232" t="str">
        <f>IF(B13="","",VLOOKUP(B13,'ﾃﾞｰﾀ18&amp;16'!$A$3:$D$66,2,FALSE))</f>
        <v>坂口</v>
      </c>
      <c r="D13" s="233" t="str">
        <f>IF(B13="","",VLOOKUP(B13,'ﾃﾞｰﾀ18&amp;16'!$A$3:$D$66,3,FALSE))</f>
        <v>雄大</v>
      </c>
      <c r="E13" s="225" t="str">
        <f t="shared" si="0"/>
        <v>坂口  雄大</v>
      </c>
      <c r="F13" s="234">
        <f>IF(B13="","",VLOOKUP(B13,'ﾃﾞｰﾀ18&amp;16'!$A$3:$F$66,6,FALSE))</f>
        <v>33610</v>
      </c>
      <c r="G13" s="229" t="str">
        <f>IF(B13="","",VLOOKUP(B13,'ﾃﾞｰﾀ18&amp;16'!$A$3:$D$66,4,FALSE))</f>
        <v>(鹿･鳳凰高)</v>
      </c>
    </row>
    <row r="14" spans="1:7" ht="13.5">
      <c r="A14" s="231" t="s">
        <v>988</v>
      </c>
      <c r="B14" s="231">
        <f>'18BS'!J68</f>
        <v>32</v>
      </c>
      <c r="C14" s="232" t="str">
        <f>IF(B14="","",VLOOKUP(B14,'ﾃﾞｰﾀ18&amp;16'!$A$3:$D$66,2,FALSE))</f>
        <v>中島</v>
      </c>
      <c r="D14" s="233" t="str">
        <f>IF(B14="","",VLOOKUP(B14,'ﾃﾞｰﾀ18&amp;16'!$A$3:$D$66,3,FALSE))</f>
        <v>啓</v>
      </c>
      <c r="E14" s="225" t="str">
        <f t="shared" si="0"/>
        <v>中島  啓</v>
      </c>
      <c r="F14" s="234">
        <f>IF(B14="","",VLOOKUP(B14,'ﾃﾞｰﾀ18&amp;16'!$A$3:$F$66,6,FALSE))</f>
        <v>33403</v>
      </c>
      <c r="G14" s="229" t="str">
        <f>IF(B14="","",VLOOKUP(B14,'ﾃﾞｰﾀ18&amp;16'!$A$3:$D$66,4,FALSE))</f>
        <v>(佐・龍谷高）</v>
      </c>
    </row>
    <row r="15" spans="1:7" ht="13.5">
      <c r="A15" s="231" t="s">
        <v>989</v>
      </c>
      <c r="B15" s="231">
        <f>IF('18BS'!J68='18BS'!H64,'18BS'!H72,'18BS'!H64)</f>
        <v>3</v>
      </c>
      <c r="C15" s="232" t="str">
        <f>IF(B15="","",VLOOKUP(B15,'ﾃﾞｰﾀ18&amp;16'!$A$3:$D$66,2,FALSE))</f>
        <v>向井</v>
      </c>
      <c r="D15" s="233" t="str">
        <f>IF(B15="","",VLOOKUP(B15,'ﾃﾞｰﾀ18&amp;16'!$A$3:$D$66,3,FALSE))</f>
        <v>涼介</v>
      </c>
      <c r="E15" s="225" t="str">
        <f t="shared" si="0"/>
        <v>向井  涼介</v>
      </c>
      <c r="F15" s="234">
        <f>IF(B15="","",VLOOKUP(B15,'ﾃﾞｰﾀ18&amp;16'!$A$3:$F$66,6,FALSE))</f>
        <v>33421</v>
      </c>
      <c r="G15" s="229" t="str">
        <f>IF(B15="","",VLOOKUP(B15,'ﾃﾞｰﾀ18&amp;16'!$A$3:$D$66,4,FALSE))</f>
        <v>(大・大分舞鶴高）</v>
      </c>
    </row>
    <row r="16" spans="1:7" ht="13.5">
      <c r="A16" s="231" t="s">
        <v>990</v>
      </c>
      <c r="B16" s="231">
        <f>'18BS'!T62</f>
        <v>21</v>
      </c>
      <c r="C16" s="232" t="str">
        <f>IF(B16="","",VLOOKUP(B16,'ﾃﾞｰﾀ18&amp;16'!$A$3:$D$66,2,FALSE))</f>
        <v>嶋田</v>
      </c>
      <c r="D16" s="233" t="str">
        <f>IF(B16="","",VLOOKUP(B16,'ﾃﾞｰﾀ18&amp;16'!$A$3:$D$66,3,FALSE))</f>
        <v>雄太</v>
      </c>
      <c r="E16" s="225" t="str">
        <f t="shared" si="0"/>
        <v>嶋田  雄太</v>
      </c>
      <c r="F16" s="234">
        <f>IF(B16="","",VLOOKUP(B16,'ﾃﾞｰﾀ18&amp;16'!$A$3:$F$66,6,FALSE))</f>
        <v>33381</v>
      </c>
      <c r="G16" s="229" t="str">
        <f>IF(B16="","",VLOOKUP(B16,'ﾃﾞｰﾀ18&amp;16'!$A$3:$D$66,4,FALSE))</f>
        <v>(福･柳川高)</v>
      </c>
    </row>
    <row r="17" spans="1:7" ht="13.5">
      <c r="A17" s="231" t="s">
        <v>991</v>
      </c>
      <c r="B17" s="231">
        <f>IF('18BS'!T62='18BS'!Z61,'18BS'!Z63,'18BS'!Z61)</f>
        <v>11</v>
      </c>
      <c r="C17" s="232" t="str">
        <f>IF(B17="","",VLOOKUP(B17,'ﾃﾞｰﾀ18&amp;16'!$A$3:$D$66,2,FALSE))</f>
        <v>矢野</v>
      </c>
      <c r="D17" s="233" t="str">
        <f>IF(B17="","",VLOOKUP(B17,'ﾃﾞｰﾀ18&amp;16'!$A$3:$D$66,3,FALSE))</f>
        <v>雄祐</v>
      </c>
      <c r="E17" s="225" t="str">
        <f t="shared" si="0"/>
        <v>矢野  雄祐</v>
      </c>
      <c r="F17" s="234">
        <f>IF(B17="","",VLOOKUP(B17,'ﾃﾞｰﾀ18&amp;16'!$A$3:$F$66,6,FALSE))</f>
        <v>33891</v>
      </c>
      <c r="G17" s="229" t="str">
        <f>IF(B17="","",VLOOKUP(B17,'ﾃﾞｰﾀ18&amp;16'!$A$3:$D$66,4,FALSE))</f>
        <v>(長･海星高)</v>
      </c>
    </row>
    <row r="18" spans="1:7" ht="13.5">
      <c r="A18" s="235"/>
      <c r="B18" s="235"/>
      <c r="C18" s="235"/>
      <c r="D18" s="235"/>
      <c r="E18" s="236"/>
      <c r="F18" s="237"/>
      <c r="G18" s="238"/>
    </row>
    <row r="19" spans="2:5" ht="13.5">
      <c r="B19" s="266" t="s">
        <v>995</v>
      </c>
      <c r="C19" s="266"/>
      <c r="D19" s="266"/>
      <c r="E19" s="266"/>
    </row>
    <row r="20" spans="1:7" ht="13.5">
      <c r="A20" s="225"/>
      <c r="B20" s="225" t="s">
        <v>994</v>
      </c>
      <c r="C20" s="267" t="s">
        <v>977</v>
      </c>
      <c r="D20" s="267"/>
      <c r="E20" s="225" t="s">
        <v>977</v>
      </c>
      <c r="F20" s="228" t="s">
        <v>978</v>
      </c>
      <c r="G20" s="229" t="s">
        <v>979</v>
      </c>
    </row>
    <row r="21" spans="1:7" ht="13.5">
      <c r="A21" s="231" t="s">
        <v>980</v>
      </c>
      <c r="B21" s="231">
        <f>'16BS'!M9</f>
        <v>18</v>
      </c>
      <c r="C21" s="232" t="str">
        <f>IF(B21="","",VLOOKUP(B21,'ﾃﾞｰﾀ18&amp;16'!$H$3:$K$66,2,FALSE))</f>
        <v>斉藤</v>
      </c>
      <c r="D21" s="233" t="str">
        <f>IF(B21="","",VLOOKUP(B21,'ﾃﾞｰﾀ18&amp;16'!$H$3:$K$66,3,FALSE))</f>
        <v>裕史</v>
      </c>
      <c r="E21" s="225" t="str">
        <f>CONCATENATE(C21,"  ",D21)</f>
        <v>斉藤  裕史</v>
      </c>
      <c r="F21" s="228">
        <f>IF(B21="","",VLOOKUP(B21,'ﾃﾞｰﾀ18&amp;16'!$H$3:$M$66,6,FALSE))</f>
        <v>34052</v>
      </c>
      <c r="G21" s="229" t="str">
        <f>IF(B21="","",VLOOKUP(B21,'ﾃﾞｰﾀ18&amp;16'!$H$3:$K$66,4,FALSE))</f>
        <v>(福･柳川高)</v>
      </c>
    </row>
    <row r="22" spans="1:7" ht="13.5">
      <c r="A22" s="231" t="s">
        <v>981</v>
      </c>
      <c r="B22" s="231">
        <f>IF('16BS'!M9='16BS'!L22,'16BS'!N22,'16BS'!L22)</f>
        <v>9</v>
      </c>
      <c r="C22" s="232" t="str">
        <f>IF(B22="","",VLOOKUP(B22,'ﾃﾞｰﾀ18&amp;16'!$H$3:$K$66,2,FALSE))</f>
        <v>新屋</v>
      </c>
      <c r="D22" s="233" t="str">
        <f>IF(B22="","",VLOOKUP(B22,'ﾃﾞｰﾀ18&amp;16'!$H$3:$K$66,3,FALSE))</f>
        <v>良介</v>
      </c>
      <c r="E22" s="225" t="str">
        <f aca="true" t="shared" si="1" ref="E22:E28">CONCATENATE(C22,"  ",D22)</f>
        <v>新屋  良介</v>
      </c>
      <c r="F22" s="228">
        <f>IF(B22="","",VLOOKUP(B22,'ﾃﾞｰﾀ18&amp;16'!$H$3:$M$66,6,FALSE))</f>
        <v>34008</v>
      </c>
      <c r="G22" s="229" t="str">
        <f>IF(B22="","",VLOOKUP(B22,'ﾃﾞｰﾀ18&amp;16'!$H$3:$K$66,4,FALSE))</f>
        <v>(福･柳川高)</v>
      </c>
    </row>
    <row r="23" spans="1:7" ht="13.5">
      <c r="A23" s="231" t="s">
        <v>982</v>
      </c>
      <c r="B23" s="231">
        <f>'16BS'!F50</f>
        <v>26</v>
      </c>
      <c r="C23" s="232" t="str">
        <f>IF(B23="","",VLOOKUP(B23,'ﾃﾞｰﾀ18&amp;16'!$H$3:$K$66,2,FALSE))</f>
        <v>小村</v>
      </c>
      <c r="D23" s="233" t="str">
        <f>IF(B23="","",VLOOKUP(B23,'ﾃﾞｰﾀ18&amp;16'!$H$3:$K$66,3,FALSE))</f>
        <v>拓也</v>
      </c>
      <c r="E23" s="225" t="str">
        <f t="shared" si="1"/>
        <v>小村  拓也</v>
      </c>
      <c r="F23" s="228">
        <f>IF(B23="","",VLOOKUP(B23,'ﾃﾞｰﾀ18&amp;16'!$H$3:$M$66,6,FALSE))</f>
        <v>34324</v>
      </c>
      <c r="G23" s="229" t="str">
        <f>IF(B23="","",VLOOKUP(B23,'ﾃﾞｰﾀ18&amp;16'!$H$3:$K$66,4,FALSE))</f>
        <v>(宮・宮崎日大高）</v>
      </c>
    </row>
    <row r="24" spans="1:7" ht="13.5">
      <c r="A24" s="231" t="s">
        <v>983</v>
      </c>
      <c r="B24" s="231">
        <f>IF('16BS'!F50='16BS'!A49,'16BS'!A51,'16BS'!A49)</f>
        <v>7</v>
      </c>
      <c r="C24" s="232" t="str">
        <f>IF(B24="","",VLOOKUP(B24,'ﾃﾞｰﾀ18&amp;16'!$H$3:$K$66,2,FALSE))</f>
        <v>岡本</v>
      </c>
      <c r="D24" s="233" t="str">
        <f>IF(B24="","",VLOOKUP(B24,'ﾃﾞｰﾀ18&amp;16'!$H$3:$K$66,3,FALSE))</f>
        <v>大輝</v>
      </c>
      <c r="E24" s="225" t="str">
        <f t="shared" si="1"/>
        <v>岡本  大輝</v>
      </c>
      <c r="F24" s="228">
        <f>IF(B24="","",VLOOKUP(B24,'ﾃﾞｰﾀ18&amp;16'!$H$3:$M$66,6,FALSE))</f>
        <v>34354</v>
      </c>
      <c r="G24" s="229" t="str">
        <f>IF(B24="","",VLOOKUP(B24,'ﾃﾞｰﾀ18&amp;16'!$H$3:$K$66,4,FALSE))</f>
        <v>(福･九国大付高)</v>
      </c>
    </row>
    <row r="25" spans="1:7" ht="13.5">
      <c r="A25" s="231" t="s">
        <v>984</v>
      </c>
      <c r="B25" s="231">
        <f>'16BS'!R52</f>
        <v>24</v>
      </c>
      <c r="C25" s="232" t="str">
        <f>IF(B25="","",VLOOKUP(B25,'ﾃﾞｰﾀ18&amp;16'!$H$3:$K$66,2,FALSE))</f>
        <v>山口</v>
      </c>
      <c r="D25" s="233" t="str">
        <f>IF(B25="","",VLOOKUP(B25,'ﾃﾞｰﾀ18&amp;16'!$H$3:$K$66,3,FALSE))</f>
        <v>颯也</v>
      </c>
      <c r="E25" s="225" t="str">
        <f t="shared" si="1"/>
        <v>山口  颯也</v>
      </c>
      <c r="F25" s="228">
        <f>IF(B25="","",VLOOKUP(B25,'ﾃﾞｰﾀ18&amp;16'!$H$3:$M$66,6,FALSE))</f>
        <v>34086</v>
      </c>
      <c r="G25" s="229" t="str">
        <f>IF(B25="","",VLOOKUP(B25,'ﾃﾞｰﾀ18&amp;16'!$H$3:$K$66,4,FALSE))</f>
        <v>(福･筑陽学園高)</v>
      </c>
    </row>
    <row r="26" spans="1:7" ht="13.5">
      <c r="A26" s="231" t="s">
        <v>985</v>
      </c>
      <c r="B26" s="231">
        <f>IF('16BS'!R52='16BS'!T50,'16BS'!T54,'16BS'!T50)</f>
        <v>3</v>
      </c>
      <c r="C26" s="232" t="str">
        <f>IF(B26="","",VLOOKUP(B26,'ﾃﾞｰﾀ18&amp;16'!$H$3:$K$66,2,FALSE))</f>
        <v>佐伯</v>
      </c>
      <c r="D26" s="233" t="str">
        <f>IF(B26="","",VLOOKUP(B26,'ﾃﾞｰﾀ18&amp;16'!$H$3:$K$66,3,FALSE))</f>
        <v>直政</v>
      </c>
      <c r="E26" s="225" t="str">
        <f t="shared" si="1"/>
        <v>佐伯  直政</v>
      </c>
      <c r="F26" s="228">
        <f>IF(B26="","",VLOOKUP(B26,'ﾃﾞｰﾀ18&amp;16'!$H$3:$M$66,6,FALSE))</f>
        <v>34115</v>
      </c>
      <c r="G26" s="229" t="str">
        <f>IF(B26="","",VLOOKUP(B26,'ﾃﾞｰﾀ18&amp;16'!$H$3:$K$66,4,FALSE))</f>
        <v>(大・大分舞鶴高）</v>
      </c>
    </row>
    <row r="27" spans="1:7" ht="13.5">
      <c r="A27" s="231" t="s">
        <v>986</v>
      </c>
      <c r="B27" s="231">
        <f>'16BS'!F56</f>
        <v>15</v>
      </c>
      <c r="C27" s="232" t="str">
        <f>IF(B27="","",VLOOKUP(B27,'ﾃﾞｰﾀ18&amp;16'!$H$3:$K$66,2,FALSE))</f>
        <v>小柳</v>
      </c>
      <c r="D27" s="233" t="str">
        <f>IF(B27="","",VLOOKUP(B27,'ﾃﾞｰﾀ18&amp;16'!$H$3:$K$66,3,FALSE))</f>
        <v>裕庸</v>
      </c>
      <c r="E27" s="225" t="str">
        <f t="shared" si="1"/>
        <v>小柳  裕庸</v>
      </c>
      <c r="F27" s="228">
        <f>IF(B27="","",VLOOKUP(B27,'ﾃﾞｰﾀ18&amp;16'!$H$3:$M$66,6,FALSE))</f>
        <v>34585</v>
      </c>
      <c r="G27" s="229" t="str">
        <f>IF(B27="","",VLOOKUP(B27,'ﾃﾞｰﾀ18&amp;16'!$H$3:$K$66,4,FALSE))</f>
        <v>(福・福岡ﾊﾟｼﾌｨｯｸ）</v>
      </c>
    </row>
    <row r="28" spans="1:7" ht="13.5">
      <c r="A28" s="231" t="s">
        <v>987</v>
      </c>
      <c r="B28" s="231">
        <f>IF('16BS'!F56='16BS'!A55,'16BS'!A57,'16BS'!A55)</f>
        <v>29</v>
      </c>
      <c r="C28" s="232" t="str">
        <f>IF(B28="","",VLOOKUP(B28,'ﾃﾞｰﾀ18&amp;16'!$H$3:$K$66,2,FALSE))</f>
        <v>井上</v>
      </c>
      <c r="D28" s="233" t="str">
        <f>IF(B28="","",VLOOKUP(B28,'ﾃﾞｰﾀ18&amp;16'!$H$3:$K$66,3,FALSE))</f>
        <v>雷都</v>
      </c>
      <c r="E28" s="225" t="str">
        <f t="shared" si="1"/>
        <v>井上  雷都</v>
      </c>
      <c r="F28" s="228">
        <f>IF(B28="","",VLOOKUP(B28,'ﾃﾞｰﾀ18&amp;16'!$H$3:$M$66,6,FALSE))</f>
        <v>34319</v>
      </c>
      <c r="G28" s="229" t="str">
        <f>IF(B28="","",VLOOKUP(B28,'ﾃﾞｰﾀ18&amp;16'!$H$3:$K$66,4,FALSE))</f>
        <v>(沖･浦添高)</v>
      </c>
    </row>
    <row r="29" spans="1:7" ht="13.5">
      <c r="A29" s="235"/>
      <c r="B29" s="235"/>
      <c r="C29" s="235"/>
      <c r="D29" s="235"/>
      <c r="E29" s="236"/>
      <c r="F29" s="237"/>
      <c r="G29" s="238"/>
    </row>
    <row r="30" spans="2:5" ht="13.5">
      <c r="B30" s="268" t="s">
        <v>993</v>
      </c>
      <c r="C30" s="268"/>
      <c r="D30" s="268"/>
      <c r="E30" s="268"/>
    </row>
    <row r="31" spans="1:7" ht="13.5">
      <c r="A31" s="225"/>
      <c r="B31" s="225" t="s">
        <v>994</v>
      </c>
      <c r="C31" s="267" t="s">
        <v>977</v>
      </c>
      <c r="D31" s="267"/>
      <c r="E31" s="225" t="s">
        <v>977</v>
      </c>
      <c r="F31" s="228" t="s">
        <v>978</v>
      </c>
      <c r="G31" s="229" t="s">
        <v>979</v>
      </c>
    </row>
    <row r="32" spans="1:7" ht="13.5">
      <c r="A32" s="231" t="s">
        <v>980</v>
      </c>
      <c r="B32" s="231">
        <f>'18GS'!M9</f>
        <v>1</v>
      </c>
      <c r="C32" s="232" t="str">
        <f>IF(B32="","",VLOOKUP(B32,'ﾃﾞｰﾀ18&amp;16'!$AT$3:$AW$66,2,FALSE))</f>
        <v>伊波</v>
      </c>
      <c r="D32" s="233" t="str">
        <f>IF(B32="","",VLOOKUP(B32,'ﾃﾞｰﾀ18&amp;16'!$AT$3:$AW$66,3,FALSE))</f>
        <v>佳苗</v>
      </c>
      <c r="E32" s="225" t="str">
        <f>CONCATENATE(C32,"  ",D32)</f>
        <v>伊波  佳苗</v>
      </c>
      <c r="F32" s="228">
        <f>IF(B32="","",VLOOKUP(B32,'ﾃﾞｰﾀ18&amp;16'!$AT$3:$AY$66,6,FALSE))</f>
        <v>33639</v>
      </c>
      <c r="G32" s="229" t="str">
        <f>IF(B32="","",VLOOKUP(B32,'ﾃﾞｰﾀ18&amp;16'!$AT$3:$AW$66,4,FALSE))</f>
        <v>(沖･沖縄尚学高)</v>
      </c>
    </row>
    <row r="33" spans="1:7" ht="13.5">
      <c r="A33" s="231" t="s">
        <v>981</v>
      </c>
      <c r="B33" s="231">
        <f>IF('18GS'!M9='18GS'!L22,'18GS'!N22,'18GS'!L22)</f>
        <v>32</v>
      </c>
      <c r="C33" s="232" t="str">
        <f>IF(B33="","",VLOOKUP(B33,'ﾃﾞｰﾀ18&amp;16'!$AT$3:$AW$66,2,FALSE))</f>
        <v>長谷川</v>
      </c>
      <c r="D33" s="233" t="str">
        <f>IF(B33="","",VLOOKUP(B33,'ﾃﾞｰﾀ18&amp;16'!$AT$3:$AW$66,3,FALSE))</f>
        <v>茉美</v>
      </c>
      <c r="E33" s="225" t="str">
        <f aca="true" t="shared" si="2" ref="E33:E39">CONCATENATE(C33,"  ",D33)</f>
        <v>長谷川  茉美</v>
      </c>
      <c r="F33" s="228">
        <f>IF(B33="","",VLOOKUP(B33,'ﾃﾞｰﾀ18&amp;16'!$AT$3:$AY$66,6,FALSE))</f>
        <v>33688</v>
      </c>
      <c r="G33" s="229" t="str">
        <f>IF(B33="","",VLOOKUP(B33,'ﾃﾞｰﾀ18&amp;16'!$AT$3:$AW$66,4,FALSE))</f>
        <v>(熊・ﾙｰﾃﾙ学院）</v>
      </c>
    </row>
    <row r="34" spans="1:7" ht="13.5">
      <c r="A34" s="231" t="s">
        <v>982</v>
      </c>
      <c r="B34" s="231">
        <f>'18GS'!F50</f>
        <v>24</v>
      </c>
      <c r="C34" s="232" t="str">
        <f>IF(B34="","",VLOOKUP(B34,'ﾃﾞｰﾀ18&amp;16'!$AT$3:$AW$66,2,FALSE))</f>
        <v>濵田</v>
      </c>
      <c r="D34" s="233" t="str">
        <f>IF(B34="","",VLOOKUP(B34,'ﾃﾞｰﾀ18&amp;16'!$AT$3:$AW$66,3,FALSE))</f>
        <v>美輝</v>
      </c>
      <c r="E34" s="225" t="str">
        <f t="shared" si="2"/>
        <v>濵田  美輝</v>
      </c>
      <c r="F34" s="228">
        <f>IF(B34="","",VLOOKUP(B34,'ﾃﾞｰﾀ18&amp;16'!$AT$3:$AY$66,6,FALSE))</f>
        <v>33407</v>
      </c>
      <c r="G34" s="229" t="str">
        <f>IF(B34="","",VLOOKUP(B34,'ﾃﾞｰﾀ18&amp;16'!$AT$3:$AW$66,4,FALSE))</f>
        <v>(福･柳川高)</v>
      </c>
    </row>
    <row r="35" spans="1:7" ht="13.5">
      <c r="A35" s="231" t="s">
        <v>983</v>
      </c>
      <c r="B35" s="231">
        <f>IF('18GS'!F50='18GS'!A49,'18GS'!A51,'18GS'!A49)</f>
        <v>16</v>
      </c>
      <c r="C35" s="232" t="str">
        <f>IF(B35="","",VLOOKUP(B35,'ﾃﾞｰﾀ18&amp;16'!$AT$3:$AW$66,2,FALSE))</f>
        <v>円本</v>
      </c>
      <c r="D35" s="233" t="str">
        <f>IF(B35="","",VLOOKUP(B35,'ﾃﾞｰﾀ18&amp;16'!$AT$3:$AW$66,3,FALSE))</f>
        <v>彩也香</v>
      </c>
      <c r="E35" s="225" t="str">
        <f t="shared" si="2"/>
        <v>円本  彩也香</v>
      </c>
      <c r="F35" s="228">
        <f>IF(B35="","",VLOOKUP(B35,'ﾃﾞｰﾀ18&amp;16'!$AT$3:$AY$66,6,FALSE))</f>
        <v>34008</v>
      </c>
      <c r="G35" s="229" t="str">
        <f>IF(B35="","",VLOOKUP(B35,'ﾃﾞｰﾀ18&amp;16'!$AT$3:$AW$66,4,FALSE))</f>
        <v>(大・福徳学院高）</v>
      </c>
    </row>
    <row r="36" spans="1:7" ht="13.5">
      <c r="A36" s="231" t="s">
        <v>984</v>
      </c>
      <c r="B36" s="231">
        <f>'18GS'!R52</f>
        <v>11</v>
      </c>
      <c r="C36" s="232" t="str">
        <f>IF(B36="","",VLOOKUP(B36,'ﾃﾞｰﾀ18&amp;16'!$AT$3:$AW$66,2,FALSE))</f>
        <v>日笠山</v>
      </c>
      <c r="D36" s="233" t="str">
        <f>IF(B36="","",VLOOKUP(B36,'ﾃﾞｰﾀ18&amp;16'!$AT$3:$AW$66,3,FALSE))</f>
        <v>由貴</v>
      </c>
      <c r="E36" s="225" t="str">
        <f t="shared" si="2"/>
        <v>日笠山  由貴</v>
      </c>
      <c r="F36" s="228">
        <f>IF(B36="","",VLOOKUP(B36,'ﾃﾞｰﾀ18&amp;16'!$AT$3:$AY$66,6,FALSE))</f>
        <v>33626</v>
      </c>
      <c r="G36" s="229" t="str">
        <f>IF(B36="","",VLOOKUP(B36,'ﾃﾞｰﾀ18&amp;16'!$AT$3:$AW$66,4,FALSE))</f>
        <v>(鹿･鹿児島純心女子高)</v>
      </c>
    </row>
    <row r="37" spans="1:7" ht="13.5">
      <c r="A37" s="231" t="s">
        <v>985</v>
      </c>
      <c r="B37" s="231">
        <f>IF('18GS'!R52='18GS'!T50,'18GS'!T54,'18GS'!T50)</f>
        <v>7</v>
      </c>
      <c r="C37" s="232" t="str">
        <f>IF(B37="","",VLOOKUP(B37,'ﾃﾞｰﾀ18&amp;16'!$AT$3:$AW$66,2,FALSE))</f>
        <v>千葉</v>
      </c>
      <c r="D37" s="233" t="str">
        <f>IF(B37="","",VLOOKUP(B37,'ﾃﾞｰﾀ18&amp;16'!$AT$3:$AW$66,3,FALSE))</f>
        <v>彩沙</v>
      </c>
      <c r="E37" s="225" t="str">
        <f t="shared" si="2"/>
        <v>千葉  彩沙</v>
      </c>
      <c r="F37" s="228">
        <f>IF(B37="","",VLOOKUP(B37,'ﾃﾞｰﾀ18&amp;16'!$AT$3:$AY$66,6,FALSE))</f>
        <v>33591</v>
      </c>
      <c r="G37" s="229" t="str">
        <f>IF(B37="","",VLOOKUP(B37,'ﾃﾞｰﾀ18&amp;16'!$AT$3:$AW$66,4,FALSE))</f>
        <v>(福・柳川高）</v>
      </c>
    </row>
    <row r="38" spans="1:7" ht="13.5">
      <c r="A38" s="231" t="s">
        <v>986</v>
      </c>
      <c r="B38" s="231">
        <f>'18GS'!F56</f>
        <v>25</v>
      </c>
      <c r="C38" s="232" t="str">
        <f>IF(B38="","",VLOOKUP(B38,'ﾃﾞｰﾀ18&amp;16'!$AT$3:$AW$66,2,FALSE))</f>
        <v>吉本</v>
      </c>
      <c r="D38" s="233" t="str">
        <f>IF(B38="","",VLOOKUP(B38,'ﾃﾞｰﾀ18&amp;16'!$AT$3:$AW$66,3,FALSE))</f>
        <v>彩夏</v>
      </c>
      <c r="E38" s="225" t="str">
        <f t="shared" si="2"/>
        <v>吉本  彩夏</v>
      </c>
      <c r="F38" s="228">
        <f>IF(B38="","",VLOOKUP(B38,'ﾃﾞｰﾀ18&amp;16'!$AT$3:$AY$66,6,FALSE))</f>
        <v>33398</v>
      </c>
      <c r="G38" s="229" t="str">
        <f>IF(B38="","",VLOOKUP(B38,'ﾃﾞｰﾀ18&amp;16'!$AT$3:$AW$66,4,FALSE))</f>
        <v>(鹿･鳳凰高)</v>
      </c>
    </row>
    <row r="39" spans="1:7" ht="13.5">
      <c r="A39" s="231" t="s">
        <v>987</v>
      </c>
      <c r="B39" s="231">
        <f>IF('18GS'!F56='18GS'!A55,'18GS'!A57,'18GS'!A55)</f>
        <v>19</v>
      </c>
      <c r="C39" s="232" t="str">
        <f>IF(B39="","",VLOOKUP(B39,'ﾃﾞｰﾀ18&amp;16'!$AT$3:$AW$66,2,FALSE))</f>
        <v>久貝</v>
      </c>
      <c r="D39" s="233" t="str">
        <f>IF(B39="","",VLOOKUP(B39,'ﾃﾞｰﾀ18&amp;16'!$AT$3:$AW$66,3,FALSE))</f>
        <v>美瑠希</v>
      </c>
      <c r="E39" s="225" t="str">
        <f t="shared" si="2"/>
        <v>久貝  美瑠希</v>
      </c>
      <c r="F39" s="228">
        <f>IF(B39="","",VLOOKUP(B39,'ﾃﾞｰﾀ18&amp;16'!$AT$3:$AY$66,6,FALSE))</f>
        <v>33856</v>
      </c>
      <c r="G39" s="229" t="str">
        <f>IF(B39="","",VLOOKUP(B39,'ﾃﾞｰﾀ18&amp;16'!$AT$3:$AW$66,4,FALSE))</f>
        <v>(沖・沖縄尚学高）</v>
      </c>
    </row>
    <row r="40" spans="1:7" ht="13.5">
      <c r="A40" s="235"/>
      <c r="B40" s="235"/>
      <c r="C40" s="235"/>
      <c r="D40" s="235"/>
      <c r="E40" s="236"/>
      <c r="F40" s="237"/>
      <c r="G40" s="238"/>
    </row>
    <row r="41" spans="2:5" ht="13.5">
      <c r="B41" s="268" t="s">
        <v>996</v>
      </c>
      <c r="C41" s="268"/>
      <c r="D41" s="268"/>
      <c r="E41" s="268"/>
    </row>
    <row r="42" spans="1:7" ht="13.5">
      <c r="A42" s="225"/>
      <c r="B42" s="225" t="s">
        <v>994</v>
      </c>
      <c r="C42" s="267" t="s">
        <v>977</v>
      </c>
      <c r="D42" s="267"/>
      <c r="E42" s="225" t="s">
        <v>977</v>
      </c>
      <c r="F42" s="228" t="s">
        <v>978</v>
      </c>
      <c r="G42" s="229" t="s">
        <v>979</v>
      </c>
    </row>
    <row r="43" spans="1:7" ht="13.5">
      <c r="A43" s="231" t="s">
        <v>980</v>
      </c>
      <c r="B43" s="231">
        <f>'16GS'!M9</f>
        <v>1</v>
      </c>
      <c r="C43" s="232" t="str">
        <f>IF(B43="","",VLOOKUP(B43,'ﾃﾞｰﾀ18&amp;16'!$BA$3:$BD$66,2,FALSE))</f>
        <v>宮地</v>
      </c>
      <c r="D43" s="233" t="str">
        <f>IF(B43="","",VLOOKUP(B43,'ﾃﾞｰﾀ18&amp;16'!$BA$3:$BD$66,3,FALSE))</f>
        <v>真知香</v>
      </c>
      <c r="E43" s="225" t="str">
        <f>CONCATENATE(C43,"  ",D43)</f>
        <v>宮地  真知香</v>
      </c>
      <c r="F43" s="228">
        <f>IF(B43="","",VLOOKUP(B43,'ﾃﾞｰﾀ18&amp;16'!$BA$3:$BF$66,6,FALSE))</f>
        <v>34139</v>
      </c>
      <c r="G43" s="229" t="str">
        <f>IF(B43="","",VLOOKUP(B43,'ﾃﾞｰﾀ18&amp;16'!$BA$3:$BD$66,4,FALSE))</f>
        <v>(福・折尾愛真ＴＣ）</v>
      </c>
    </row>
    <row r="44" spans="1:7" ht="13.5">
      <c r="A44" s="231" t="s">
        <v>981</v>
      </c>
      <c r="B44" s="231">
        <f>IF('16GS'!M9='16GS'!L22,'16GS'!N22,'16GS'!L22)</f>
        <v>32</v>
      </c>
      <c r="C44" s="232" t="str">
        <f>IF(B44="","",VLOOKUP(B44,'ﾃﾞｰﾀ18&amp;16'!$BA$3:$BD$66,2,FALSE))</f>
        <v>定兼</v>
      </c>
      <c r="D44" s="233" t="str">
        <f>IF(B44="","",VLOOKUP(B44,'ﾃﾞｰﾀ18&amp;16'!$BA$3:$BD$66,3,FALSE))</f>
        <v>由佳</v>
      </c>
      <c r="E44" s="225" t="str">
        <f aca="true" t="shared" si="3" ref="E44:E50">CONCATENATE(C44,"  ",D44)</f>
        <v>定兼  由佳</v>
      </c>
      <c r="F44" s="228">
        <f>IF(B44="","",VLOOKUP(B44,'ﾃﾞｰﾀ18&amp;16'!$BA$3:$BF$66,6,FALSE))</f>
        <v>34023</v>
      </c>
      <c r="G44" s="229" t="str">
        <f>IF(B44="","",VLOOKUP(B44,'ﾃﾞｰﾀ18&amp;16'!$BA$3:$BD$66,4,FALSE))</f>
        <v>(福・柳川高）</v>
      </c>
    </row>
    <row r="45" spans="1:7" ht="13.5">
      <c r="A45" s="231" t="s">
        <v>982</v>
      </c>
      <c r="B45" s="231">
        <f>'16GS'!F50</f>
        <v>19</v>
      </c>
      <c r="C45" s="232" t="str">
        <f>IF(B45="","",VLOOKUP(B45,'ﾃﾞｰﾀ18&amp;16'!$BA$3:$BD$66,2,FALSE))</f>
        <v>谷口</v>
      </c>
      <c r="D45" s="233" t="str">
        <f>IF(B45="","",VLOOKUP(B45,'ﾃﾞｰﾀ18&amp;16'!$BA$3:$BD$66,3,FALSE))</f>
        <v>遥</v>
      </c>
      <c r="E45" s="225" t="str">
        <f t="shared" si="3"/>
        <v>谷口  遥</v>
      </c>
      <c r="F45" s="228">
        <f>IF(B45="","",VLOOKUP(B45,'ﾃﾞｰﾀ18&amp;16'!$BA$3:$BF$66,6,FALSE))</f>
        <v>34329</v>
      </c>
      <c r="G45" s="229" t="str">
        <f>IF(B45="","",VLOOKUP(B45,'ﾃﾞｰﾀ18&amp;16'!$BA$3:$BD$66,4,FALSE))</f>
        <v>(福・宮崎商業高）</v>
      </c>
    </row>
    <row r="46" spans="1:7" ht="13.5">
      <c r="A46" s="231" t="s">
        <v>983</v>
      </c>
      <c r="B46" s="231">
        <f>IF('16GS'!F50='16GS'!A49,'16GS'!A51,'16GS'!A49)</f>
        <v>13</v>
      </c>
      <c r="C46" s="232" t="str">
        <f>IF(B46="","",VLOOKUP(B46,'ﾃﾞｰﾀ18&amp;16'!$BA$3:$BD$66,2,FALSE))</f>
        <v>吉元</v>
      </c>
      <c r="D46" s="233" t="str">
        <f>IF(B46="","",VLOOKUP(B46,'ﾃﾞｰﾀ18&amp;16'!$BA$3:$BD$66,3,FALSE))</f>
        <v>美咲</v>
      </c>
      <c r="E46" s="225" t="str">
        <f t="shared" si="3"/>
        <v>吉元  美咲</v>
      </c>
      <c r="F46" s="228">
        <f>IF(B46="","",VLOOKUP(B46,'ﾃﾞｰﾀ18&amp;16'!$BA$3:$BF$66,6,FALSE))</f>
        <v>34002</v>
      </c>
      <c r="G46" s="229" t="str">
        <f>IF(B46="","",VLOOKUP(B46,'ﾃﾞｰﾀ18&amp;16'!$BA$3:$BD$66,4,FALSE))</f>
        <v>(鹿・鳳凰高）</v>
      </c>
    </row>
    <row r="47" spans="1:7" ht="13.5">
      <c r="A47" s="231" t="s">
        <v>984</v>
      </c>
      <c r="B47" s="231">
        <f>'16GS'!R52</f>
        <v>26</v>
      </c>
      <c r="C47" s="232" t="str">
        <f>IF(B47="","",VLOOKUP(B47,'ﾃﾞｰﾀ18&amp;16'!$BA$3:$BD$66,2,FALSE))</f>
        <v>高木</v>
      </c>
      <c r="D47" s="233" t="str">
        <f>IF(B47="","",VLOOKUP(B47,'ﾃﾞｰﾀ18&amp;16'!$BA$3:$BD$66,3,FALSE))</f>
        <v>朝香</v>
      </c>
      <c r="E47" s="225" t="str">
        <f t="shared" si="3"/>
        <v>高木  朝香</v>
      </c>
      <c r="F47" s="228">
        <f>IF(B47="","",VLOOKUP(B47,'ﾃﾞｰﾀ18&amp;16'!$BA$3:$BF$66,6,FALSE))</f>
        <v>34642</v>
      </c>
      <c r="G47" s="229" t="str">
        <f>IF(B47="","",VLOOKUP(B47,'ﾃﾞｰﾀ18&amp;16'!$BA$3:$BD$66,4,FALSE))</f>
        <v>(熊・RKKﾙｰﾃﾞﾝｽ）</v>
      </c>
    </row>
    <row r="48" spans="1:7" ht="13.5">
      <c r="A48" s="231" t="s">
        <v>985</v>
      </c>
      <c r="B48" s="231">
        <f>IF('16GS'!R52='16GS'!T50,'16GS'!T54,'16GS'!T50)</f>
        <v>12</v>
      </c>
      <c r="C48" s="232" t="str">
        <f>IF(B48="","",VLOOKUP(B48,'ﾃﾞｰﾀ18&amp;16'!$BA$3:$BD$66,2,FALSE))</f>
        <v>松元</v>
      </c>
      <c r="D48" s="233" t="str">
        <f>IF(B48="","",VLOOKUP(B48,'ﾃﾞｰﾀ18&amp;16'!$BA$3:$BD$66,3,FALSE))</f>
        <v>彩良</v>
      </c>
      <c r="E48" s="225" t="str">
        <f t="shared" si="3"/>
        <v>松元  彩良</v>
      </c>
      <c r="F48" s="228">
        <f>IF(B48="","",VLOOKUP(B48,'ﾃﾞｰﾀ18&amp;16'!$BA$3:$BF$66,6,FALSE))</f>
        <v>34233</v>
      </c>
      <c r="G48" s="229" t="str">
        <f>IF(B48="","",VLOOKUP(B48,'ﾃﾞｰﾀ18&amp;16'!$BA$3:$BD$66,4,FALSE))</f>
        <v>(鹿・鹿児島純心女子高）</v>
      </c>
    </row>
    <row r="49" spans="1:7" ht="13.5">
      <c r="A49" s="231" t="s">
        <v>986</v>
      </c>
      <c r="B49" s="231">
        <f>'16GS'!F56</f>
        <v>8</v>
      </c>
      <c r="C49" s="232" t="str">
        <f>IF(B49="","",VLOOKUP(B49,'ﾃﾞｰﾀ18&amp;16'!$BA$3:$BD$66,2,FALSE))</f>
        <v>緒方</v>
      </c>
      <c r="D49" s="233" t="str">
        <f>IF(B49="","",VLOOKUP(B49,'ﾃﾞｰﾀ18&amp;16'!$BA$3:$BD$66,3,FALSE))</f>
        <v>葉台子</v>
      </c>
      <c r="E49" s="225" t="str">
        <f t="shared" si="3"/>
        <v>緒方  葉台子</v>
      </c>
      <c r="F49" s="228">
        <f>IF(B49="","",VLOOKUP(B49,'ﾃﾞｰﾀ18&amp;16'!$BA$3:$BF$66,6,FALSE))</f>
        <v>34210</v>
      </c>
      <c r="G49" s="229" t="str">
        <f>IF(B49="","",VLOOKUP(B49,'ﾃﾞｰﾀ18&amp;16'!$BA$3:$BD$66,4,FALSE))</f>
        <v>(佐・ｸﾞﾗｽｺｰﾄ佐賀TC）</v>
      </c>
    </row>
    <row r="50" spans="1:7" ht="13.5">
      <c r="A50" s="231" t="s">
        <v>987</v>
      </c>
      <c r="B50" s="231">
        <f>IF('16GS'!F56='16GS'!A55,'16GS'!A57,'16GS'!A55)</f>
        <v>22</v>
      </c>
      <c r="C50" s="232" t="str">
        <f>IF(B50="","",VLOOKUP(B50,'ﾃﾞｰﾀ18&amp;16'!$BA$3:$BD$66,2,FALSE))</f>
        <v>小林</v>
      </c>
      <c r="D50" s="233" t="str">
        <f>IF(B50="","",VLOOKUP(B50,'ﾃﾞｰﾀ18&amp;16'!$BA$3:$BD$66,3,FALSE))</f>
        <v>千里</v>
      </c>
      <c r="E50" s="225" t="str">
        <f t="shared" si="3"/>
        <v>小林  千里</v>
      </c>
      <c r="F50" s="228">
        <f>IF(B50="","",VLOOKUP(B50,'ﾃﾞｰﾀ18&amp;16'!$BA$3:$BF$66,6,FALSE))</f>
        <v>33996</v>
      </c>
      <c r="G50" s="229" t="str">
        <f>IF(B50="","",VLOOKUP(B50,'ﾃﾞｰﾀ18&amp;16'!$BA$3:$BD$66,4,FALSE))</f>
        <v>(宮･宮崎商業高)</v>
      </c>
    </row>
  </sheetData>
  <mergeCells count="9">
    <mergeCell ref="C42:D42"/>
    <mergeCell ref="B4:E4"/>
    <mergeCell ref="C5:D5"/>
    <mergeCell ref="B30:E30"/>
    <mergeCell ref="C31:D31"/>
    <mergeCell ref="A1:G1"/>
    <mergeCell ref="B19:E19"/>
    <mergeCell ref="C20:D20"/>
    <mergeCell ref="B41:E41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41">
      <selection activeCell="E63" sqref="E63:E66"/>
    </sheetView>
  </sheetViews>
  <sheetFormatPr defaultColWidth="8.796875" defaultRowHeight="14.25"/>
  <cols>
    <col min="2" max="2" width="4.19921875" style="0" customWidth="1"/>
    <col min="3" max="4" width="8.19921875" style="0" customWidth="1"/>
    <col min="5" max="5" width="20.19921875" style="230" customWidth="1"/>
    <col min="6" max="6" width="11" style="0" customWidth="1"/>
    <col min="7" max="7" width="23.09765625" style="227" customWidth="1"/>
  </cols>
  <sheetData>
    <row r="1" spans="1:7" ht="18.75">
      <c r="A1" s="265" t="str">
        <f>'18BS'!A1</f>
        <v>第３６回九州ジュニアテニス選手権大会</v>
      </c>
      <c r="B1" s="265"/>
      <c r="C1" s="265"/>
      <c r="D1" s="265"/>
      <c r="E1" s="265"/>
      <c r="F1" s="265"/>
      <c r="G1" s="265"/>
    </row>
    <row r="2" ht="13.5">
      <c r="E2" s="224" t="s">
        <v>975</v>
      </c>
    </row>
    <row r="4" spans="2:5" ht="13.5">
      <c r="B4" s="266" t="s">
        <v>997</v>
      </c>
      <c r="C4" s="266"/>
      <c r="D4" s="266"/>
      <c r="E4" s="266"/>
    </row>
    <row r="5" spans="1:7" s="230" customFormat="1" ht="13.5">
      <c r="A5" s="225"/>
      <c r="B5" s="225" t="s">
        <v>976</v>
      </c>
      <c r="C5" s="267" t="s">
        <v>977</v>
      </c>
      <c r="D5" s="267"/>
      <c r="E5" s="225" t="s">
        <v>977</v>
      </c>
      <c r="F5" s="225" t="s">
        <v>978</v>
      </c>
      <c r="G5" s="229" t="s">
        <v>979</v>
      </c>
    </row>
    <row r="6" spans="1:7" ht="13.5">
      <c r="A6" s="269" t="s">
        <v>980</v>
      </c>
      <c r="B6" s="269">
        <f>'18BD'!M8</f>
        <v>21</v>
      </c>
      <c r="C6" s="232" t="str">
        <f>IF(B6="","",VLOOKUP(B6,'ﾃﾞｰﾀ18&amp;16'!$U$3:$X$26,2,FALSE))</f>
        <v>首藤</v>
      </c>
      <c r="D6" s="233" t="str">
        <f>IF(B6="","",VLOOKUP(B6,'ﾃﾞｰﾀ18&amp;16'!$U$3:$X$26,3,FALSE))</f>
        <v>知宏</v>
      </c>
      <c r="E6" s="225" t="str">
        <f aca="true" t="shared" si="0" ref="E6:E21">CONCATENATE(C6,"  ",D6)</f>
        <v>首藤  知宏</v>
      </c>
      <c r="F6" s="231"/>
      <c r="G6" s="229" t="str">
        <f>IF(B6="","",VLOOKUP(B6,'ﾃﾞｰﾀ18&amp;16'!$U$3:$X$26,4,FALSE))</f>
        <v>(大・別府青山高）</v>
      </c>
    </row>
    <row r="7" spans="1:7" ht="13.5">
      <c r="A7" s="270"/>
      <c r="B7" s="270"/>
      <c r="C7" s="232" t="str">
        <f>IF(B6="","",VLOOKUP(B6,'ﾃﾞｰﾀ18&amp;16'!$Y$3:$AB$26,2,FALSE))</f>
        <v>栗原</v>
      </c>
      <c r="D7" s="233" t="str">
        <f>IF(B6="","",VLOOKUP(B6,'ﾃﾞｰﾀ18&amp;16'!$Y$3:$AB$26,3,FALSE))</f>
        <v>悠輔</v>
      </c>
      <c r="E7" s="225" t="str">
        <f t="shared" si="0"/>
        <v>栗原  悠輔</v>
      </c>
      <c r="F7" s="231"/>
      <c r="G7" s="229" t="str">
        <f>IF(B6="","",VLOOKUP(B6,'ﾃﾞｰﾀ18&amp;16'!$Y$3:$AB$26,4,FALSE))</f>
        <v>(大・別府青山高）</v>
      </c>
    </row>
    <row r="8" spans="1:7" ht="13.5">
      <c r="A8" s="269" t="s">
        <v>981</v>
      </c>
      <c r="B8" s="269">
        <f>IF('18BD'!M8='18BD'!L17,'18BD'!N17,'18BD'!L17)</f>
        <v>9</v>
      </c>
      <c r="C8" s="232" t="str">
        <f>IF(B8="","",VLOOKUP(B8,'ﾃﾞｰﾀ18&amp;16'!$U$3:$X$26,2,FALSE))</f>
        <v>西田</v>
      </c>
      <c r="D8" s="233" t="str">
        <f>IF(B8="","",VLOOKUP(B8,'ﾃﾞｰﾀ18&amp;16'!$U$3:$X$26,3,FALSE))</f>
        <v>昇吾</v>
      </c>
      <c r="E8" s="225" t="str">
        <f t="shared" si="0"/>
        <v>西田  昇吾</v>
      </c>
      <c r="F8" s="231"/>
      <c r="G8" s="229" t="str">
        <f>IF(B8="","",VLOOKUP(B8,'ﾃﾞｰﾀ18&amp;16'!$U$3:$X$26,4,FALSE))</f>
        <v>(福･柳川高)</v>
      </c>
    </row>
    <row r="9" spans="1:7" ht="13.5">
      <c r="A9" s="270"/>
      <c r="B9" s="270"/>
      <c r="C9" s="232" t="str">
        <f>IF(B8="","",VLOOKUP(B8,'ﾃﾞｰﾀ18&amp;16'!$Y$3:$AB$26,2,FALSE))</f>
        <v>尾方</v>
      </c>
      <c r="D9" s="233" t="str">
        <f>IF(B8="","",VLOOKUP(B8,'ﾃﾞｰﾀ18&amp;16'!$Y$3:$AB$26,3,FALSE))</f>
        <v>祐太</v>
      </c>
      <c r="E9" s="225" t="str">
        <f t="shared" si="0"/>
        <v>尾方  祐太</v>
      </c>
      <c r="F9" s="231"/>
      <c r="G9" s="229" t="str">
        <f>IF(B8="","",VLOOKUP(B8,'ﾃﾞｰﾀ18&amp;16'!$Y$3:$AB$26,4,FALSE))</f>
        <v>(福･柳川高)</v>
      </c>
    </row>
    <row r="10" spans="1:7" ht="13.5">
      <c r="A10" s="269" t="s">
        <v>982</v>
      </c>
      <c r="B10" s="269">
        <f>'18BD'!H46</f>
        <v>2</v>
      </c>
      <c r="C10" s="232" t="str">
        <f>IF(B10="","",VLOOKUP(B10,'ﾃﾞｰﾀ18&amp;16'!$U$3:$X$26,2,FALSE))</f>
        <v>森口</v>
      </c>
      <c r="D10" s="233" t="str">
        <f>IF(B10="","",VLOOKUP(B10,'ﾃﾞｰﾀ18&amp;16'!$U$3:$X$26,3,FALSE))</f>
        <v>誠也</v>
      </c>
      <c r="E10" s="225" t="str">
        <f t="shared" si="0"/>
        <v>森口  誠也</v>
      </c>
      <c r="F10" s="231"/>
      <c r="G10" s="229" t="str">
        <f>IF(B10="","",VLOOKUP(B10,'ﾃﾞｰﾀ18&amp;16'!$U$3:$X$26,4,FALSE))</f>
        <v>(佐・龍谷高）</v>
      </c>
    </row>
    <row r="11" spans="1:7" ht="13.5">
      <c r="A11" s="270"/>
      <c r="B11" s="270"/>
      <c r="C11" s="232" t="str">
        <f>IF(B10="","",VLOOKUP(B10,'ﾃﾞｰﾀ18&amp;16'!$Y$3:$AB$26,2,FALSE))</f>
        <v>中島</v>
      </c>
      <c r="D11" s="233" t="str">
        <f>IF(B10="","",VLOOKUP(B10,'ﾃﾞｰﾀ18&amp;16'!$Y$3:$AB$26,3,FALSE))</f>
        <v>啓</v>
      </c>
      <c r="E11" s="225" t="str">
        <f t="shared" si="0"/>
        <v>中島  啓</v>
      </c>
      <c r="F11" s="231"/>
      <c r="G11" s="229" t="str">
        <f>IF(B10="","",VLOOKUP(B10,'ﾃﾞｰﾀ18&amp;16'!$Y$3:$AB$26,4,FALSE))</f>
        <v>(佐・龍谷高）</v>
      </c>
    </row>
    <row r="12" spans="1:7" ht="13.5">
      <c r="A12" s="269" t="s">
        <v>983</v>
      </c>
      <c r="B12" s="269">
        <f>IF('18BD'!H46='18BD'!A46,'18BD'!A48,'18BD'!A46)</f>
        <v>18</v>
      </c>
      <c r="C12" s="232" t="str">
        <f>IF(B12="","",VLOOKUP(B12,'ﾃﾞｰﾀ18&amp;16'!$U$3:$X$26,2,FALSE))</f>
        <v>永易</v>
      </c>
      <c r="D12" s="233" t="str">
        <f>IF(B12="","",VLOOKUP(B12,'ﾃﾞｰﾀ18&amp;16'!$U$3:$X$26,3,FALSE))</f>
        <v>恭之介</v>
      </c>
      <c r="E12" s="225" t="str">
        <f t="shared" si="0"/>
        <v>永易  恭之介</v>
      </c>
      <c r="F12" s="231"/>
      <c r="G12" s="229" t="str">
        <f>IF(B12="","",VLOOKUP(B12,'ﾃﾞｰﾀ18&amp;16'!$U$3:$X$26,4,FALSE))</f>
        <v>(宮･佐土原高)</v>
      </c>
    </row>
    <row r="13" spans="1:7" ht="13.5">
      <c r="A13" s="270"/>
      <c r="B13" s="270"/>
      <c r="C13" s="232" t="str">
        <f>IF(B12="","",VLOOKUP(B12,'ﾃﾞｰﾀ18&amp;16'!$Y$3:$AB$26,2,FALSE))</f>
        <v>内田</v>
      </c>
      <c r="D13" s="233" t="str">
        <f>IF(B12="","",VLOOKUP(B12,'ﾃﾞｰﾀ18&amp;16'!$Y$3:$AB$26,3,FALSE))</f>
        <v>菜大</v>
      </c>
      <c r="E13" s="225" t="str">
        <f t="shared" si="0"/>
        <v>内田  菜大</v>
      </c>
      <c r="F13" s="231"/>
      <c r="G13" s="229" t="str">
        <f>IF(B12="","",VLOOKUP(B12,'ﾃﾞｰﾀ18&amp;16'!$Y$3:$AB$26,4,FALSE))</f>
        <v>(宮･佐土原高)</v>
      </c>
    </row>
    <row r="14" spans="1:7" ht="13.5">
      <c r="A14" s="269" t="s">
        <v>984</v>
      </c>
      <c r="B14" s="269">
        <f>'18BD'!P48</f>
        <v>11</v>
      </c>
      <c r="C14" s="232" t="str">
        <f>IF(B14="","",VLOOKUP(B14,'ﾃﾞｰﾀ18&amp;16'!$U$3:$X$26,2,FALSE))</f>
        <v>岩見</v>
      </c>
      <c r="D14" s="233" t="str">
        <f>IF(B14="","",VLOOKUP(B14,'ﾃﾞｰﾀ18&amp;16'!$U$3:$X$26,3,FALSE))</f>
        <v>直哉</v>
      </c>
      <c r="E14" s="225" t="str">
        <f t="shared" si="0"/>
        <v>岩見  直哉</v>
      </c>
      <c r="F14" s="231"/>
      <c r="G14" s="229" t="str">
        <f>IF(B14="","",VLOOKUP(B14,'ﾃﾞｰﾀ18&amp;16'!$U$3:$X$26,4,FALSE))</f>
        <v>(福･柳川高)</v>
      </c>
    </row>
    <row r="15" spans="1:7" ht="13.5">
      <c r="A15" s="270"/>
      <c r="B15" s="270"/>
      <c r="C15" s="232" t="str">
        <f>IF(B14="","",VLOOKUP(B14,'ﾃﾞｰﾀ18&amp;16'!$Y$3:$AB$26,2,FALSE))</f>
        <v>嶋田</v>
      </c>
      <c r="D15" s="233" t="str">
        <f>IF(B14="","",VLOOKUP(B14,'ﾃﾞｰﾀ18&amp;16'!$Y$3:$AB$26,3,FALSE))</f>
        <v>雄太</v>
      </c>
      <c r="E15" s="225" t="str">
        <f t="shared" si="0"/>
        <v>嶋田  雄太</v>
      </c>
      <c r="F15" s="231"/>
      <c r="G15" s="229" t="str">
        <f>IF(B14="","",VLOOKUP(B14,'ﾃﾞｰﾀ18&amp;16'!$Y$3:$AB$26,4,FALSE))</f>
        <v>(福･柳川高)</v>
      </c>
    </row>
    <row r="16" spans="1:7" ht="13.5">
      <c r="A16" s="269" t="s">
        <v>985</v>
      </c>
      <c r="B16" s="269">
        <f>IF('18BD'!P48='18BD'!R46,'18BD'!R50,'18BD'!R46)</f>
        <v>13</v>
      </c>
      <c r="C16" s="232" t="str">
        <f>IF(B16="","",VLOOKUP(B16,'ﾃﾞｰﾀ18&amp;16'!$U$3:$X$26,2,FALSE))</f>
        <v>馬場</v>
      </c>
      <c r="D16" s="233" t="str">
        <f>IF(B16="","",VLOOKUP(B16,'ﾃﾞｰﾀ18&amp;16'!$U$3:$X$26,3,FALSE))</f>
        <v>英旭</v>
      </c>
      <c r="E16" s="225" t="str">
        <f t="shared" si="0"/>
        <v>馬場  英旭</v>
      </c>
      <c r="F16" s="231"/>
      <c r="G16" s="229" t="str">
        <f>IF(B16="","",VLOOKUP(B16,'ﾃﾞｰﾀ18&amp;16'!$U$3:$X$26,4,FALSE))</f>
        <v>(福・九国大付高）</v>
      </c>
    </row>
    <row r="17" spans="1:7" ht="13.5">
      <c r="A17" s="270"/>
      <c r="B17" s="270"/>
      <c r="C17" s="232" t="str">
        <f>IF(B16="","",VLOOKUP(B16,'ﾃﾞｰﾀ18&amp;16'!$Y$3:$AB$26,2,FALSE))</f>
        <v>岡田</v>
      </c>
      <c r="D17" s="233" t="str">
        <f>IF(B16="","",VLOOKUP(B16,'ﾃﾞｰﾀ18&amp;16'!$Y$3:$AB$26,3,FALSE))</f>
        <v>典之</v>
      </c>
      <c r="E17" s="225" t="str">
        <f t="shared" si="0"/>
        <v>岡田  典之</v>
      </c>
      <c r="F17" s="231"/>
      <c r="G17" s="229" t="str">
        <f>IF(B16="","",VLOOKUP(B16,'ﾃﾞｰﾀ18&amp;16'!$Y$3:$AB$26,4,FALSE))</f>
        <v>(福・九国大付高）</v>
      </c>
    </row>
    <row r="18" spans="1:7" ht="13.5">
      <c r="A18" s="269" t="s">
        <v>986</v>
      </c>
      <c r="B18" s="269">
        <f>'18BD'!H52</f>
        <v>24</v>
      </c>
      <c r="C18" s="232" t="str">
        <f>IF(B18="","",VLOOKUP(B18,'ﾃﾞｰﾀ18&amp;16'!$U$3:$X$26,2,FALSE))</f>
        <v>坂口</v>
      </c>
      <c r="D18" s="233" t="str">
        <f>IF(B18="","",VLOOKUP(B18,'ﾃﾞｰﾀ18&amp;16'!$U$3:$X$26,3,FALSE))</f>
        <v>雄大</v>
      </c>
      <c r="E18" s="225" t="str">
        <f t="shared" si="0"/>
        <v>坂口  雄大</v>
      </c>
      <c r="F18" s="231"/>
      <c r="G18" s="229" t="str">
        <f>IF(B18="","",VLOOKUP(B18,'ﾃﾞｰﾀ18&amp;16'!$U$3:$X$26,4,FALSE))</f>
        <v>(鹿・鳳凰高）</v>
      </c>
    </row>
    <row r="19" spans="1:7" ht="13.5">
      <c r="A19" s="270"/>
      <c r="B19" s="270"/>
      <c r="C19" s="232" t="str">
        <f>IF(B18="","",VLOOKUP(B18,'ﾃﾞｰﾀ18&amp;16'!$Y$3:$AB$26,2,FALSE))</f>
        <v>平川</v>
      </c>
      <c r="D19" s="233" t="str">
        <f>IF(B18="","",VLOOKUP(B18,'ﾃﾞｰﾀ18&amp;16'!$Y$3:$AB$26,3,FALSE))</f>
        <v>開治</v>
      </c>
      <c r="E19" s="225" t="str">
        <f t="shared" si="0"/>
        <v>平川  開治</v>
      </c>
      <c r="F19" s="231"/>
      <c r="G19" s="229" t="str">
        <f>IF(B18="","",VLOOKUP(B18,'ﾃﾞｰﾀ18&amp;16'!$Y$3:$AB$26,4,FALSE))</f>
        <v>(鹿・鳳凰高）</v>
      </c>
    </row>
    <row r="20" spans="1:7" ht="13.5">
      <c r="A20" s="271" t="s">
        <v>987</v>
      </c>
      <c r="B20" s="269">
        <f>IF('18BD'!H52='18BD'!A52,'18BD'!A54,'18BD'!A52)</f>
        <v>6</v>
      </c>
      <c r="C20" s="232" t="str">
        <f>IF(B20="","",VLOOKUP(B20,'ﾃﾞｰﾀ18&amp;16'!$U$3:$X$26,2,FALSE))</f>
        <v>緒方</v>
      </c>
      <c r="D20" s="233" t="str">
        <f>IF(B20="","",VLOOKUP(B20,'ﾃﾞｰﾀ18&amp;16'!$U$3:$X$26,3,FALSE))</f>
        <v>健大郎</v>
      </c>
      <c r="E20" s="225" t="str">
        <f t="shared" si="0"/>
        <v>緒方  健大郎</v>
      </c>
      <c r="F20" s="231"/>
      <c r="G20" s="229" t="str">
        <f>IF(B20="","",VLOOKUP(B20,'ﾃﾞｰﾀ18&amp;16'!$U$3:$X$26,4,FALSE))</f>
        <v>(福･柳川高)</v>
      </c>
    </row>
    <row r="21" spans="1:7" ht="13.5">
      <c r="A21" s="271"/>
      <c r="B21" s="270"/>
      <c r="C21" s="232" t="str">
        <f>IF(B20="","",VLOOKUP(B20,'ﾃﾞｰﾀ18&amp;16'!$Y$3:$AB$26,2,FALSE))</f>
        <v>福岡</v>
      </c>
      <c r="D21" s="233" t="str">
        <f>IF(B20="","",VLOOKUP(B20,'ﾃﾞｰﾀ18&amp;16'!$Y$3:$AB$26,3,FALSE))</f>
        <v>建太</v>
      </c>
      <c r="E21" s="225" t="str">
        <f t="shared" si="0"/>
        <v>福岡  建太</v>
      </c>
      <c r="F21" s="231"/>
      <c r="G21" s="229" t="str">
        <f>IF(B20="","",VLOOKUP(B20,'ﾃﾞｰﾀ18&amp;16'!$Y$3:$AB$26,4,FALSE))</f>
        <v>(福･柳川高)</v>
      </c>
    </row>
    <row r="22" spans="1:7" ht="13.5">
      <c r="A22" s="239"/>
      <c r="B22" s="239"/>
      <c r="C22" s="235"/>
      <c r="D22" s="235"/>
      <c r="E22" s="236"/>
      <c r="F22" s="235"/>
      <c r="G22" s="238"/>
    </row>
    <row r="23" spans="2:5" ht="13.5">
      <c r="B23" s="266" t="s">
        <v>999</v>
      </c>
      <c r="C23" s="266"/>
      <c r="D23" s="266"/>
      <c r="E23" s="266"/>
    </row>
    <row r="24" spans="1:7" ht="13.5">
      <c r="A24" s="225"/>
      <c r="B24" s="225" t="s">
        <v>994</v>
      </c>
      <c r="C24" s="267" t="s">
        <v>977</v>
      </c>
      <c r="D24" s="267"/>
      <c r="E24" s="225" t="s">
        <v>977</v>
      </c>
      <c r="F24" s="225" t="s">
        <v>978</v>
      </c>
      <c r="G24" s="229" t="s">
        <v>979</v>
      </c>
    </row>
    <row r="25" spans="1:7" ht="13.5">
      <c r="A25" s="269" t="s">
        <v>980</v>
      </c>
      <c r="B25" s="269">
        <f>'16BD'!M8</f>
        <v>10</v>
      </c>
      <c r="C25" s="232" t="str">
        <f>IF(B25="","",VLOOKUP(B25,'ﾃﾞｰﾀ18&amp;16'!$AK$3:$AN$26,2,FALSE))</f>
        <v>佐伯</v>
      </c>
      <c r="D25" s="233" t="str">
        <f>IF(B25="","",VLOOKUP(B25,'ﾃﾞｰﾀ18&amp;16'!$AK$3:$AN$26,3,FALSE))</f>
        <v>直政</v>
      </c>
      <c r="E25" s="225" t="str">
        <f aca="true" t="shared" si="1" ref="E25:E40">CONCATENATE(C25,"  ",D25)</f>
        <v>佐伯  直政</v>
      </c>
      <c r="F25" s="231"/>
      <c r="G25" s="229" t="str">
        <f>IF(B25="","",VLOOKUP(B25,'ﾃﾞｰﾀ18&amp;16'!$AK$3:$AN$26,4,FALSE))</f>
        <v>(大・大分舞鶴高）</v>
      </c>
    </row>
    <row r="26" spans="1:7" ht="13.5">
      <c r="A26" s="270"/>
      <c r="B26" s="270"/>
      <c r="C26" s="232" t="str">
        <f>IF(B25="","",VLOOKUP(B25,'ﾃﾞｰﾀ18&amp;16'!$AO$3:$AR$26,2,FALSE))</f>
        <v>内田</v>
      </c>
      <c r="D26" s="233" t="str">
        <f>IF(B25="","",VLOOKUP(B25,'ﾃﾞｰﾀ18&amp;16'!$AO$3:$AR$26,3,FALSE))</f>
        <v>浩史</v>
      </c>
      <c r="E26" s="225" t="str">
        <f t="shared" si="1"/>
        <v>内田  浩史</v>
      </c>
      <c r="F26" s="231"/>
      <c r="G26" s="229" t="str">
        <f>IF(B25="","",VLOOKUP(B25,'ﾃﾞｰﾀ18&amp;16'!$AO$3:$AR$26,4,FALSE))</f>
        <v>(大・大分舞鶴高）</v>
      </c>
    </row>
    <row r="27" spans="1:7" ht="13.5">
      <c r="A27" s="269" t="s">
        <v>981</v>
      </c>
      <c r="B27" s="269">
        <f>IF('16BD'!M8='16BD'!L17,'16BD'!N17,'16BD'!L17)</f>
        <v>24</v>
      </c>
      <c r="C27" s="232" t="str">
        <f>IF(B27="","",VLOOKUP(B27,'ﾃﾞｰﾀ18&amp;16'!$AK$3:$AN$26,2,FALSE))</f>
        <v>山口</v>
      </c>
      <c r="D27" s="233" t="str">
        <f>IF(B27="","",VLOOKUP(B27,'ﾃﾞｰﾀ18&amp;16'!$AK$3:$AN$26,3,FALSE))</f>
        <v>颯也</v>
      </c>
      <c r="E27" s="225" t="str">
        <f t="shared" si="1"/>
        <v>山口  颯也</v>
      </c>
      <c r="F27" s="231"/>
      <c r="G27" s="229" t="str">
        <f>IF(B27="","",VLOOKUP(B27,'ﾃﾞｰﾀ18&amp;16'!$AK$3:$AN$26,4,FALSE))</f>
        <v>(福･筑陽学園高)</v>
      </c>
    </row>
    <row r="28" spans="1:7" ht="13.5">
      <c r="A28" s="270"/>
      <c r="B28" s="270"/>
      <c r="C28" s="232" t="str">
        <f>IF(B27="","",VLOOKUP(B27,'ﾃﾞｰﾀ18&amp;16'!$AO$3:$AR$26,2,FALSE))</f>
        <v>尊田</v>
      </c>
      <c r="D28" s="233" t="str">
        <f>IF(B27="","",VLOOKUP(B27,'ﾃﾞｰﾀ18&amp;16'!$AO$3:$AR$26,3,FALSE))</f>
        <v>海司</v>
      </c>
      <c r="E28" s="225" t="str">
        <f t="shared" si="1"/>
        <v>尊田  海司</v>
      </c>
      <c r="F28" s="231"/>
      <c r="G28" s="229" t="str">
        <f>IF(B27="","",VLOOKUP(B27,'ﾃﾞｰﾀ18&amp;16'!$AO$3:$AR$26,4,FALSE))</f>
        <v>(福･筑陽学園高)</v>
      </c>
    </row>
    <row r="29" spans="1:7" ht="13.5">
      <c r="A29" s="269" t="s">
        <v>982</v>
      </c>
      <c r="B29" s="269">
        <f>'16BD'!H46</f>
        <v>1</v>
      </c>
      <c r="C29" s="232" t="str">
        <f>IF(B29="","",VLOOKUP(B29,'ﾃﾞｰﾀ18&amp;16'!$AK$3:$AN$26,2,FALSE))</f>
        <v>石井</v>
      </c>
      <c r="D29" s="233" t="str">
        <f>IF(B29="","",VLOOKUP(B29,'ﾃﾞｰﾀ18&amp;16'!$AK$3:$AN$26,3,FALSE))</f>
        <v>智久</v>
      </c>
      <c r="E29" s="225" t="str">
        <f t="shared" si="1"/>
        <v>石井  智久</v>
      </c>
      <c r="F29" s="231"/>
      <c r="G29" s="229" t="str">
        <f>IF(B29="","",VLOOKUP(B29,'ﾃﾞｰﾀ18&amp;16'!$AK$3:$AN$26,4,FALSE))</f>
        <v>(宮・宮崎大宮高）</v>
      </c>
    </row>
    <row r="30" spans="1:7" ht="13.5">
      <c r="A30" s="270"/>
      <c r="B30" s="270"/>
      <c r="C30" s="232" t="str">
        <f>IF(B29="","",VLOOKUP(B29,'ﾃﾞｰﾀ18&amp;16'!$AO$3:$AR$26,2,FALSE))</f>
        <v>小村</v>
      </c>
      <c r="D30" s="233" t="str">
        <f>IF(B29="","",VLOOKUP(B29,'ﾃﾞｰﾀ18&amp;16'!$AO$3:$AR$26,3,FALSE))</f>
        <v>拓也</v>
      </c>
      <c r="E30" s="225" t="str">
        <f t="shared" si="1"/>
        <v>小村  拓也</v>
      </c>
      <c r="F30" s="231"/>
      <c r="G30" s="229" t="str">
        <f>IF(B29="","",VLOOKUP(B29,'ﾃﾞｰﾀ18&amp;16'!$AO$3:$AR$26,4,FALSE))</f>
        <v>(宮・宮崎日大高）</v>
      </c>
    </row>
    <row r="31" spans="1:7" ht="13.5">
      <c r="A31" s="269" t="s">
        <v>983</v>
      </c>
      <c r="B31" s="269">
        <f>IF('16BD'!H46='16BD'!A46,'16BD'!A48,'16BD'!A46)</f>
        <v>15</v>
      </c>
      <c r="C31" s="232" t="str">
        <f>IF(B31="","",VLOOKUP(B31,'ﾃﾞｰﾀ18&amp;16'!$AK$3:$AN$26,2,FALSE))</f>
        <v>渡邉</v>
      </c>
      <c r="D31" s="233" t="str">
        <f>IF(B31="","",VLOOKUP(B31,'ﾃﾞｰﾀ18&amp;16'!$AK$3:$AN$26,3,FALSE))</f>
        <v>仁史</v>
      </c>
      <c r="E31" s="225" t="str">
        <f t="shared" si="1"/>
        <v>渡邉  仁史</v>
      </c>
      <c r="F31" s="231"/>
      <c r="G31" s="229" t="str">
        <f>IF(B31="","",VLOOKUP(B31,'ﾃﾞｰﾀ18&amp;16'!$AK$3:$AN$26,4,FALSE))</f>
        <v>(鹿・鳳凰高）</v>
      </c>
    </row>
    <row r="32" spans="1:7" ht="13.5">
      <c r="A32" s="270"/>
      <c r="B32" s="270"/>
      <c r="C32" s="232" t="str">
        <f>IF(B31="","",VLOOKUP(B31,'ﾃﾞｰﾀ18&amp;16'!$AO$3:$AR$26,2,FALSE))</f>
        <v>西田</v>
      </c>
      <c r="D32" s="233" t="str">
        <f>IF(B31="","",VLOOKUP(B31,'ﾃﾞｰﾀ18&amp;16'!$AO$3:$AR$26,3,FALSE))</f>
        <v>浩輝</v>
      </c>
      <c r="E32" s="225" t="str">
        <f t="shared" si="1"/>
        <v>西田  浩輝</v>
      </c>
      <c r="F32" s="231"/>
      <c r="G32" s="229" t="str">
        <f>IF(B31="","",VLOOKUP(B31,'ﾃﾞｰﾀ18&amp;16'!$AO$3:$AR$26,4,FALSE))</f>
        <v>(鹿・鳳凰高）</v>
      </c>
    </row>
    <row r="33" spans="1:7" ht="13.5">
      <c r="A33" s="269" t="s">
        <v>984</v>
      </c>
      <c r="B33" s="269">
        <f>'16BD'!P48</f>
        <v>17</v>
      </c>
      <c r="C33" s="232" t="str">
        <f>IF(B33="","",VLOOKUP(B33,'ﾃﾞｰﾀ18&amp;16'!$AK$3:$AN$26,2,FALSE))</f>
        <v>野口</v>
      </c>
      <c r="D33" s="233" t="str">
        <f>IF(B33="","",VLOOKUP(B33,'ﾃﾞｰﾀ18&amp;16'!$AK$3:$AN$26,3,FALSE))</f>
        <v>亜都夢</v>
      </c>
      <c r="E33" s="225" t="str">
        <f t="shared" si="1"/>
        <v>野口  亜都夢</v>
      </c>
      <c r="F33" s="231"/>
      <c r="G33" s="229" t="str">
        <f>IF(B33="","",VLOOKUP(B33,'ﾃﾞｰﾀ18&amp;16'!$AK$3:$AN$26,4,FALSE))</f>
        <v>(長・海星高）</v>
      </c>
    </row>
    <row r="34" spans="1:7" ht="13.5">
      <c r="A34" s="270"/>
      <c r="B34" s="270"/>
      <c r="C34" s="232" t="str">
        <f>IF(B33="","",VLOOKUP(B33,'ﾃﾞｰﾀ18&amp;16'!$AO$3:$AR$26,2,FALSE))</f>
        <v>吉田</v>
      </c>
      <c r="D34" s="233" t="str">
        <f>IF(B33="","",VLOOKUP(B33,'ﾃﾞｰﾀ18&amp;16'!$AO$3:$AR$26,3,FALSE))</f>
        <v>唯将</v>
      </c>
      <c r="E34" s="225" t="str">
        <f t="shared" si="1"/>
        <v>吉田  唯将</v>
      </c>
      <c r="F34" s="231"/>
      <c r="G34" s="229" t="str">
        <f>IF(B33="","",VLOOKUP(B33,'ﾃﾞｰﾀ18&amp;16'!$AO$3:$AR$26,4,FALSE))</f>
        <v>(長・海星高)</v>
      </c>
    </row>
    <row r="35" spans="1:7" ht="13.5">
      <c r="A35" s="269" t="s">
        <v>985</v>
      </c>
      <c r="B35" s="269">
        <f>IF('16BD'!P48='16BD'!R46,'16BD'!R50,'16BD'!R46)</f>
        <v>20</v>
      </c>
      <c r="C35" s="232" t="str">
        <f>IF(B35="","",VLOOKUP(B35,'ﾃﾞｰﾀ18&amp;16'!$AK$3:$AN$26,2,FALSE))</f>
        <v>梅木</v>
      </c>
      <c r="D35" s="233" t="str">
        <f>IF(B35="","",VLOOKUP(B35,'ﾃﾞｰﾀ18&amp;16'!$AK$3:$AN$26,3,FALSE))</f>
        <v>隆太</v>
      </c>
      <c r="E35" s="225" t="str">
        <f t="shared" si="1"/>
        <v>梅木  隆太</v>
      </c>
      <c r="F35" s="231"/>
      <c r="G35" s="229" t="str">
        <f>IF(B35="","",VLOOKUP(B35,'ﾃﾞｰﾀ18&amp;16'!$AK$3:$AN$26,4,FALSE))</f>
        <v>(福･柳川高)</v>
      </c>
    </row>
    <row r="36" spans="1:7" ht="13.5">
      <c r="A36" s="270"/>
      <c r="B36" s="270"/>
      <c r="C36" s="232" t="str">
        <f>IF(B35="","",VLOOKUP(B35,'ﾃﾞｰﾀ18&amp;16'!$AO$3:$AR$26,2,FALSE))</f>
        <v>松浦</v>
      </c>
      <c r="D36" s="233" t="str">
        <f>IF(B35="","",VLOOKUP(B35,'ﾃﾞｰﾀ18&amp;16'!$AO$3:$AR$26,3,FALSE))</f>
        <v>延慶</v>
      </c>
      <c r="E36" s="225" t="str">
        <f t="shared" si="1"/>
        <v>松浦  延慶</v>
      </c>
      <c r="F36" s="231"/>
      <c r="G36" s="229" t="str">
        <f>IF(B35="","",VLOOKUP(B35,'ﾃﾞｰﾀ18&amp;16'!$AO$3:$AR$26,4,FALSE))</f>
        <v>(福･柳川高)</v>
      </c>
    </row>
    <row r="37" spans="1:7" ht="13.5">
      <c r="A37" s="269" t="s">
        <v>986</v>
      </c>
      <c r="B37" s="269">
        <f>'16BD'!H52</f>
        <v>6</v>
      </c>
      <c r="C37" s="232" t="str">
        <f>IF(B37="","",VLOOKUP(B37,'ﾃﾞｰﾀ18&amp;16'!$AK$3:$AN$26,2,FALSE))</f>
        <v>井上</v>
      </c>
      <c r="D37" s="233" t="str">
        <f>IF(B37="","",VLOOKUP(B37,'ﾃﾞｰﾀ18&amp;16'!$AK$3:$AN$26,3,FALSE))</f>
        <v>雷都</v>
      </c>
      <c r="E37" s="225" t="str">
        <f t="shared" si="1"/>
        <v>井上  雷都</v>
      </c>
      <c r="F37" s="231"/>
      <c r="G37" s="229" t="str">
        <f>IF(B37="","",VLOOKUP(B37,'ﾃﾞｰﾀ18&amp;16'!$AK$3:$AN$26,4,FALSE))</f>
        <v>(沖･浦添高)</v>
      </c>
    </row>
    <row r="38" spans="1:7" ht="13.5">
      <c r="A38" s="270"/>
      <c r="B38" s="270"/>
      <c r="C38" s="232" t="str">
        <f>IF(B37="","",VLOOKUP(B37,'ﾃﾞｰﾀ18&amp;16'!$AO$3:$AR$26,2,FALSE))</f>
        <v>田村</v>
      </c>
      <c r="D38" s="233" t="str">
        <f>IF(B37="","",VLOOKUP(B37,'ﾃﾞｰﾀ18&amp;16'!$AO$3:$AR$26,3,FALSE))</f>
        <v>知大</v>
      </c>
      <c r="E38" s="225" t="str">
        <f t="shared" si="1"/>
        <v>田村  知大</v>
      </c>
      <c r="F38" s="231"/>
      <c r="G38" s="229" t="str">
        <f>IF(B37="","",VLOOKUP(B37,'ﾃﾞｰﾀ18&amp;16'!$AO$3:$AR$26,4,FALSE))</f>
        <v>(沖・那覇国際高）</v>
      </c>
    </row>
    <row r="39" spans="1:7" ht="13.5">
      <c r="A39" s="271" t="s">
        <v>987</v>
      </c>
      <c r="B39" s="269">
        <f>IF('16BD'!H52='16BD'!A52,'16BD'!A54,'16BD'!A52)</f>
        <v>7</v>
      </c>
      <c r="C39" s="232" t="str">
        <f>IF(B39="","",VLOOKUP(B39,'ﾃﾞｰﾀ18&amp;16'!$AK$3:$AN$26,2,FALSE))</f>
        <v>小柳</v>
      </c>
      <c r="D39" s="233" t="str">
        <f>IF(B39="","",VLOOKUP(B39,'ﾃﾞｰﾀ18&amp;16'!$AK$3:$AN$26,3,FALSE))</f>
        <v>裕庸</v>
      </c>
      <c r="E39" s="225" t="str">
        <f t="shared" si="1"/>
        <v>小柳  裕庸</v>
      </c>
      <c r="F39" s="231"/>
      <c r="G39" s="229" t="str">
        <f>IF(B39="","",VLOOKUP(B39,'ﾃﾞｰﾀ18&amp;16'!$AK$3:$AN$26,4,FALSE))</f>
        <v>(福･福岡パシフィック)</v>
      </c>
    </row>
    <row r="40" spans="1:7" ht="13.5">
      <c r="A40" s="271"/>
      <c r="B40" s="270"/>
      <c r="C40" s="232" t="str">
        <f>IF(B39="","",VLOOKUP(B39,'ﾃﾞｰﾀ18&amp;16'!$AO$3:$AR$26,2,FALSE))</f>
        <v>山田</v>
      </c>
      <c r="D40" s="233" t="str">
        <f>IF(B39="","",VLOOKUP(B39,'ﾃﾞｰﾀ18&amp;16'!$AO$3:$AR$26,3,FALSE))</f>
        <v>翔梧</v>
      </c>
      <c r="E40" s="225" t="str">
        <f t="shared" si="1"/>
        <v>山田  翔梧</v>
      </c>
      <c r="F40" s="231"/>
      <c r="G40" s="229" t="str">
        <f>IF(B39="","",VLOOKUP(B39,'ﾃﾞｰﾀ18&amp;16'!$AO$3:$AR$26,4,FALSE))</f>
        <v>(福・ｴｽﾀ諏訪野）</v>
      </c>
    </row>
    <row r="41" spans="1:7" ht="13.5">
      <c r="A41" s="235"/>
      <c r="B41" s="235"/>
      <c r="C41" s="235"/>
      <c r="D41" s="235"/>
      <c r="E41" s="236"/>
      <c r="F41" s="235"/>
      <c r="G41" s="238"/>
    </row>
    <row r="42" spans="2:5" ht="13.5">
      <c r="B42" s="268" t="s">
        <v>998</v>
      </c>
      <c r="C42" s="268"/>
      <c r="D42" s="268"/>
      <c r="E42" s="268"/>
    </row>
    <row r="43" spans="1:7" ht="13.5">
      <c r="A43" s="225"/>
      <c r="B43" s="225" t="s">
        <v>994</v>
      </c>
      <c r="C43" s="267" t="s">
        <v>977</v>
      </c>
      <c r="D43" s="267"/>
      <c r="E43" s="225" t="s">
        <v>977</v>
      </c>
      <c r="F43" s="225" t="s">
        <v>978</v>
      </c>
      <c r="G43" s="229" t="s">
        <v>979</v>
      </c>
    </row>
    <row r="44" spans="1:7" ht="13.5">
      <c r="A44" s="269" t="s">
        <v>980</v>
      </c>
      <c r="B44" s="269">
        <f>'18GD '!M8</f>
        <v>24</v>
      </c>
      <c r="C44" s="14" t="str">
        <f>IF(B44="","",VLOOKUP(B44,'ﾃﾞｰﾀ18&amp;16'!$U$262:$X$293,2,FALSE))</f>
        <v>角田</v>
      </c>
      <c r="D44" s="14" t="str">
        <f>IF(B44="","",VLOOKUP(B44,'ﾃﾞｰﾀ18&amp;16'!$U$262:$X$293,3,FALSE))</f>
        <v>芽優</v>
      </c>
      <c r="E44" s="225" t="str">
        <f aca="true" t="shared" si="2" ref="E44:E59">CONCATENATE(C44,"  ",D44)</f>
        <v>角田  芽優</v>
      </c>
      <c r="F44" s="231"/>
      <c r="G44" s="229" t="str">
        <f>IF(B44="","",VLOOKUP(B44,'ﾃﾞｰﾀ18&amp;16'!$U$262:$X$293,4,FALSE))</f>
        <v>(福・柳川高）</v>
      </c>
    </row>
    <row r="45" spans="1:7" ht="13.5">
      <c r="A45" s="270"/>
      <c r="B45" s="270"/>
      <c r="C45" s="241" t="str">
        <f>IF(B44="","",VLOOKUP(B44,'ﾃﾞｰﾀ18&amp;16'!$Y$262:$AB$293,2,FALSE))</f>
        <v>平原</v>
      </c>
      <c r="D45" s="242" t="str">
        <f>IF(B44="","",VLOOKUP(B44,'ﾃﾞｰﾀ18&amp;16'!$Y$262:$AB$293,3,FALSE))</f>
        <v>しおり</v>
      </c>
      <c r="E45" s="225" t="str">
        <f t="shared" si="2"/>
        <v>平原  しおり</v>
      </c>
      <c r="F45" s="231"/>
      <c r="G45" s="229" t="str">
        <f>IF(B44="","",VLOOKUP(B44,'ﾃﾞｰﾀ18&amp;16'!$Y$262:$AB$293,4,FALSE))</f>
        <v>(福･柳川高)</v>
      </c>
    </row>
    <row r="46" spans="1:7" ht="13.5">
      <c r="A46" s="269" t="s">
        <v>981</v>
      </c>
      <c r="B46" s="269">
        <f>IF('18GD '!M8='18GD '!L17,'18GD '!N17,'18GD '!L17)</f>
        <v>1</v>
      </c>
      <c r="C46" s="14" t="str">
        <f>IF(B46="","",VLOOKUP(B46,'ﾃﾞｰﾀ18&amp;16'!$U$262:$X$293,2,FALSE))</f>
        <v>齊藤</v>
      </c>
      <c r="D46" s="14" t="str">
        <f>IF(B46="","",VLOOKUP(B46,'ﾃﾞｰﾀ18&amp;16'!$U$262:$X$293,3,FALSE))</f>
        <v>杏奈</v>
      </c>
      <c r="E46" s="225" t="str">
        <f t="shared" si="2"/>
        <v>齊藤  杏奈</v>
      </c>
      <c r="F46" s="231"/>
      <c r="G46" s="229" t="str">
        <f>IF(B46="","",VLOOKUP(B46,'ﾃﾞｰﾀ18&amp;16'!$U$262:$X$293,4,FALSE))</f>
        <v>(宮・宮崎商業高）</v>
      </c>
    </row>
    <row r="47" spans="1:7" ht="13.5">
      <c r="A47" s="270"/>
      <c r="B47" s="270"/>
      <c r="C47" s="241" t="str">
        <f>IF(B46="","",VLOOKUP(B46,'ﾃﾞｰﾀ18&amp;16'!$Y$262:$AB$293,2,FALSE))</f>
        <v>大原</v>
      </c>
      <c r="D47" s="242" t="str">
        <f>IF(B46="","",VLOOKUP(B46,'ﾃﾞｰﾀ18&amp;16'!$Y$262:$AB$293,3,FALSE))</f>
        <v>かのこ</v>
      </c>
      <c r="E47" s="225" t="str">
        <f t="shared" si="2"/>
        <v>大原  かのこ</v>
      </c>
      <c r="F47" s="231"/>
      <c r="G47" s="229" t="str">
        <f>IF(B46="","",VLOOKUP(B46,'ﾃﾞｰﾀ18&amp;16'!$Y$262:$AB$293,4,FALSE))</f>
        <v>(宮・宮崎商業高）</v>
      </c>
    </row>
    <row r="48" spans="1:7" ht="13.5">
      <c r="A48" s="269" t="s">
        <v>982</v>
      </c>
      <c r="B48" s="269">
        <f>'18GD '!H46</f>
        <v>12</v>
      </c>
      <c r="C48" s="14" t="str">
        <f>IF(B48="","",VLOOKUP(B48,'ﾃﾞｰﾀ18&amp;16'!$U$262:$X$293,2,FALSE))</f>
        <v>伊波</v>
      </c>
      <c r="D48" s="14" t="str">
        <f>IF(B48="","",VLOOKUP(B48,'ﾃﾞｰﾀ18&amp;16'!$U$262:$X$293,3,FALSE))</f>
        <v>佳苗</v>
      </c>
      <c r="E48" s="225" t="str">
        <f t="shared" si="2"/>
        <v>伊波  佳苗</v>
      </c>
      <c r="F48" s="231"/>
      <c r="G48" s="229" t="str">
        <f>IF(B48="","",VLOOKUP(B48,'ﾃﾞｰﾀ18&amp;16'!$U$262:$X$293,4,FALSE))</f>
        <v>(沖・沖縄尚学高）</v>
      </c>
    </row>
    <row r="49" spans="1:7" ht="13.5">
      <c r="A49" s="270"/>
      <c r="B49" s="270"/>
      <c r="C49" s="241" t="str">
        <f>IF(B48="","",VLOOKUP(B48,'ﾃﾞｰﾀ18&amp;16'!$Y$262:$AB$293,2,FALSE))</f>
        <v>久貝</v>
      </c>
      <c r="D49" s="242" t="str">
        <f>IF(B48="","",VLOOKUP(B48,'ﾃﾞｰﾀ18&amp;16'!$Y$262:$AB$293,3,FALSE))</f>
        <v>美瑠希</v>
      </c>
      <c r="E49" s="225" t="str">
        <f t="shared" si="2"/>
        <v>久貝  美瑠希</v>
      </c>
      <c r="F49" s="231"/>
      <c r="G49" s="229" t="str">
        <f>IF(B48="","",VLOOKUP(B48,'ﾃﾞｰﾀ18&amp;16'!$Y$262:$AB$293,4,FALSE))</f>
        <v>(沖・沖縄尚学高）</v>
      </c>
    </row>
    <row r="50" spans="1:7" ht="13.5">
      <c r="A50" s="269" t="s">
        <v>983</v>
      </c>
      <c r="B50" s="269">
        <f>IF('18GD '!H46='18GD '!A46,'18GD '!A48,'18GD '!A46)</f>
        <v>18</v>
      </c>
      <c r="C50" s="14" t="str">
        <f>IF(B50="","",VLOOKUP(B50,'ﾃﾞｰﾀ18&amp;16'!$U$262:$X$293,2,FALSE))</f>
        <v>大石</v>
      </c>
      <c r="D50" s="14" t="str">
        <f>IF(B50="","",VLOOKUP(B50,'ﾃﾞｰﾀ18&amp;16'!$U$262:$X$293,3,FALSE))</f>
        <v>加奈子</v>
      </c>
      <c r="E50" s="225" t="str">
        <f t="shared" si="2"/>
        <v>大石  加奈子</v>
      </c>
      <c r="F50" s="231"/>
      <c r="G50" s="229" t="str">
        <f>IF(B50="","",VLOOKUP(B50,'ﾃﾞｰﾀ18&amp;16'!$U$262:$X$293,4,FALSE))</f>
        <v>(福・柳川高）</v>
      </c>
    </row>
    <row r="51" spans="1:7" ht="13.5">
      <c r="A51" s="270"/>
      <c r="B51" s="270"/>
      <c r="C51" s="241" t="str">
        <f>IF(B50="","",VLOOKUP(B50,'ﾃﾞｰﾀ18&amp;16'!$Y$262:$AB$293,2,FALSE))</f>
        <v>濵田</v>
      </c>
      <c r="D51" s="242" t="str">
        <f>IF(B50="","",VLOOKUP(B50,'ﾃﾞｰﾀ18&amp;16'!$Y$262:$AB$293,3,FALSE))</f>
        <v>美輝</v>
      </c>
      <c r="E51" s="225" t="str">
        <f t="shared" si="2"/>
        <v>濵田  美輝</v>
      </c>
      <c r="F51" s="231"/>
      <c r="G51" s="229" t="str">
        <f>IF(B50="","",VLOOKUP(B50,'ﾃﾞｰﾀ18&amp;16'!$Y$262:$AB$293,4,FALSE))</f>
        <v>(福･柳川高)</v>
      </c>
    </row>
    <row r="52" spans="1:7" ht="13.5">
      <c r="A52" s="269" t="s">
        <v>984</v>
      </c>
      <c r="B52" s="269">
        <f>'18GD '!P48</f>
        <v>8</v>
      </c>
      <c r="C52" s="14" t="str">
        <f>IF(B52="","",VLOOKUP(B52,'ﾃﾞｰﾀ18&amp;16'!$U$262:$X$293,2,FALSE))</f>
        <v>円本</v>
      </c>
      <c r="D52" s="14" t="str">
        <f>IF(B52="","",VLOOKUP(B52,'ﾃﾞｰﾀ18&amp;16'!$U$262:$X$293,3,FALSE))</f>
        <v>彩也香</v>
      </c>
      <c r="E52" s="225" t="str">
        <f t="shared" si="2"/>
        <v>円本  彩也香</v>
      </c>
      <c r="F52" s="231"/>
      <c r="G52" s="229" t="str">
        <f>IF(B52="","",VLOOKUP(B52,'ﾃﾞｰﾀ18&amp;16'!$U$262:$X$293,4,FALSE))</f>
        <v>(大・福徳学院高）</v>
      </c>
    </row>
    <row r="53" spans="1:7" ht="13.5">
      <c r="A53" s="270"/>
      <c r="B53" s="270"/>
      <c r="C53" s="241" t="str">
        <f>IF(B52="","",VLOOKUP(B52,'ﾃﾞｰﾀ18&amp;16'!$Y$262:$AB$293,2,FALSE))</f>
        <v>鐘江</v>
      </c>
      <c r="D53" s="242" t="str">
        <f>IF(B52="","",VLOOKUP(B52,'ﾃﾞｰﾀ18&amp;16'!$Y$262:$AB$293,3,FALSE))</f>
        <v>真央</v>
      </c>
      <c r="E53" s="225" t="str">
        <f t="shared" si="2"/>
        <v>鐘江  真央</v>
      </c>
      <c r="F53" s="231"/>
      <c r="G53" s="229" t="str">
        <f>IF(B52="","",VLOOKUP(B52,'ﾃﾞｰﾀ18&amp;16'!$Y$262:$AB$293,4,FALSE))</f>
        <v>(大･福徳学院高)</v>
      </c>
    </row>
    <row r="54" spans="1:7" ht="13.5">
      <c r="A54" s="269" t="s">
        <v>985</v>
      </c>
      <c r="B54" s="269">
        <f>IF('18GD '!P48='18GD '!R46,'18GD '!R50,'18GD '!R46)</f>
        <v>14</v>
      </c>
      <c r="C54" s="14" t="str">
        <f>IF(B54="","",VLOOKUP(B54,'ﾃﾞｰﾀ18&amp;16'!$U$262:$X$293,2,FALSE))</f>
        <v>長谷川</v>
      </c>
      <c r="D54" s="14" t="str">
        <f>IF(B54="","",VLOOKUP(B54,'ﾃﾞｰﾀ18&amp;16'!$U$262:$X$293,3,FALSE))</f>
        <v>茉美</v>
      </c>
      <c r="E54" s="225" t="str">
        <f t="shared" si="2"/>
        <v>長谷川  茉美</v>
      </c>
      <c r="F54" s="231"/>
      <c r="G54" s="229" t="str">
        <f>IF(B54="","",VLOOKUP(B54,'ﾃﾞｰﾀ18&amp;16'!$U$262:$X$293,4,FALSE))</f>
        <v>(熊・ﾙｰﾃﾙ学院高）</v>
      </c>
    </row>
    <row r="55" spans="1:7" ht="13.5">
      <c r="A55" s="270"/>
      <c r="B55" s="270"/>
      <c r="C55" s="241" t="str">
        <f>IF(B54="","",VLOOKUP(B54,'ﾃﾞｰﾀ18&amp;16'!$Y$262:$AB$293,2,FALSE))</f>
        <v>中村</v>
      </c>
      <c r="D55" s="242" t="str">
        <f>IF(B54="","",VLOOKUP(B54,'ﾃﾞｰﾀ18&amp;16'!$Y$262:$AB$293,3,FALSE))</f>
        <v>真由美</v>
      </c>
      <c r="E55" s="225" t="str">
        <f t="shared" si="2"/>
        <v>中村  真由美</v>
      </c>
      <c r="F55" s="231"/>
      <c r="G55" s="229" t="str">
        <f>IF(B54="","",VLOOKUP(B54,'ﾃﾞｰﾀ18&amp;16'!$Y$262:$AB$293,4,FALSE))</f>
        <v>(熊・ﾙｰﾃﾙ学院高）</v>
      </c>
    </row>
    <row r="56" spans="1:7" ht="13.5">
      <c r="A56" s="269" t="s">
        <v>986</v>
      </c>
      <c r="B56" s="269">
        <f>'18GD '!H52</f>
        <v>5</v>
      </c>
      <c r="C56" s="14" t="str">
        <f>IF(B56="","",VLOOKUP(B56,'ﾃﾞｰﾀ18&amp;16'!$U$262:$X$293,2,FALSE))</f>
        <v>鍬田</v>
      </c>
      <c r="D56" s="14" t="str">
        <f>IF(B56="","",VLOOKUP(B56,'ﾃﾞｰﾀ18&amp;16'!$U$262:$X$293,3,FALSE))</f>
        <v>梨絵</v>
      </c>
      <c r="E56" s="225" t="str">
        <f t="shared" si="2"/>
        <v>鍬田  梨絵</v>
      </c>
      <c r="F56" s="231"/>
      <c r="G56" s="229" t="str">
        <f>IF(B56="","",VLOOKUP(B56,'ﾃﾞｰﾀ18&amp;16'!$U$262:$X$293,4,FALSE))</f>
        <v>(大･福徳学院高)</v>
      </c>
    </row>
    <row r="57" spans="1:7" ht="13.5">
      <c r="A57" s="270"/>
      <c r="B57" s="270"/>
      <c r="C57" s="241" t="str">
        <f>IF(B56="","",VLOOKUP(B56,'ﾃﾞｰﾀ18&amp;16'!$Y$262:$AB$293,2,FALSE))</f>
        <v>賀川</v>
      </c>
      <c r="D57" s="242" t="str">
        <f>IF(B56="","",VLOOKUP(B56,'ﾃﾞｰﾀ18&amp;16'!$Y$262:$AB$293,3,FALSE))</f>
        <v>志保</v>
      </c>
      <c r="E57" s="225" t="str">
        <f t="shared" si="2"/>
        <v>賀川  志保</v>
      </c>
      <c r="F57" s="231"/>
      <c r="G57" s="229" t="str">
        <f>IF(B56="","",VLOOKUP(B56,'ﾃﾞｰﾀ18&amp;16'!$Y$262:$AB$293,4,FALSE))</f>
        <v>(大･福徳学院高)</v>
      </c>
    </row>
    <row r="58" spans="1:7" ht="13.5">
      <c r="A58" s="271" t="s">
        <v>987</v>
      </c>
      <c r="B58" s="269">
        <f>IF('18GD '!H52='18GD '!A52,'18GD '!A54,'18GD '!A52)</f>
        <v>21</v>
      </c>
      <c r="C58" s="14" t="str">
        <f>IF(B58="","",VLOOKUP(B58,'ﾃﾞｰﾀ18&amp;16'!$U$262:$X$293,2,FALSE))</f>
        <v>吉本</v>
      </c>
      <c r="D58" s="14" t="str">
        <f>IF(B58="","",VLOOKUP(B58,'ﾃﾞｰﾀ18&amp;16'!$U$262:$X$293,3,FALSE))</f>
        <v>彩夏</v>
      </c>
      <c r="E58" s="225" t="str">
        <f t="shared" si="2"/>
        <v>吉本  彩夏</v>
      </c>
      <c r="F58" s="231"/>
      <c r="G58" s="229" t="str">
        <f>IF(B58="","",VLOOKUP(B58,'ﾃﾞｰﾀ18&amp;16'!$U$262:$X$293,4,FALSE))</f>
        <v>(鹿・鳳凰高）</v>
      </c>
    </row>
    <row r="59" spans="1:7" ht="13.5">
      <c r="A59" s="271"/>
      <c r="B59" s="270"/>
      <c r="C59" s="241" t="str">
        <f>IF(B58="","",VLOOKUP(B58,'ﾃﾞｰﾀ18&amp;16'!$Y$262:$AB$293,2,FALSE))</f>
        <v>松野</v>
      </c>
      <c r="D59" s="242" t="str">
        <f>IF(B58="","",VLOOKUP(B58,'ﾃﾞｰﾀ18&amp;16'!$Y$262:$AB$293,3,FALSE))</f>
        <v>記子</v>
      </c>
      <c r="E59" s="225" t="str">
        <f t="shared" si="2"/>
        <v>松野  記子</v>
      </c>
      <c r="F59" s="231"/>
      <c r="G59" s="229" t="str">
        <f>IF(B58="","",VLOOKUP(B58,'ﾃﾞｰﾀ18&amp;16'!$Y$262:$AB$293,4,FALSE))</f>
        <v>(鹿・鳳凰高）</v>
      </c>
    </row>
    <row r="60" spans="1:7" ht="13.5">
      <c r="A60" s="235"/>
      <c r="B60" s="235"/>
      <c r="C60" s="235"/>
      <c r="D60" s="235"/>
      <c r="E60" s="236"/>
      <c r="F60" s="235"/>
      <c r="G60" s="238"/>
    </row>
    <row r="61" spans="2:5" ht="13.5">
      <c r="B61" s="268" t="s">
        <v>1000</v>
      </c>
      <c r="C61" s="268"/>
      <c r="D61" s="268"/>
      <c r="E61" s="268"/>
    </row>
    <row r="62" spans="1:7" ht="13.5">
      <c r="A62" s="225"/>
      <c r="B62" s="225" t="s">
        <v>994</v>
      </c>
      <c r="C62" s="267" t="s">
        <v>977</v>
      </c>
      <c r="D62" s="267"/>
      <c r="E62" s="225" t="s">
        <v>977</v>
      </c>
      <c r="F62" s="225" t="s">
        <v>978</v>
      </c>
      <c r="G62" s="229" t="s">
        <v>979</v>
      </c>
    </row>
    <row r="63" spans="1:7" ht="13.5">
      <c r="A63" s="269" t="s">
        <v>980</v>
      </c>
      <c r="B63" s="269">
        <f>'16GD '!M8</f>
        <v>18</v>
      </c>
      <c r="C63" s="232" t="str">
        <f>IF(B63="","",VLOOKUP(B63,'ﾃﾞｰﾀ18&amp;16'!$AK$262:$AN$285,2,FALSE))</f>
        <v>定兼</v>
      </c>
      <c r="D63" s="233" t="str">
        <f>IF(B63="","",VLOOKUP(B63,'ﾃﾞｰﾀ18&amp;16'!$AK$262:$AN$285,3,FALSE))</f>
        <v>由佳</v>
      </c>
      <c r="E63" s="225" t="str">
        <f>CONCATENATE(C63,"  ",D63)</f>
        <v>定兼  由佳</v>
      </c>
      <c r="F63" s="231"/>
      <c r="G63" s="229" t="str">
        <f>IF(B63="","",VLOOKUP(B63,'ﾃﾞｰﾀ18&amp;16'!$AK$262:$AN$285,4,FALSE))</f>
        <v>(福・柳川高）</v>
      </c>
    </row>
    <row r="64" spans="1:7" ht="13.5">
      <c r="A64" s="270"/>
      <c r="B64" s="270"/>
      <c r="C64" s="232" t="str">
        <f>IF(B63="","",VLOOKUP(B63,'ﾃﾞｰﾀ18&amp;16'!$AO$262:$AR$285,2,FALSE))</f>
        <v>松永</v>
      </c>
      <c r="D64" s="233" t="str">
        <f>IF(B63="","",VLOOKUP(B63,'ﾃﾞｰﾀ18&amp;16'!$AO$262:$AR$285,3,FALSE))</f>
        <v>さやこ</v>
      </c>
      <c r="E64" s="225" t="str">
        <f>CONCATENATE(C64,"  ",D64)</f>
        <v>松永  さやこ</v>
      </c>
      <c r="F64" s="231"/>
      <c r="G64" s="229" t="str">
        <f>IF(B63="","",VLOOKUP(B63,'ﾃﾞｰﾀ18&amp;16'!$AO$262:$AR$285,4,FALSE))</f>
        <v>(福・柳川高）</v>
      </c>
    </row>
    <row r="65" spans="1:7" ht="13.5">
      <c r="A65" s="269" t="s">
        <v>981</v>
      </c>
      <c r="B65" s="269">
        <f>IF('16GD '!M8='16GD '!L17,'16GD '!N17,'16GD '!L17)</f>
        <v>1</v>
      </c>
      <c r="C65" s="232" t="str">
        <f>IF(B65="","",VLOOKUP(B65,'ﾃﾞｰﾀ18&amp;16'!$AK$262:$AN$285,2,FALSE))</f>
        <v>大森</v>
      </c>
      <c r="D65" s="233" t="str">
        <f>IF(B65="","",VLOOKUP(B65,'ﾃﾞｰﾀ18&amp;16'!$AK$262:$AN$285,3,FALSE))</f>
        <v>詩織</v>
      </c>
      <c r="E65" s="225" t="str">
        <f aca="true" t="shared" si="3" ref="E65:E78">CONCATENATE(C65,"  ",D65)</f>
        <v>大森  詩織</v>
      </c>
      <c r="F65" s="231"/>
      <c r="G65" s="229" t="str">
        <f>IF(B65="","",VLOOKUP(B65,'ﾃﾞｰﾀ18&amp;16'!$AK$262:$AN$285,4,FALSE))</f>
        <v>(佐・龍谷高）</v>
      </c>
    </row>
    <row r="66" spans="1:7" ht="13.5">
      <c r="A66" s="270"/>
      <c r="B66" s="270"/>
      <c r="C66" s="232" t="str">
        <f>IF(B65="","",VLOOKUP(B65,'ﾃﾞｰﾀ18&amp;16'!$AO$262:$AR$285,2,FALSE))</f>
        <v>緒方</v>
      </c>
      <c r="D66" s="233" t="str">
        <f>IF(B65="","",VLOOKUP(B65,'ﾃﾞｰﾀ18&amp;16'!$AO$262:$AR$285,3,FALSE))</f>
        <v>葉台子</v>
      </c>
      <c r="E66" s="225" t="str">
        <f t="shared" si="3"/>
        <v>緒方  葉台子</v>
      </c>
      <c r="F66" s="231"/>
      <c r="G66" s="229" t="str">
        <f>IF(B65="","",VLOOKUP(B65,'ﾃﾞｰﾀ18&amp;16'!$AO$262:$AR$285,4,FALSE))</f>
        <v>(佐・ｸﾞﾗｽｺｰﾄ佐賀TC）</v>
      </c>
    </row>
    <row r="67" spans="1:7" ht="13.5">
      <c r="A67" s="269" t="s">
        <v>982</v>
      </c>
      <c r="B67" s="269">
        <f>'16GD '!H46</f>
        <v>21</v>
      </c>
      <c r="C67" s="232" t="str">
        <f>IF(B67="","",VLOOKUP(B67,'ﾃﾞｰﾀ18&amp;16'!$AK$262:$AN$285,2,FALSE))</f>
        <v>渡部</v>
      </c>
      <c r="D67" s="233" t="str">
        <f>IF(B67="","",VLOOKUP(B67,'ﾃﾞｰﾀ18&amp;16'!$AK$262:$AN$285,3,FALSE))</f>
        <v>李香</v>
      </c>
      <c r="E67" s="225" t="str">
        <f t="shared" si="3"/>
        <v>渡部  李香</v>
      </c>
      <c r="F67" s="231"/>
      <c r="G67" s="229" t="str">
        <f>IF(B67="","",VLOOKUP(B67,'ﾃﾞｰﾀ18&amp;16'!$AK$262:$AN$285,4,FALSE))</f>
        <v>(鹿・鹿児島純心女子高）</v>
      </c>
    </row>
    <row r="68" spans="1:7" ht="13.5">
      <c r="A68" s="270"/>
      <c r="B68" s="270"/>
      <c r="C68" s="232" t="str">
        <f>IF(B67="","",VLOOKUP(B67,'ﾃﾞｰﾀ18&amp;16'!$AO$262:$AR$285,2,FALSE))</f>
        <v>松元</v>
      </c>
      <c r="D68" s="233" t="str">
        <f>IF(B67="","",VLOOKUP(B67,'ﾃﾞｰﾀ18&amp;16'!$AO$262:$AR$285,3,FALSE))</f>
        <v>彩良</v>
      </c>
      <c r="E68" s="225" t="str">
        <f t="shared" si="3"/>
        <v>松元  彩良</v>
      </c>
      <c r="F68" s="231"/>
      <c r="G68" s="229" t="str">
        <f>IF(B67="","",VLOOKUP(B67,'ﾃﾞｰﾀ18&amp;16'!$AO$262:$AR$285,4,FALSE))</f>
        <v>(鹿・鹿児島純心女子高）</v>
      </c>
    </row>
    <row r="69" spans="1:7" ht="13.5">
      <c r="A69" s="269" t="s">
        <v>983</v>
      </c>
      <c r="B69" s="269">
        <f>IF('16GD '!H46='16GD '!A46,'16GD '!A48,'16GD '!A46)</f>
        <v>12</v>
      </c>
      <c r="C69" s="232" t="str">
        <f>IF(B69="","",VLOOKUP(B69,'ﾃﾞｰﾀ18&amp;16'!$AK$262:$AN$285,2,FALSE))</f>
        <v>高木</v>
      </c>
      <c r="D69" s="233" t="str">
        <f>IF(B69="","",VLOOKUP(B69,'ﾃﾞｰﾀ18&amp;16'!$AK$262:$AN$285,3,FALSE))</f>
        <v>朝香</v>
      </c>
      <c r="E69" s="225" t="str">
        <f t="shared" si="3"/>
        <v>高木  朝香</v>
      </c>
      <c r="F69" s="231"/>
      <c r="G69" s="229" t="str">
        <f>IF(B69="","",VLOOKUP(B69,'ﾃﾞｰﾀ18&amp;16'!$AK$262:$AN$285,4,FALSE))</f>
        <v>(熊･RKKﾙｰﾃﾞﾝｽTC)</v>
      </c>
    </row>
    <row r="70" spans="1:7" ht="13.5">
      <c r="A70" s="270"/>
      <c r="B70" s="270"/>
      <c r="C70" s="232" t="str">
        <f>IF(B69="","",VLOOKUP(B69,'ﾃﾞｰﾀ18&amp;16'!$AO$262:$AR$285,2,FALSE))</f>
        <v>田崎</v>
      </c>
      <c r="D70" s="233" t="str">
        <f>IF(B69="","",VLOOKUP(B69,'ﾃﾞｰﾀ18&amp;16'!$AO$262:$AR$285,3,FALSE))</f>
        <v>莉那</v>
      </c>
      <c r="E70" s="225" t="str">
        <f t="shared" si="3"/>
        <v>田崎  莉那</v>
      </c>
      <c r="F70" s="231"/>
      <c r="G70" s="229" t="str">
        <f>IF(B69="","",VLOOKUP(B69,'ﾃﾞｰﾀ18&amp;16'!$AO$262:$AR$285,4,FALSE))</f>
        <v>(熊・熊本庭球塾)</v>
      </c>
    </row>
    <row r="71" spans="1:7" ht="13.5">
      <c r="A71" s="269" t="s">
        <v>984</v>
      </c>
      <c r="B71" s="269">
        <f>'16GD '!P48</f>
        <v>24</v>
      </c>
      <c r="C71" s="232" t="str">
        <f>IF(B71="","",VLOOKUP(B71,'ﾃﾞｰﾀ18&amp;16'!$AK$262:$AN$285,2,FALSE))</f>
        <v>馬場</v>
      </c>
      <c r="D71" s="233" t="str">
        <f>IF(B71="","",VLOOKUP(B71,'ﾃﾞｰﾀ18&amp;16'!$AK$262:$AN$285,3,FALSE))</f>
        <v>早莉</v>
      </c>
      <c r="E71" s="225" t="str">
        <f t="shared" si="3"/>
        <v>馬場  早莉</v>
      </c>
      <c r="F71" s="231"/>
      <c r="G71" s="229" t="str">
        <f>IF(B71="","",VLOOKUP(B71,'ﾃﾞｰﾀ18&amp;16'!$AK$262:$AN$285,4,FALSE))</f>
        <v>(鹿･池田中)</v>
      </c>
    </row>
    <row r="72" spans="1:7" ht="13.5">
      <c r="A72" s="270"/>
      <c r="B72" s="270"/>
      <c r="C72" s="232" t="str">
        <f>IF(B71="","",VLOOKUP(B71,'ﾃﾞｰﾀ18&amp;16'!$AO$262:$AR$285,2,FALSE))</f>
        <v>鮫島</v>
      </c>
      <c r="D72" s="233" t="str">
        <f>IF(B71="","",VLOOKUP(B71,'ﾃﾞｰﾀ18&amp;16'!$AO$262:$AR$285,3,FALSE))</f>
        <v>千里</v>
      </c>
      <c r="E72" s="225" t="str">
        <f t="shared" si="3"/>
        <v>鮫島  千里</v>
      </c>
      <c r="F72" s="231"/>
      <c r="G72" s="229" t="str">
        <f>IF(B71="","",VLOOKUP(B71,'ﾃﾞｰﾀ18&amp;16'!$AO$262:$AR$285,4,FALSE))</f>
        <v>(鹿・池田高）</v>
      </c>
    </row>
    <row r="73" spans="1:7" ht="13.5">
      <c r="A73" s="269" t="s">
        <v>985</v>
      </c>
      <c r="B73" s="269">
        <f>IF('16GD '!P48='16GD '!R46,'16GD '!R50,'16GD '!R46)</f>
        <v>7</v>
      </c>
      <c r="C73" s="232" t="str">
        <f>IF(B73="","",VLOOKUP(B73,'ﾃﾞｰﾀ18&amp;16'!$AK$262:$AN$285,2,FALSE))</f>
        <v>安上</v>
      </c>
      <c r="D73" s="233" t="str">
        <f>IF(B73="","",VLOOKUP(B73,'ﾃﾞｰﾀ18&amp;16'!$AK$262:$AN$285,3,FALSE))</f>
        <v>明里</v>
      </c>
      <c r="E73" s="225" t="str">
        <f t="shared" si="3"/>
        <v>安上  明里</v>
      </c>
      <c r="F73" s="231"/>
      <c r="G73" s="229" t="str">
        <f>IF(B73="","",VLOOKUP(B73,'ﾃﾞｰﾀ18&amp;16'!$AK$262:$AN$285,4,FALSE))</f>
        <v>(福・ＩTS九州）</v>
      </c>
    </row>
    <row r="74" spans="1:7" ht="13.5">
      <c r="A74" s="270"/>
      <c r="B74" s="270"/>
      <c r="C74" s="232" t="str">
        <f>IF(B73="","",VLOOKUP(B73,'ﾃﾞｰﾀ18&amp;16'!$AO$262:$AR$285,2,FALSE))</f>
        <v>田中</v>
      </c>
      <c r="D74" s="233" t="str">
        <f>IF(B73="","",VLOOKUP(B73,'ﾃﾞｰﾀ18&amp;16'!$AO$262:$AR$285,3,FALSE))</f>
        <v>美里</v>
      </c>
      <c r="E74" s="225" t="str">
        <f t="shared" si="3"/>
        <v>田中  美里</v>
      </c>
      <c r="F74" s="231"/>
      <c r="G74" s="229" t="str">
        <f>IF(B73="","",VLOOKUP(B73,'ﾃﾞｰﾀ18&amp;16'!$AO$262:$AR$285,4,FALSE))</f>
        <v>(福･ｸﾞﾗﾝﾃﾞｨｰﾙTC)</v>
      </c>
    </row>
    <row r="75" spans="1:7" ht="13.5">
      <c r="A75" s="269" t="s">
        <v>986</v>
      </c>
      <c r="B75" s="269">
        <f>'16GD '!H52</f>
        <v>14</v>
      </c>
      <c r="C75" s="232" t="str">
        <f>IF(B75="","",VLOOKUP(B75,'ﾃﾞｰﾀ18&amp;16'!$AK$262:$AN$285,2,FALSE))</f>
        <v>大田黒</v>
      </c>
      <c r="D75" s="233" t="str">
        <f>IF(B75="","",VLOOKUP(B75,'ﾃﾞｰﾀ18&amp;16'!$AK$262:$AN$285,3,FALSE))</f>
        <v>秋奈</v>
      </c>
      <c r="E75" s="225" t="str">
        <f t="shared" si="3"/>
        <v>大田黒  秋奈</v>
      </c>
      <c r="F75" s="231"/>
      <c r="G75" s="229" t="str">
        <f>IF(B75="","",VLOOKUP(B75,'ﾃﾞｰﾀ18&amp;16'!$AK$262:$AN$285,4,FALSE))</f>
        <v>(熊･八代白百合学園高) </v>
      </c>
    </row>
    <row r="76" spans="1:7" ht="13.5">
      <c r="A76" s="270"/>
      <c r="B76" s="270"/>
      <c r="C76" s="232" t="str">
        <f>IF(B75="","",VLOOKUP(B75,'ﾃﾞｰﾀ18&amp;16'!$AO$262:$AR$285,2,FALSE))</f>
        <v>大石</v>
      </c>
      <c r="D76" s="233" t="str">
        <f>IF(B75="","",VLOOKUP(B75,'ﾃﾞｰﾀ18&amp;16'!$AO$262:$AR$285,3,FALSE))</f>
        <v>花菜</v>
      </c>
      <c r="E76" s="225" t="str">
        <f t="shared" si="3"/>
        <v>大石  花菜</v>
      </c>
      <c r="F76" s="231"/>
      <c r="G76" s="229" t="str">
        <f>IF(B75="","",VLOOKUP(B75,'ﾃﾞｰﾀ18&amp;16'!$AO$262:$AR$285,4,FALSE))</f>
        <v>(熊･八代白百合学園高) </v>
      </c>
    </row>
    <row r="77" spans="1:7" ht="13.5">
      <c r="A77" s="271" t="s">
        <v>987</v>
      </c>
      <c r="B77" s="269">
        <f>IF('16GD '!H52='16GD '!A52,'16GD '!A54,'16GD '!A52)</f>
        <v>6</v>
      </c>
      <c r="C77" s="232" t="str">
        <f>IF(B77="","",VLOOKUP(B77,'ﾃﾞｰﾀ18&amp;16'!$AK$262:$AN$285,2,FALSE))</f>
        <v>権藤</v>
      </c>
      <c r="D77" s="233" t="str">
        <f>IF(B77="","",VLOOKUP(B77,'ﾃﾞｰﾀ18&amp;16'!$AK$262:$AN$285,3,FALSE))</f>
        <v>成南</v>
      </c>
      <c r="E77" s="225" t="str">
        <f t="shared" si="3"/>
        <v>権藤  成南</v>
      </c>
      <c r="F77" s="231"/>
      <c r="G77" s="229" t="str">
        <f>IF(B77="","",VLOOKUP(B77,'ﾃﾞｰﾀ18&amp;16'!$AK$262:$AN$285,4,FALSE))</f>
        <v>(佐･佐賀東高)</v>
      </c>
    </row>
    <row r="78" spans="1:7" ht="13.5">
      <c r="A78" s="271"/>
      <c r="B78" s="270"/>
      <c r="C78" s="232" t="str">
        <f>IF(B77="","",VLOOKUP(B77,'ﾃﾞｰﾀ18&amp;16'!$AO$262:$AR$285,2,FALSE))</f>
        <v>田中</v>
      </c>
      <c r="D78" s="233" t="str">
        <f>IF(B77="","",VLOOKUP(B77,'ﾃﾞｰﾀ18&amp;16'!$AO$262:$AR$285,3,FALSE))</f>
        <v>千瑛</v>
      </c>
      <c r="E78" s="225" t="str">
        <f t="shared" si="3"/>
        <v>田中  千瑛</v>
      </c>
      <c r="F78" s="231"/>
      <c r="G78" s="229" t="str">
        <f>IF(B77="","",VLOOKUP(B77,'ﾃﾞｰﾀ18&amp;16'!$AO$262:$AR$285,4,FALSE))</f>
        <v>(佐・ﾌｧｲﾝﾋﾙｽﾞJr）</v>
      </c>
    </row>
  </sheetData>
  <mergeCells count="73">
    <mergeCell ref="C62:D62"/>
    <mergeCell ref="A1:G1"/>
    <mergeCell ref="B23:E23"/>
    <mergeCell ref="B61:E61"/>
    <mergeCell ref="A6:A7"/>
    <mergeCell ref="A8:A9"/>
    <mergeCell ref="A10:A11"/>
    <mergeCell ref="A12:A13"/>
    <mergeCell ref="A14:A15"/>
    <mergeCell ref="B4:E4"/>
    <mergeCell ref="C5:D5"/>
    <mergeCell ref="B42:E42"/>
    <mergeCell ref="B20:B21"/>
    <mergeCell ref="B6:B7"/>
    <mergeCell ref="B8:B9"/>
    <mergeCell ref="B10:B11"/>
    <mergeCell ref="B12:B13"/>
    <mergeCell ref="B14:B15"/>
    <mergeCell ref="C24:D24"/>
    <mergeCell ref="A16:A17"/>
    <mergeCell ref="C43:D43"/>
    <mergeCell ref="A18:A19"/>
    <mergeCell ref="A20:A21"/>
    <mergeCell ref="B16:B17"/>
    <mergeCell ref="B18:B19"/>
    <mergeCell ref="A25:A26"/>
    <mergeCell ref="B25:B26"/>
    <mergeCell ref="A27:A28"/>
    <mergeCell ref="B27:B28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</mergeCells>
  <printOptions horizontalCentered="1"/>
  <pageMargins left="0.1968503937007874" right="0.1968503937007874" top="0" bottom="0" header="0.5118110236220472" footer="0.5118110236220472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6"/>
  <sheetViews>
    <sheetView showZeros="0" tabSelected="1" workbookViewId="0" topLeftCell="A1">
      <selection activeCell="A1" sqref="A1:Z1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204" customWidth="1"/>
    <col min="24" max="24" width="5.19921875" style="16" customWidth="1"/>
    <col min="25" max="25" width="13.8984375" style="204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28.5" customHeight="1">
      <c r="A2" s="282" t="s">
        <v>156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3.5">
      <c r="Z3" s="142" t="s">
        <v>545</v>
      </c>
    </row>
    <row r="4" ht="13.5">
      <c r="Z4" s="142" t="s">
        <v>354</v>
      </c>
    </row>
    <row r="5" ht="18.75" customHeight="1"/>
    <row r="6" spans="1:26" ht="13.5">
      <c r="A6" s="18"/>
      <c r="D6" s="18"/>
      <c r="E6" s="18" t="s">
        <v>158</v>
      </c>
      <c r="F6" s="55"/>
      <c r="G6" s="59" t="s">
        <v>146</v>
      </c>
      <c r="H6" s="55"/>
      <c r="I6" s="59" t="s">
        <v>159</v>
      </c>
      <c r="J6" s="55"/>
      <c r="K6" s="59" t="s">
        <v>160</v>
      </c>
      <c r="L6" s="55"/>
      <c r="M6" s="18"/>
      <c r="N6" s="18" t="s">
        <v>193</v>
      </c>
      <c r="O6" s="18"/>
      <c r="P6" s="18" t="s">
        <v>160</v>
      </c>
      <c r="Q6" s="18"/>
      <c r="R6" s="18" t="s">
        <v>159</v>
      </c>
      <c r="S6" s="55"/>
      <c r="T6" s="18" t="s">
        <v>161</v>
      </c>
      <c r="U6" s="55"/>
      <c r="V6" s="18" t="s">
        <v>158</v>
      </c>
      <c r="X6" s="18"/>
      <c r="Z6" s="18"/>
    </row>
    <row r="7" spans="1:26" ht="12" customHeight="1">
      <c r="A7" s="278">
        <v>1</v>
      </c>
      <c r="B7" s="275" t="s">
        <v>1181</v>
      </c>
      <c r="C7" s="275" t="s">
        <v>1379</v>
      </c>
      <c r="D7" s="275" t="s">
        <v>1046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75" t="s">
        <v>1394</v>
      </c>
      <c r="X7" s="276" t="s">
        <v>1389</v>
      </c>
      <c r="Y7" s="275" t="s">
        <v>1154</v>
      </c>
      <c r="Z7" s="272">
        <v>17</v>
      </c>
    </row>
    <row r="8" spans="1:26" ht="12" customHeight="1">
      <c r="A8" s="278"/>
      <c r="B8" s="275"/>
      <c r="C8" s="275"/>
      <c r="D8" s="275"/>
      <c r="E8" s="6"/>
      <c r="F8" s="9">
        <v>1</v>
      </c>
      <c r="G8" s="30" t="s">
        <v>1181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17</v>
      </c>
      <c r="U8" s="30" t="s">
        <v>1394</v>
      </c>
      <c r="V8" s="7"/>
      <c r="W8" s="275"/>
      <c r="X8" s="276"/>
      <c r="Y8" s="275"/>
      <c r="Z8" s="272"/>
    </row>
    <row r="9" spans="1:26" ht="12" customHeight="1">
      <c r="A9" s="278">
        <v>2</v>
      </c>
      <c r="B9" s="275" t="s">
        <v>1273</v>
      </c>
      <c r="C9" s="275" t="s">
        <v>1408</v>
      </c>
      <c r="D9" s="275" t="s">
        <v>1284</v>
      </c>
      <c r="E9" s="8"/>
      <c r="F9" s="277">
        <v>82</v>
      </c>
      <c r="G9" s="274"/>
      <c r="H9" s="28"/>
      <c r="I9" s="3"/>
      <c r="J9" s="28"/>
      <c r="K9" s="3"/>
      <c r="L9" s="28"/>
      <c r="M9" s="200">
        <v>29</v>
      </c>
      <c r="N9" s="288" t="s">
        <v>1386</v>
      </c>
      <c r="O9" s="288"/>
      <c r="P9" s="3"/>
      <c r="Q9" s="3"/>
      <c r="R9" s="3"/>
      <c r="S9" s="28"/>
      <c r="T9" s="277">
        <v>81</v>
      </c>
      <c r="U9" s="274"/>
      <c r="V9" s="9"/>
      <c r="W9" s="275" t="s">
        <v>1003</v>
      </c>
      <c r="X9" s="276" t="s">
        <v>1409</v>
      </c>
      <c r="Y9" s="275" t="s">
        <v>1410</v>
      </c>
      <c r="Z9" s="272">
        <v>18</v>
      </c>
    </row>
    <row r="10" spans="1:26" ht="12" customHeight="1">
      <c r="A10" s="278"/>
      <c r="B10" s="275"/>
      <c r="C10" s="275"/>
      <c r="D10" s="275"/>
      <c r="E10" s="10"/>
      <c r="F10" s="10"/>
      <c r="G10" s="33"/>
      <c r="H10" s="35">
        <v>1</v>
      </c>
      <c r="I10" s="30" t="s">
        <v>1181</v>
      </c>
      <c r="J10" s="28"/>
      <c r="K10" s="3"/>
      <c r="L10" s="28"/>
      <c r="M10" s="3"/>
      <c r="N10" s="275">
        <v>80</v>
      </c>
      <c r="O10" s="275"/>
      <c r="P10" s="3"/>
      <c r="Q10" s="3"/>
      <c r="R10" s="30">
        <v>17</v>
      </c>
      <c r="S10" s="30" t="s">
        <v>1394</v>
      </c>
      <c r="T10" s="34"/>
      <c r="U10" s="28"/>
      <c r="V10" s="5"/>
      <c r="W10" s="275"/>
      <c r="X10" s="276"/>
      <c r="Y10" s="275"/>
      <c r="Z10" s="272"/>
    </row>
    <row r="11" spans="1:26" ht="12" customHeight="1">
      <c r="A11" s="278">
        <v>3</v>
      </c>
      <c r="B11" s="275" t="s">
        <v>1320</v>
      </c>
      <c r="C11" s="275" t="s">
        <v>1321</v>
      </c>
      <c r="D11" s="275" t="s">
        <v>1212</v>
      </c>
      <c r="E11" s="4"/>
      <c r="F11" s="10"/>
      <c r="G11" s="33"/>
      <c r="H11" s="277">
        <v>97</v>
      </c>
      <c r="I11" s="274"/>
      <c r="J11" s="28"/>
      <c r="K11" s="3"/>
      <c r="L11" s="28"/>
      <c r="M11" s="3"/>
      <c r="N11" s="34"/>
      <c r="O11" s="28"/>
      <c r="P11" s="3"/>
      <c r="Q11" s="3"/>
      <c r="R11" s="277">
        <v>80</v>
      </c>
      <c r="S11" s="274"/>
      <c r="T11" s="34"/>
      <c r="U11" s="28"/>
      <c r="V11" s="4"/>
      <c r="W11" s="275" t="s">
        <v>1411</v>
      </c>
      <c r="X11" s="276" t="s">
        <v>1350</v>
      </c>
      <c r="Y11" s="275" t="s">
        <v>1351</v>
      </c>
      <c r="Z11" s="272">
        <v>19</v>
      </c>
    </row>
    <row r="12" spans="1:26" ht="12" customHeight="1">
      <c r="A12" s="278"/>
      <c r="B12" s="275"/>
      <c r="C12" s="275"/>
      <c r="D12" s="275"/>
      <c r="E12" s="6"/>
      <c r="F12" s="9">
        <v>3</v>
      </c>
      <c r="G12" s="31" t="s">
        <v>1320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20</v>
      </c>
      <c r="U12" s="30" t="s">
        <v>1412</v>
      </c>
      <c r="V12" s="7"/>
      <c r="W12" s="275"/>
      <c r="X12" s="276"/>
      <c r="Y12" s="275"/>
      <c r="Z12" s="272"/>
    </row>
    <row r="13" spans="1:26" ht="12" customHeight="1">
      <c r="A13" s="278">
        <v>4</v>
      </c>
      <c r="B13" s="275" t="s">
        <v>1413</v>
      </c>
      <c r="C13" s="275" t="s">
        <v>1414</v>
      </c>
      <c r="D13" s="275" t="s">
        <v>1415</v>
      </c>
      <c r="E13" s="8"/>
      <c r="F13" s="277">
        <v>80</v>
      </c>
      <c r="G13" s="273"/>
      <c r="H13" s="28"/>
      <c r="I13" s="33"/>
      <c r="J13" s="28"/>
      <c r="K13" s="3"/>
      <c r="L13" s="28"/>
      <c r="M13" s="3"/>
      <c r="N13" s="34"/>
      <c r="O13" s="3"/>
      <c r="P13" s="3"/>
      <c r="Q13" s="3"/>
      <c r="R13" s="34"/>
      <c r="S13" s="28"/>
      <c r="T13" s="273">
        <v>83</v>
      </c>
      <c r="U13" s="274"/>
      <c r="V13" s="9"/>
      <c r="W13" s="275" t="s">
        <v>1412</v>
      </c>
      <c r="X13" s="276" t="s">
        <v>1416</v>
      </c>
      <c r="Y13" s="275" t="s">
        <v>1046</v>
      </c>
      <c r="Z13" s="272">
        <v>20</v>
      </c>
    </row>
    <row r="14" spans="1:26" ht="12" customHeight="1">
      <c r="A14" s="278"/>
      <c r="B14" s="275"/>
      <c r="C14" s="275"/>
      <c r="D14" s="275"/>
      <c r="E14" s="5"/>
      <c r="F14" s="10"/>
      <c r="G14" s="3"/>
      <c r="H14" s="28"/>
      <c r="I14" s="33"/>
      <c r="J14" s="35">
        <v>1</v>
      </c>
      <c r="K14" s="30" t="s">
        <v>1181</v>
      </c>
      <c r="L14" s="28"/>
      <c r="M14" s="28"/>
      <c r="N14" s="34"/>
      <c r="O14" s="28"/>
      <c r="P14" s="30">
        <v>24</v>
      </c>
      <c r="Q14" s="30" t="s">
        <v>1326</v>
      </c>
      <c r="R14" s="34"/>
      <c r="S14" s="28"/>
      <c r="T14" s="3"/>
      <c r="U14" s="28"/>
      <c r="V14" s="5"/>
      <c r="W14" s="275"/>
      <c r="X14" s="276"/>
      <c r="Y14" s="275"/>
      <c r="Z14" s="272"/>
    </row>
    <row r="15" spans="1:26" ht="12" customHeight="1">
      <c r="A15" s="278">
        <v>5</v>
      </c>
      <c r="B15" s="275" t="s">
        <v>1186</v>
      </c>
      <c r="C15" s="275" t="s">
        <v>1417</v>
      </c>
      <c r="D15" s="275" t="s">
        <v>1418</v>
      </c>
      <c r="E15" s="4"/>
      <c r="F15" s="10"/>
      <c r="G15" s="3"/>
      <c r="H15" s="28"/>
      <c r="I15" s="33"/>
      <c r="J15" s="277">
        <v>85</v>
      </c>
      <c r="K15" s="274"/>
      <c r="L15" s="28"/>
      <c r="M15" s="28"/>
      <c r="N15" s="34"/>
      <c r="O15" s="28"/>
      <c r="P15" s="277">
        <v>86</v>
      </c>
      <c r="Q15" s="274"/>
      <c r="R15" s="34"/>
      <c r="S15" s="28"/>
      <c r="T15" s="3"/>
      <c r="U15" s="28"/>
      <c r="V15" s="4"/>
      <c r="W15" s="275" t="s">
        <v>1390</v>
      </c>
      <c r="X15" s="276" t="s">
        <v>1396</v>
      </c>
      <c r="Y15" s="275" t="s">
        <v>1046</v>
      </c>
      <c r="Z15" s="272">
        <v>21</v>
      </c>
    </row>
    <row r="16" spans="1:26" ht="12" customHeight="1">
      <c r="A16" s="278"/>
      <c r="B16" s="275"/>
      <c r="C16" s="275"/>
      <c r="D16" s="275"/>
      <c r="E16" s="6"/>
      <c r="F16" s="9">
        <v>6</v>
      </c>
      <c r="G16" s="30" t="s">
        <v>1325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21</v>
      </c>
      <c r="U16" s="30" t="s">
        <v>1390</v>
      </c>
      <c r="V16" s="7"/>
      <c r="W16" s="275"/>
      <c r="X16" s="276"/>
      <c r="Y16" s="275"/>
      <c r="Z16" s="272"/>
    </row>
    <row r="17" spans="1:26" ht="12" customHeight="1">
      <c r="A17" s="278">
        <v>6</v>
      </c>
      <c r="B17" s="275" t="s">
        <v>1325</v>
      </c>
      <c r="C17" s="275" t="s">
        <v>1383</v>
      </c>
      <c r="D17" s="275" t="s">
        <v>1419</v>
      </c>
      <c r="E17" s="8"/>
      <c r="F17" s="277">
        <v>81</v>
      </c>
      <c r="G17" s="274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77">
        <v>82</v>
      </c>
      <c r="U17" s="274"/>
      <c r="V17" s="9"/>
      <c r="W17" s="275" t="s">
        <v>1345</v>
      </c>
      <c r="X17" s="276" t="s">
        <v>1346</v>
      </c>
      <c r="Y17" s="275" t="s">
        <v>1258</v>
      </c>
      <c r="Z17" s="272">
        <v>22</v>
      </c>
    </row>
    <row r="18" spans="1:26" ht="12" customHeight="1">
      <c r="A18" s="278"/>
      <c r="B18" s="275"/>
      <c r="C18" s="275"/>
      <c r="D18" s="275"/>
      <c r="E18" s="5"/>
      <c r="F18" s="10"/>
      <c r="G18" s="33"/>
      <c r="H18" s="35">
        <v>6</v>
      </c>
      <c r="I18" s="31" t="s">
        <v>1325</v>
      </c>
      <c r="J18" s="28"/>
      <c r="K18" s="33"/>
      <c r="L18" s="28"/>
      <c r="M18" s="28"/>
      <c r="N18" s="34"/>
      <c r="O18" s="28"/>
      <c r="P18" s="34"/>
      <c r="Q18" s="28"/>
      <c r="R18" s="35">
        <v>24</v>
      </c>
      <c r="S18" s="30" t="s">
        <v>1326</v>
      </c>
      <c r="T18" s="34"/>
      <c r="U18" s="28"/>
      <c r="V18" s="5"/>
      <c r="W18" s="275"/>
      <c r="X18" s="276"/>
      <c r="Y18" s="275"/>
      <c r="Z18" s="272"/>
    </row>
    <row r="19" spans="1:26" ht="12" customHeight="1">
      <c r="A19" s="278">
        <v>7</v>
      </c>
      <c r="B19" s="275" t="s">
        <v>1340</v>
      </c>
      <c r="C19" s="275" t="s">
        <v>1341</v>
      </c>
      <c r="D19" s="275" t="s">
        <v>1258</v>
      </c>
      <c r="E19" s="4"/>
      <c r="F19" s="10"/>
      <c r="G19" s="33"/>
      <c r="H19" s="277">
        <v>86</v>
      </c>
      <c r="I19" s="273"/>
      <c r="J19" s="28"/>
      <c r="K19" s="33"/>
      <c r="L19" s="28"/>
      <c r="M19" s="28"/>
      <c r="N19" s="34"/>
      <c r="O19" s="28"/>
      <c r="P19" s="34"/>
      <c r="Q19" s="28"/>
      <c r="R19" s="273">
        <v>97</v>
      </c>
      <c r="S19" s="274"/>
      <c r="T19" s="34"/>
      <c r="U19" s="28"/>
      <c r="V19" s="4"/>
      <c r="W19" s="275" t="s">
        <v>1063</v>
      </c>
      <c r="X19" s="276" t="s">
        <v>1402</v>
      </c>
      <c r="Y19" s="275" t="s">
        <v>1258</v>
      </c>
      <c r="Z19" s="272">
        <v>23</v>
      </c>
    </row>
    <row r="20" spans="1:26" ht="12" customHeight="1">
      <c r="A20" s="278"/>
      <c r="B20" s="275"/>
      <c r="C20" s="275"/>
      <c r="D20" s="275"/>
      <c r="E20" s="6"/>
      <c r="F20" s="9">
        <v>8</v>
      </c>
      <c r="G20" s="31" t="s">
        <v>1420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24</v>
      </c>
      <c r="U20" s="30" t="s">
        <v>1326</v>
      </c>
      <c r="V20" s="7"/>
      <c r="W20" s="275"/>
      <c r="X20" s="276"/>
      <c r="Y20" s="275"/>
      <c r="Z20" s="272"/>
    </row>
    <row r="21" spans="1:26" ht="12" customHeight="1">
      <c r="A21" s="278">
        <v>8</v>
      </c>
      <c r="B21" s="275" t="s">
        <v>1420</v>
      </c>
      <c r="C21" s="275" t="s">
        <v>1203</v>
      </c>
      <c r="D21" s="275" t="s">
        <v>1046</v>
      </c>
      <c r="E21" s="8"/>
      <c r="F21" s="277">
        <v>85</v>
      </c>
      <c r="G21" s="273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73">
        <v>80</v>
      </c>
      <c r="U21" s="274"/>
      <c r="V21" s="9"/>
      <c r="W21" s="275" t="s">
        <v>1326</v>
      </c>
      <c r="X21" s="276" t="s">
        <v>1335</v>
      </c>
      <c r="Y21" s="275" t="s">
        <v>1046</v>
      </c>
      <c r="Z21" s="272">
        <v>24</v>
      </c>
    </row>
    <row r="22" spans="1:26" ht="12" customHeight="1">
      <c r="A22" s="278"/>
      <c r="B22" s="275"/>
      <c r="C22" s="275"/>
      <c r="D22" s="275"/>
      <c r="E22" s="5"/>
      <c r="F22" s="10"/>
      <c r="G22" s="3"/>
      <c r="H22" s="28"/>
      <c r="I22" s="3"/>
      <c r="J22" s="28"/>
      <c r="K22" s="33"/>
      <c r="L22" s="35">
        <v>9</v>
      </c>
      <c r="M22" s="30" t="s">
        <v>1362</v>
      </c>
      <c r="N22" s="35">
        <v>29</v>
      </c>
      <c r="O22" s="30" t="s">
        <v>1386</v>
      </c>
      <c r="P22" s="34"/>
      <c r="Q22" s="28"/>
      <c r="R22" s="3"/>
      <c r="S22" s="28"/>
      <c r="T22" s="3"/>
      <c r="U22" s="28"/>
      <c r="V22" s="5"/>
      <c r="W22" s="275"/>
      <c r="X22" s="276"/>
      <c r="Y22" s="275"/>
      <c r="Z22" s="272"/>
    </row>
    <row r="23" spans="1:26" ht="12" customHeight="1">
      <c r="A23" s="278">
        <v>9</v>
      </c>
      <c r="B23" s="275" t="s">
        <v>1362</v>
      </c>
      <c r="C23" s="275" t="s">
        <v>1382</v>
      </c>
      <c r="D23" s="275" t="s">
        <v>1046</v>
      </c>
      <c r="E23" s="4"/>
      <c r="F23" s="10"/>
      <c r="G23" s="3"/>
      <c r="H23" s="28"/>
      <c r="I23" s="3"/>
      <c r="J23" s="28"/>
      <c r="K23" s="33"/>
      <c r="L23" s="277">
        <v>85</v>
      </c>
      <c r="M23" s="273"/>
      <c r="N23" s="273">
        <v>80</v>
      </c>
      <c r="O23" s="273"/>
      <c r="P23" s="34"/>
      <c r="Q23" s="28"/>
      <c r="R23" s="3"/>
      <c r="S23" s="28"/>
      <c r="T23" s="3"/>
      <c r="U23" s="28"/>
      <c r="V23" s="4"/>
      <c r="W23" s="275" t="s">
        <v>1316</v>
      </c>
      <c r="X23" s="276" t="s">
        <v>1324</v>
      </c>
      <c r="Y23" s="275" t="s">
        <v>1342</v>
      </c>
      <c r="Z23" s="272">
        <v>25</v>
      </c>
    </row>
    <row r="24" spans="1:26" ht="12" customHeight="1">
      <c r="A24" s="278"/>
      <c r="B24" s="275"/>
      <c r="C24" s="275"/>
      <c r="D24" s="275"/>
      <c r="E24" s="6"/>
      <c r="F24" s="9">
        <v>9</v>
      </c>
      <c r="G24" s="30" t="s">
        <v>1362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25</v>
      </c>
      <c r="U24" s="30" t="s">
        <v>1316</v>
      </c>
      <c r="V24" s="7"/>
      <c r="W24" s="275"/>
      <c r="X24" s="276"/>
      <c r="Y24" s="275"/>
      <c r="Z24" s="272"/>
    </row>
    <row r="25" spans="1:26" ht="12" customHeight="1">
      <c r="A25" s="278">
        <v>10</v>
      </c>
      <c r="B25" s="275" t="s">
        <v>1421</v>
      </c>
      <c r="C25" s="275" t="s">
        <v>1382</v>
      </c>
      <c r="D25" s="275" t="s">
        <v>1395</v>
      </c>
      <c r="E25" s="8"/>
      <c r="F25" s="277">
        <v>86</v>
      </c>
      <c r="G25" s="274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77">
        <v>85</v>
      </c>
      <c r="U25" s="274"/>
      <c r="V25" s="9"/>
      <c r="W25" s="275" t="s">
        <v>1317</v>
      </c>
      <c r="X25" s="276" t="s">
        <v>1318</v>
      </c>
      <c r="Y25" s="275" t="s">
        <v>1297</v>
      </c>
      <c r="Z25" s="272">
        <v>26</v>
      </c>
    </row>
    <row r="26" spans="1:26" ht="12" customHeight="1">
      <c r="A26" s="278"/>
      <c r="B26" s="275"/>
      <c r="C26" s="275"/>
      <c r="D26" s="275"/>
      <c r="E26" s="5"/>
      <c r="F26" s="10"/>
      <c r="G26" s="33"/>
      <c r="H26" s="35">
        <v>9</v>
      </c>
      <c r="I26" s="30" t="s">
        <v>1362</v>
      </c>
      <c r="J26" s="28"/>
      <c r="K26" s="33"/>
      <c r="L26" s="28"/>
      <c r="M26" s="28"/>
      <c r="N26" s="28"/>
      <c r="O26" s="28"/>
      <c r="P26" s="34"/>
      <c r="Q26" s="28"/>
      <c r="R26" s="30">
        <v>27</v>
      </c>
      <c r="S26" s="30" t="s">
        <v>1334</v>
      </c>
      <c r="T26" s="34"/>
      <c r="U26" s="28"/>
      <c r="V26" s="5"/>
      <c r="W26" s="275"/>
      <c r="X26" s="276"/>
      <c r="Y26" s="275"/>
      <c r="Z26" s="272"/>
    </row>
    <row r="27" spans="1:26" ht="12" customHeight="1">
      <c r="A27" s="278">
        <v>11</v>
      </c>
      <c r="B27" s="275" t="s">
        <v>1422</v>
      </c>
      <c r="C27" s="275" t="s">
        <v>1423</v>
      </c>
      <c r="D27" s="275" t="s">
        <v>1037</v>
      </c>
      <c r="E27" s="4"/>
      <c r="F27" s="10"/>
      <c r="G27" s="33"/>
      <c r="H27" s="277">
        <v>80</v>
      </c>
      <c r="I27" s="274"/>
      <c r="J27" s="28"/>
      <c r="K27" s="33"/>
      <c r="L27" s="28"/>
      <c r="M27" s="28"/>
      <c r="N27" s="28"/>
      <c r="O27" s="28"/>
      <c r="P27" s="34"/>
      <c r="Q27" s="28"/>
      <c r="R27" s="277">
        <v>82</v>
      </c>
      <c r="S27" s="274"/>
      <c r="T27" s="34"/>
      <c r="U27" s="28"/>
      <c r="V27" s="4"/>
      <c r="W27" s="275" t="s">
        <v>1334</v>
      </c>
      <c r="X27" s="276" t="s">
        <v>1360</v>
      </c>
      <c r="Y27" s="275" t="s">
        <v>1424</v>
      </c>
      <c r="Z27" s="272">
        <v>27</v>
      </c>
    </row>
    <row r="28" spans="1:26" ht="12" customHeight="1">
      <c r="A28" s="278"/>
      <c r="B28" s="275"/>
      <c r="C28" s="275"/>
      <c r="D28" s="275"/>
      <c r="E28" s="6"/>
      <c r="F28" s="9">
        <v>11</v>
      </c>
      <c r="G28" s="31" t="s">
        <v>1422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27</v>
      </c>
      <c r="U28" s="30" t="s">
        <v>1334</v>
      </c>
      <c r="V28" s="7"/>
      <c r="W28" s="275"/>
      <c r="X28" s="276"/>
      <c r="Y28" s="275"/>
      <c r="Z28" s="272"/>
    </row>
    <row r="29" spans="1:26" ht="12" customHeight="1">
      <c r="A29" s="278">
        <v>12</v>
      </c>
      <c r="B29" s="275" t="s">
        <v>1425</v>
      </c>
      <c r="C29" s="275" t="s">
        <v>1426</v>
      </c>
      <c r="D29" s="275" t="s">
        <v>1427</v>
      </c>
      <c r="E29" s="8"/>
      <c r="F29" s="277">
        <v>83</v>
      </c>
      <c r="G29" s="273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73">
        <v>82</v>
      </c>
      <c r="U29" s="274"/>
      <c r="V29" s="9"/>
      <c r="W29" s="275" t="s">
        <v>1428</v>
      </c>
      <c r="X29" s="276" t="s">
        <v>1429</v>
      </c>
      <c r="Y29" s="275" t="s">
        <v>1258</v>
      </c>
      <c r="Z29" s="272">
        <v>28</v>
      </c>
    </row>
    <row r="30" spans="1:26" ht="12" customHeight="1">
      <c r="A30" s="278"/>
      <c r="B30" s="275"/>
      <c r="C30" s="275"/>
      <c r="D30" s="275"/>
      <c r="E30" s="5"/>
      <c r="F30" s="10"/>
      <c r="G30" s="3"/>
      <c r="H30" s="28"/>
      <c r="I30" s="33"/>
      <c r="J30" s="35">
        <v>9</v>
      </c>
      <c r="K30" s="31" t="s">
        <v>1362</v>
      </c>
      <c r="L30" s="28"/>
      <c r="M30" s="28"/>
      <c r="N30" s="28"/>
      <c r="O30" s="28"/>
      <c r="P30" s="35">
        <v>29</v>
      </c>
      <c r="Q30" s="30" t="s">
        <v>1386</v>
      </c>
      <c r="R30" s="34"/>
      <c r="S30" s="28"/>
      <c r="T30" s="3"/>
      <c r="U30" s="28"/>
      <c r="V30" s="5"/>
      <c r="W30" s="275"/>
      <c r="X30" s="276"/>
      <c r="Y30" s="275"/>
      <c r="Z30" s="272"/>
    </row>
    <row r="31" spans="1:26" ht="12" customHeight="1">
      <c r="A31" s="278">
        <v>13</v>
      </c>
      <c r="B31" s="275" t="s">
        <v>1343</v>
      </c>
      <c r="C31" s="275" t="s">
        <v>1344</v>
      </c>
      <c r="D31" s="275" t="s">
        <v>1037</v>
      </c>
      <c r="E31" s="4"/>
      <c r="F31" s="10"/>
      <c r="G31" s="3"/>
      <c r="H31" s="28"/>
      <c r="I31" s="33"/>
      <c r="J31" s="277">
        <v>97</v>
      </c>
      <c r="K31" s="273"/>
      <c r="L31" s="28"/>
      <c r="M31" s="28"/>
      <c r="N31" s="28"/>
      <c r="O31" s="28"/>
      <c r="P31" s="273">
        <v>83</v>
      </c>
      <c r="Q31" s="274"/>
      <c r="R31" s="34"/>
      <c r="S31" s="28"/>
      <c r="T31" s="3"/>
      <c r="U31" s="28"/>
      <c r="V31" s="4"/>
      <c r="W31" s="275" t="s">
        <v>1386</v>
      </c>
      <c r="X31" s="276" t="s">
        <v>1393</v>
      </c>
      <c r="Y31" s="275" t="s">
        <v>1046</v>
      </c>
      <c r="Z31" s="272">
        <v>29</v>
      </c>
    </row>
    <row r="32" spans="1:26" ht="12" customHeight="1">
      <c r="A32" s="278"/>
      <c r="B32" s="275"/>
      <c r="C32" s="275"/>
      <c r="D32" s="275"/>
      <c r="E32" s="6"/>
      <c r="F32" s="9">
        <v>13</v>
      </c>
      <c r="G32" s="30" t="s">
        <v>1343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29</v>
      </c>
      <c r="U32" s="30" t="s">
        <v>1386</v>
      </c>
      <c r="V32" s="7"/>
      <c r="W32" s="275"/>
      <c r="X32" s="276"/>
      <c r="Y32" s="275"/>
      <c r="Z32" s="272"/>
    </row>
    <row r="33" spans="1:26" ht="12" customHeight="1">
      <c r="A33" s="278">
        <v>14</v>
      </c>
      <c r="B33" s="275" t="s">
        <v>1356</v>
      </c>
      <c r="C33" s="275" t="s">
        <v>1357</v>
      </c>
      <c r="D33" s="275" t="s">
        <v>1358</v>
      </c>
      <c r="E33" s="8"/>
      <c r="F33" s="277">
        <v>85</v>
      </c>
      <c r="G33" s="274"/>
      <c r="H33" s="248"/>
      <c r="I33" s="250"/>
      <c r="J33" s="28"/>
      <c r="K33" s="3"/>
      <c r="L33" s="28"/>
      <c r="M33" s="28"/>
      <c r="N33" s="28"/>
      <c r="O33" s="28"/>
      <c r="P33" s="3"/>
      <c r="Q33" s="3"/>
      <c r="R33" s="34"/>
      <c r="S33" s="28"/>
      <c r="T33" s="277">
        <v>81</v>
      </c>
      <c r="U33" s="274"/>
      <c r="V33" s="9"/>
      <c r="W33" s="275" t="s">
        <v>1397</v>
      </c>
      <c r="X33" s="276" t="s">
        <v>1403</v>
      </c>
      <c r="Y33" s="275" t="s">
        <v>1111</v>
      </c>
      <c r="Z33" s="272">
        <v>30</v>
      </c>
    </row>
    <row r="34" spans="1:26" ht="12" customHeight="1">
      <c r="A34" s="278"/>
      <c r="B34" s="275"/>
      <c r="C34" s="275"/>
      <c r="D34" s="275"/>
      <c r="E34" s="5"/>
      <c r="F34" s="10"/>
      <c r="G34" s="33"/>
      <c r="H34" s="245">
        <v>13</v>
      </c>
      <c r="I34" s="251" t="s">
        <v>1343</v>
      </c>
      <c r="J34" s="28"/>
      <c r="K34" s="3"/>
      <c r="L34" s="28"/>
      <c r="M34" s="28"/>
      <c r="N34" s="28"/>
      <c r="O34" s="28"/>
      <c r="P34" s="3"/>
      <c r="Q34" s="3"/>
      <c r="R34" s="245">
        <v>29</v>
      </c>
      <c r="S34" s="246" t="s">
        <v>1386</v>
      </c>
      <c r="T34" s="247"/>
      <c r="U34" s="248"/>
      <c r="V34" s="5"/>
      <c r="W34" s="275"/>
      <c r="X34" s="276"/>
      <c r="Y34" s="275"/>
      <c r="Z34" s="272"/>
    </row>
    <row r="35" spans="1:26" ht="12" customHeight="1">
      <c r="A35" s="278">
        <v>15</v>
      </c>
      <c r="B35" s="275" t="s">
        <v>1430</v>
      </c>
      <c r="C35" s="275" t="s">
        <v>1431</v>
      </c>
      <c r="D35" s="275" t="s">
        <v>1046</v>
      </c>
      <c r="E35" s="4"/>
      <c r="F35" s="10"/>
      <c r="G35" s="33"/>
      <c r="H35" s="283" t="s">
        <v>1018</v>
      </c>
      <c r="I35" s="279"/>
      <c r="J35" s="28"/>
      <c r="K35" s="3"/>
      <c r="L35" s="28"/>
      <c r="M35" s="28"/>
      <c r="N35" s="28"/>
      <c r="O35" s="28"/>
      <c r="P35" s="3"/>
      <c r="Q35" s="3"/>
      <c r="R35" s="279" t="s">
        <v>1017</v>
      </c>
      <c r="S35" s="280"/>
      <c r="T35" s="247"/>
      <c r="U35" s="248"/>
      <c r="V35" s="4"/>
      <c r="W35" s="275" t="s">
        <v>1332</v>
      </c>
      <c r="X35" s="276" t="s">
        <v>1333</v>
      </c>
      <c r="Y35" s="275" t="s">
        <v>1432</v>
      </c>
      <c r="Z35" s="272">
        <v>31</v>
      </c>
    </row>
    <row r="36" spans="1:26" ht="12" customHeight="1">
      <c r="A36" s="278"/>
      <c r="B36" s="275"/>
      <c r="C36" s="275"/>
      <c r="D36" s="275"/>
      <c r="E36" s="6"/>
      <c r="F36" s="9">
        <v>16</v>
      </c>
      <c r="G36" s="31" t="s">
        <v>1155</v>
      </c>
      <c r="H36" s="248"/>
      <c r="I36" s="249"/>
      <c r="J36" s="28"/>
      <c r="K36" s="3"/>
      <c r="L36" s="28"/>
      <c r="M36" s="28"/>
      <c r="N36" s="28"/>
      <c r="O36" s="28"/>
      <c r="P36" s="3"/>
      <c r="Q36" s="3"/>
      <c r="R36" s="249"/>
      <c r="S36" s="248"/>
      <c r="T36" s="245">
        <v>32</v>
      </c>
      <c r="U36" s="246" t="s">
        <v>340</v>
      </c>
      <c r="V36" s="7"/>
      <c r="W36" s="275"/>
      <c r="X36" s="276"/>
      <c r="Y36" s="275"/>
      <c r="Z36" s="272"/>
    </row>
    <row r="37" spans="1:26" ht="12" customHeight="1">
      <c r="A37" s="278">
        <v>16</v>
      </c>
      <c r="B37" s="275" t="s">
        <v>1155</v>
      </c>
      <c r="C37" s="275" t="s">
        <v>258</v>
      </c>
      <c r="D37" s="275" t="s">
        <v>1433</v>
      </c>
      <c r="E37" s="8"/>
      <c r="F37" s="277">
        <v>85</v>
      </c>
      <c r="G37" s="273"/>
      <c r="H37" s="248"/>
      <c r="I37" s="249"/>
      <c r="J37" s="28"/>
      <c r="K37" s="3"/>
      <c r="L37" s="28"/>
      <c r="M37" s="28"/>
      <c r="N37" s="28"/>
      <c r="O37" s="28"/>
      <c r="P37" s="3"/>
      <c r="Q37" s="3"/>
      <c r="R37" s="249"/>
      <c r="S37" s="248"/>
      <c r="T37" s="279">
        <v>83</v>
      </c>
      <c r="U37" s="280"/>
      <c r="V37" s="9"/>
      <c r="W37" s="275" t="s">
        <v>340</v>
      </c>
      <c r="X37" s="276" t="s">
        <v>341</v>
      </c>
      <c r="Y37" s="275" t="s">
        <v>1258</v>
      </c>
      <c r="Z37" s="272">
        <v>32</v>
      </c>
    </row>
    <row r="38" spans="1:26" ht="12" customHeight="1">
      <c r="A38" s="278"/>
      <c r="B38" s="275"/>
      <c r="C38" s="275"/>
      <c r="D38" s="275"/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75"/>
      <c r="X38" s="276"/>
      <c r="Y38" s="275"/>
      <c r="Z38" s="272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14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14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14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0" t="s">
        <v>150</v>
      </c>
      <c r="L42" s="5"/>
      <c r="N42" s="5"/>
      <c r="O42" s="10"/>
      <c r="R42" s="40" t="s">
        <v>155</v>
      </c>
      <c r="S42" s="5"/>
      <c r="T42" s="10"/>
      <c r="U42" s="5"/>
      <c r="V42" s="10"/>
      <c r="W42" s="14"/>
      <c r="X42" s="39"/>
      <c r="Y42" s="14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46" t="s">
        <v>547</v>
      </c>
      <c r="J43" s="46"/>
      <c r="K43" s="46"/>
      <c r="L43" s="56">
        <v>5</v>
      </c>
      <c r="M43" s="46" t="s">
        <v>551</v>
      </c>
      <c r="Q43" s="56">
        <v>1</v>
      </c>
      <c r="R43" s="190" t="s">
        <v>1434</v>
      </c>
      <c r="S43" s="56"/>
      <c r="T43" s="212"/>
      <c r="U43" s="211"/>
      <c r="V43" s="17"/>
      <c r="X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46" t="s">
        <v>548</v>
      </c>
      <c r="J44" s="12"/>
      <c r="K44" s="12"/>
      <c r="L44" s="56">
        <v>6</v>
      </c>
      <c r="M44" s="48" t="s">
        <v>552</v>
      </c>
      <c r="Q44" s="56">
        <v>2</v>
      </c>
      <c r="R44" s="190" t="s">
        <v>1435</v>
      </c>
      <c r="S44" s="56"/>
      <c r="T44" s="212"/>
      <c r="U44" s="211"/>
      <c r="V44" s="17"/>
      <c r="X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48" t="s">
        <v>549</v>
      </c>
      <c r="J45" s="12"/>
      <c r="K45" s="12"/>
      <c r="L45" s="56">
        <v>7</v>
      </c>
      <c r="M45" s="48" t="s">
        <v>553</v>
      </c>
      <c r="Q45" s="56">
        <v>3</v>
      </c>
      <c r="R45" s="190" t="s">
        <v>1436</v>
      </c>
      <c r="S45" s="56"/>
      <c r="T45" s="212"/>
      <c r="U45" s="211"/>
      <c r="V45" s="17"/>
      <c r="X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56">
        <v>4</v>
      </c>
      <c r="I46" s="48" t="s">
        <v>550</v>
      </c>
      <c r="J46" s="46"/>
      <c r="K46" s="46"/>
      <c r="L46" s="56"/>
      <c r="M46" s="48"/>
      <c r="Q46" s="56">
        <v>4</v>
      </c>
      <c r="R46" s="190" t="s">
        <v>1437</v>
      </c>
      <c r="S46" s="56"/>
      <c r="T46" s="212"/>
      <c r="U46" s="211"/>
      <c r="V46" s="17"/>
      <c r="X46" s="18"/>
      <c r="Z46" s="18"/>
      <c r="AA46" s="16"/>
    </row>
    <row r="47" spans="1:24" ht="15.75" customHeight="1">
      <c r="A47" s="25"/>
      <c r="B47" s="24"/>
      <c r="C47" s="24"/>
      <c r="D47" s="25"/>
      <c r="G47" s="18"/>
      <c r="H47" s="16"/>
      <c r="X47" s="18"/>
    </row>
    <row r="48" spans="1:25" s="21" customFormat="1" ht="12" customHeight="1">
      <c r="A48" s="25"/>
      <c r="B48" s="201" t="s">
        <v>151</v>
      </c>
      <c r="C48" s="26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202" t="s">
        <v>182</v>
      </c>
      <c r="T48" s="19"/>
      <c r="U48" s="19"/>
      <c r="V48" s="19"/>
      <c r="W48" s="205"/>
      <c r="Y48" s="205"/>
    </row>
    <row r="49" spans="1:26" ht="12" customHeight="1">
      <c r="A49" s="278">
        <v>1</v>
      </c>
      <c r="B49" s="275" t="s">
        <v>1181</v>
      </c>
      <c r="C49" s="275" t="s">
        <v>1379</v>
      </c>
      <c r="D49" s="275" t="s">
        <v>1046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75" t="s">
        <v>1343</v>
      </c>
      <c r="X49" s="276" t="s">
        <v>1344</v>
      </c>
      <c r="Y49" s="275" t="s">
        <v>1037</v>
      </c>
      <c r="Z49" s="272">
        <v>13</v>
      </c>
    </row>
    <row r="50" spans="1:26" ht="12" customHeight="1">
      <c r="A50" s="278"/>
      <c r="B50" s="275"/>
      <c r="C50" s="275"/>
      <c r="D50" s="275"/>
      <c r="E50" s="37"/>
      <c r="F50" s="30">
        <v>1</v>
      </c>
      <c r="G50" s="30" t="s">
        <v>1181</v>
      </c>
      <c r="H50" s="28" t="s">
        <v>183</v>
      </c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6</v>
      </c>
      <c r="U50" s="30" t="s">
        <v>1325</v>
      </c>
      <c r="V50" s="7"/>
      <c r="W50" s="275"/>
      <c r="X50" s="276"/>
      <c r="Y50" s="275"/>
      <c r="Z50" s="272"/>
    </row>
    <row r="51" spans="1:26" ht="12" customHeight="1">
      <c r="A51" s="278">
        <v>24</v>
      </c>
      <c r="B51" s="275" t="s">
        <v>1326</v>
      </c>
      <c r="C51" s="275" t="s">
        <v>1335</v>
      </c>
      <c r="D51" s="275" t="s">
        <v>1046</v>
      </c>
      <c r="E51" s="38"/>
      <c r="F51" s="284">
        <v>81</v>
      </c>
      <c r="G51" s="285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77">
        <v>86</v>
      </c>
      <c r="U51" s="274"/>
      <c r="V51" s="9"/>
      <c r="W51" s="275" t="s">
        <v>1325</v>
      </c>
      <c r="X51" s="276" t="s">
        <v>1383</v>
      </c>
      <c r="Y51" s="275" t="s">
        <v>1419</v>
      </c>
      <c r="Z51" s="272">
        <v>6</v>
      </c>
    </row>
    <row r="52" spans="1:26" ht="12" customHeight="1">
      <c r="A52" s="278"/>
      <c r="B52" s="275"/>
      <c r="C52" s="275"/>
      <c r="D52" s="275"/>
      <c r="E52" s="1"/>
      <c r="F52" s="15"/>
      <c r="G52" s="1"/>
      <c r="H52" s="15"/>
      <c r="I52" s="1"/>
      <c r="J52" s="10"/>
      <c r="K52" s="18"/>
      <c r="L52" s="18"/>
      <c r="M52" s="18"/>
      <c r="N52" s="18"/>
      <c r="O52" s="18"/>
      <c r="P52" s="18"/>
      <c r="Q52" s="18"/>
      <c r="R52" s="30">
        <v>6</v>
      </c>
      <c r="S52" s="31" t="s">
        <v>1325</v>
      </c>
      <c r="T52" s="34"/>
      <c r="U52" s="28"/>
      <c r="V52" s="5"/>
      <c r="W52" s="275"/>
      <c r="X52" s="276"/>
      <c r="Y52" s="275"/>
      <c r="Z52" s="272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86">
        <v>97</v>
      </c>
      <c r="S53" s="287"/>
      <c r="T53" s="34"/>
      <c r="U53" s="28"/>
      <c r="V53" s="4"/>
      <c r="W53" s="275" t="s">
        <v>1394</v>
      </c>
      <c r="X53" s="276" t="s">
        <v>1389</v>
      </c>
      <c r="Y53" s="275" t="s">
        <v>1154</v>
      </c>
      <c r="Z53" s="272">
        <v>17</v>
      </c>
    </row>
    <row r="54" spans="1:26" ht="12" customHeight="1">
      <c r="A54" s="54"/>
      <c r="B54" s="201" t="s">
        <v>184</v>
      </c>
      <c r="C54" s="24"/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27</v>
      </c>
      <c r="U54" s="30" t="s">
        <v>1334</v>
      </c>
      <c r="V54" s="7"/>
      <c r="W54" s="275"/>
      <c r="X54" s="276"/>
      <c r="Y54" s="275"/>
      <c r="Z54" s="272"/>
    </row>
    <row r="55" spans="1:26" ht="12" customHeight="1">
      <c r="A55" s="278">
        <v>13</v>
      </c>
      <c r="B55" s="275" t="s">
        <v>1343</v>
      </c>
      <c r="C55" s="275" t="s">
        <v>1344</v>
      </c>
      <c r="D55" s="275" t="s">
        <v>1037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73">
        <v>85</v>
      </c>
      <c r="U55" s="274"/>
      <c r="V55" s="9"/>
      <c r="W55" s="275" t="s">
        <v>1334</v>
      </c>
      <c r="X55" s="276" t="s">
        <v>1360</v>
      </c>
      <c r="Y55" s="275" t="s">
        <v>1424</v>
      </c>
      <c r="Z55" s="272">
        <v>27</v>
      </c>
    </row>
    <row r="56" spans="1:26" ht="12" customHeight="1">
      <c r="A56" s="278"/>
      <c r="B56" s="275"/>
      <c r="C56" s="275"/>
      <c r="D56" s="275"/>
      <c r="E56" s="6"/>
      <c r="F56" s="9">
        <v>13</v>
      </c>
      <c r="G56" s="30" t="s">
        <v>1343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75"/>
      <c r="X56" s="276"/>
      <c r="Y56" s="275"/>
      <c r="Z56" s="272"/>
    </row>
    <row r="57" spans="1:29" ht="13.5" customHeight="1">
      <c r="A57" s="278">
        <v>17</v>
      </c>
      <c r="B57" s="275" t="s">
        <v>1394</v>
      </c>
      <c r="C57" s="275" t="s">
        <v>1389</v>
      </c>
      <c r="D57" s="275" t="s">
        <v>1154</v>
      </c>
      <c r="E57" s="8"/>
      <c r="F57" s="277">
        <v>86</v>
      </c>
      <c r="G57" s="273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14"/>
      <c r="Z57" s="28"/>
      <c r="AA57" s="3"/>
      <c r="AB57" s="2"/>
      <c r="AC57" s="2"/>
    </row>
    <row r="58" spans="1:28" ht="13.5" customHeight="1">
      <c r="A58" s="278"/>
      <c r="B58" s="275"/>
      <c r="C58" s="275"/>
      <c r="D58" s="275"/>
      <c r="E58" s="5"/>
      <c r="F58" s="10"/>
      <c r="G58" s="3"/>
      <c r="H58" s="43"/>
      <c r="I58" s="15"/>
      <c r="J58" s="15"/>
      <c r="K58" s="15"/>
      <c r="L58" s="1"/>
      <c r="M58" s="1"/>
      <c r="O58" s="16"/>
      <c r="P58" s="28"/>
      <c r="Q58" s="49"/>
      <c r="R58" s="49"/>
      <c r="S58" s="49"/>
      <c r="T58" s="12"/>
      <c r="U58" s="60"/>
      <c r="V58" s="10"/>
      <c r="W58" s="49"/>
      <c r="X58" s="12"/>
      <c r="Y58" s="49"/>
      <c r="Z58" s="60"/>
      <c r="AA58" s="3"/>
      <c r="AB58" s="2"/>
    </row>
    <row r="59" spans="1:28" ht="13.5" customHeight="1">
      <c r="A59" s="12"/>
      <c r="B59" s="49"/>
      <c r="C59" s="49"/>
      <c r="D59" s="49"/>
      <c r="E59" s="15"/>
      <c r="F59" s="15"/>
      <c r="G59" s="15"/>
      <c r="H59" s="15"/>
      <c r="I59" s="15"/>
      <c r="J59" s="15"/>
      <c r="K59" s="43"/>
      <c r="L59" s="39"/>
      <c r="M59" s="39"/>
      <c r="O59" s="16"/>
      <c r="P59" s="28"/>
      <c r="Q59" s="49"/>
      <c r="R59" s="49"/>
      <c r="S59" s="49"/>
      <c r="T59" s="12"/>
      <c r="U59" s="28"/>
      <c r="V59" s="28"/>
      <c r="W59" s="49"/>
      <c r="X59" s="12"/>
      <c r="Y59" s="49"/>
      <c r="Z59" s="28"/>
      <c r="AA59" s="3"/>
      <c r="AB59" s="2"/>
    </row>
    <row r="60" spans="1:28" ht="13.5" customHeight="1">
      <c r="A60" s="12"/>
      <c r="C60" s="240" t="s">
        <v>1001</v>
      </c>
      <c r="D60" s="49"/>
      <c r="E60" s="15"/>
      <c r="F60" s="15"/>
      <c r="G60" s="15"/>
      <c r="H60" s="15"/>
      <c r="I60" s="15"/>
      <c r="J60" s="57"/>
      <c r="K60" s="10"/>
      <c r="L60" s="60"/>
      <c r="M60" s="60"/>
      <c r="N60" s="17"/>
      <c r="O60" s="16"/>
      <c r="P60" s="28"/>
      <c r="Q60" s="49"/>
      <c r="T60" s="202" t="s">
        <v>1002</v>
      </c>
      <c r="U60" s="28"/>
      <c r="V60" s="28"/>
      <c r="W60" s="49"/>
      <c r="X60" s="12"/>
      <c r="Y60" s="46"/>
      <c r="Z60" s="12"/>
      <c r="AA60" s="2"/>
      <c r="AB60" s="2"/>
    </row>
    <row r="61" spans="1:28" ht="13.5" customHeight="1">
      <c r="A61" s="278">
        <v>32</v>
      </c>
      <c r="B61" s="275" t="s">
        <v>340</v>
      </c>
      <c r="C61" s="275" t="s">
        <v>341</v>
      </c>
      <c r="D61" s="275" t="s">
        <v>1258</v>
      </c>
      <c r="E61" s="4"/>
      <c r="F61" s="10"/>
      <c r="G61" s="3"/>
      <c r="H61" s="28"/>
      <c r="I61" s="3"/>
      <c r="J61" s="28"/>
      <c r="K61" s="28"/>
      <c r="L61" s="43"/>
      <c r="M61" s="17"/>
      <c r="P61" s="17"/>
      <c r="Q61" s="17"/>
      <c r="R61" s="17"/>
      <c r="T61" s="28"/>
      <c r="U61" s="28"/>
      <c r="V61" s="4"/>
      <c r="W61" s="275" t="s">
        <v>1422</v>
      </c>
      <c r="X61" s="276" t="s">
        <v>1423</v>
      </c>
      <c r="Y61" s="275" t="s">
        <v>1037</v>
      </c>
      <c r="Z61" s="272">
        <v>11</v>
      </c>
      <c r="AA61" s="2"/>
      <c r="AB61" s="2"/>
    </row>
    <row r="62" spans="1:28" ht="13.5" customHeight="1">
      <c r="A62" s="278"/>
      <c r="B62" s="275"/>
      <c r="C62" s="275"/>
      <c r="D62" s="275"/>
      <c r="E62" s="6"/>
      <c r="F62" s="9">
        <v>32</v>
      </c>
      <c r="G62" s="30" t="s">
        <v>340</v>
      </c>
      <c r="H62" s="28"/>
      <c r="I62" s="3"/>
      <c r="J62" s="28"/>
      <c r="K62" s="28"/>
      <c r="L62" s="43"/>
      <c r="M62" s="17"/>
      <c r="N62" s="17"/>
      <c r="P62" s="17"/>
      <c r="Q62" s="23"/>
      <c r="R62" s="23"/>
      <c r="S62" s="23"/>
      <c r="T62" s="30">
        <v>21</v>
      </c>
      <c r="U62" s="30" t="s">
        <v>1390</v>
      </c>
      <c r="V62" s="7"/>
      <c r="W62" s="275"/>
      <c r="X62" s="276"/>
      <c r="Y62" s="275"/>
      <c r="Z62" s="272"/>
      <c r="AA62" s="2"/>
      <c r="AB62" s="2"/>
    </row>
    <row r="63" spans="1:27" ht="13.5" customHeight="1">
      <c r="A63" s="278">
        <v>25</v>
      </c>
      <c r="B63" s="275" t="s">
        <v>1316</v>
      </c>
      <c r="C63" s="275" t="s">
        <v>1324</v>
      </c>
      <c r="D63" s="275" t="s">
        <v>1342</v>
      </c>
      <c r="E63" s="8"/>
      <c r="F63" s="277">
        <v>80</v>
      </c>
      <c r="G63" s="274"/>
      <c r="H63" s="28"/>
      <c r="I63" s="3"/>
      <c r="J63" s="28"/>
      <c r="K63" s="28"/>
      <c r="L63" s="43"/>
      <c r="N63" s="43"/>
      <c r="O63" s="49"/>
      <c r="P63" s="49"/>
      <c r="Q63" s="49"/>
      <c r="R63" s="49"/>
      <c r="S63" s="12"/>
      <c r="T63" s="273">
        <v>86</v>
      </c>
      <c r="U63" s="274"/>
      <c r="V63" s="9"/>
      <c r="W63" s="275" t="s">
        <v>1390</v>
      </c>
      <c r="X63" s="276" t="s">
        <v>1396</v>
      </c>
      <c r="Y63" s="275" t="s">
        <v>1046</v>
      </c>
      <c r="Z63" s="272">
        <v>21</v>
      </c>
      <c r="AA63" s="2"/>
    </row>
    <row r="64" spans="1:27" ht="13.5" customHeight="1">
      <c r="A64" s="278"/>
      <c r="B64" s="275"/>
      <c r="C64" s="275"/>
      <c r="D64" s="275"/>
      <c r="E64" s="5"/>
      <c r="F64" s="10"/>
      <c r="G64" s="33"/>
      <c r="H64" s="35">
        <v>32</v>
      </c>
      <c r="I64" s="30" t="s">
        <v>340</v>
      </c>
      <c r="J64" s="28"/>
      <c r="K64" s="28"/>
      <c r="L64" s="43"/>
      <c r="M64" s="61"/>
      <c r="N64" s="60"/>
      <c r="O64" s="49"/>
      <c r="P64" s="49"/>
      <c r="Q64" s="49"/>
      <c r="R64" s="49"/>
      <c r="S64" s="12"/>
      <c r="T64" s="3"/>
      <c r="U64" s="28"/>
      <c r="V64" s="5"/>
      <c r="W64" s="275"/>
      <c r="X64" s="276"/>
      <c r="Y64" s="275"/>
      <c r="Z64" s="272"/>
      <c r="AA64" s="2"/>
    </row>
    <row r="65" spans="1:27" ht="13.5" customHeight="1">
      <c r="A65" s="278">
        <v>8</v>
      </c>
      <c r="B65" s="275" t="s">
        <v>1420</v>
      </c>
      <c r="C65" s="275" t="s">
        <v>1203</v>
      </c>
      <c r="D65" s="275" t="s">
        <v>1046</v>
      </c>
      <c r="E65" s="4"/>
      <c r="F65" s="10"/>
      <c r="G65" s="33"/>
      <c r="H65" s="277">
        <v>81</v>
      </c>
      <c r="I65" s="274"/>
      <c r="J65" s="28"/>
      <c r="K65" s="28"/>
      <c r="L65" s="43"/>
      <c r="M65" s="17"/>
      <c r="N65" s="15"/>
      <c r="O65" s="49"/>
      <c r="P65" s="49"/>
      <c r="Q65" s="49"/>
      <c r="R65" s="49"/>
      <c r="S65" s="12"/>
      <c r="T65" s="28"/>
      <c r="U65" s="28"/>
      <c r="V65" s="49"/>
      <c r="W65" s="12"/>
      <c r="X65" s="46"/>
      <c r="Y65" s="43"/>
      <c r="Z65" s="43"/>
      <c r="AA65" s="2"/>
    </row>
    <row r="66" spans="1:27" ht="13.5" customHeight="1">
      <c r="A66" s="278"/>
      <c r="B66" s="275"/>
      <c r="C66" s="275"/>
      <c r="D66" s="275"/>
      <c r="E66" s="6"/>
      <c r="F66" s="9">
        <v>11</v>
      </c>
      <c r="G66" s="31" t="s">
        <v>1422</v>
      </c>
      <c r="H66" s="28"/>
      <c r="I66" s="33"/>
      <c r="J66" s="28"/>
      <c r="K66" s="28"/>
      <c r="L66" s="43"/>
      <c r="M66" s="17"/>
      <c r="N66" s="15"/>
      <c r="O66" s="49"/>
      <c r="P66" s="49"/>
      <c r="Q66" s="49"/>
      <c r="R66" s="49"/>
      <c r="S66" s="12"/>
      <c r="T66" s="28"/>
      <c r="U66" s="28"/>
      <c r="V66" s="49"/>
      <c r="W66" s="12"/>
      <c r="X66" s="62"/>
      <c r="Y66" s="43"/>
      <c r="Z66" s="43"/>
      <c r="AA66" s="2"/>
    </row>
    <row r="67" spans="1:27" ht="13.5" customHeight="1">
      <c r="A67" s="278">
        <v>11</v>
      </c>
      <c r="B67" s="275" t="s">
        <v>1422</v>
      </c>
      <c r="C67" s="275" t="s">
        <v>1423</v>
      </c>
      <c r="D67" s="275" t="s">
        <v>1037</v>
      </c>
      <c r="E67" s="8"/>
      <c r="F67" s="277">
        <v>83</v>
      </c>
      <c r="G67" s="273"/>
      <c r="H67" s="28"/>
      <c r="I67" s="33"/>
      <c r="J67" s="28"/>
      <c r="K67" s="28"/>
      <c r="L67" s="43"/>
      <c r="M67" s="17"/>
      <c r="N67" s="43"/>
      <c r="O67" s="49"/>
      <c r="P67" s="49"/>
      <c r="Q67" s="49"/>
      <c r="R67" s="49"/>
      <c r="S67" s="12"/>
      <c r="T67" s="28"/>
      <c r="U67" s="28"/>
      <c r="V67" s="49"/>
      <c r="W67" s="12"/>
      <c r="X67" s="62"/>
      <c r="Y67" s="43"/>
      <c r="Z67" s="43"/>
      <c r="AA67" s="12"/>
    </row>
    <row r="68" spans="1:27" ht="13.5" customHeight="1">
      <c r="A68" s="278"/>
      <c r="B68" s="275"/>
      <c r="C68" s="275"/>
      <c r="D68" s="275"/>
      <c r="E68" s="5"/>
      <c r="F68" s="10"/>
      <c r="G68" s="3"/>
      <c r="H68" s="28"/>
      <c r="I68" s="33"/>
      <c r="J68" s="35">
        <v>32</v>
      </c>
      <c r="K68" s="30" t="s">
        <v>340</v>
      </c>
      <c r="L68" s="43"/>
      <c r="M68" s="61"/>
      <c r="N68" s="60"/>
      <c r="O68" s="49"/>
      <c r="P68" s="49"/>
      <c r="Q68" s="49"/>
      <c r="R68" s="49"/>
      <c r="S68" s="12"/>
      <c r="T68" s="60"/>
      <c r="U68" s="60"/>
      <c r="V68" s="49"/>
      <c r="W68" s="12"/>
      <c r="X68" s="62"/>
      <c r="Y68" s="60"/>
      <c r="Z68" s="43"/>
      <c r="AA68" s="12"/>
    </row>
    <row r="69" spans="1:11" ht="13.5">
      <c r="A69" s="278">
        <v>21</v>
      </c>
      <c r="B69" s="275" t="s">
        <v>1390</v>
      </c>
      <c r="C69" s="275" t="s">
        <v>1396</v>
      </c>
      <c r="D69" s="275" t="s">
        <v>1046</v>
      </c>
      <c r="E69" s="4"/>
      <c r="F69" s="10"/>
      <c r="G69" s="3"/>
      <c r="H69" s="28"/>
      <c r="I69" s="33"/>
      <c r="J69" s="277">
        <v>97</v>
      </c>
      <c r="K69" s="273"/>
    </row>
    <row r="70" spans="1:11" ht="13.5">
      <c r="A70" s="278"/>
      <c r="B70" s="275"/>
      <c r="C70" s="275"/>
      <c r="D70" s="275"/>
      <c r="E70" s="6"/>
      <c r="F70" s="9">
        <v>21</v>
      </c>
      <c r="G70" s="30" t="s">
        <v>1390</v>
      </c>
      <c r="H70" s="28"/>
      <c r="I70" s="33"/>
      <c r="J70" s="28"/>
      <c r="K70" s="3"/>
    </row>
    <row r="71" spans="1:11" ht="13.5">
      <c r="A71" s="278">
        <v>16</v>
      </c>
      <c r="B71" s="275" t="s">
        <v>1155</v>
      </c>
      <c r="C71" s="275" t="s">
        <v>258</v>
      </c>
      <c r="D71" s="275" t="s">
        <v>1433</v>
      </c>
      <c r="E71" s="8"/>
      <c r="F71" s="277" t="s">
        <v>1022</v>
      </c>
      <c r="G71" s="274"/>
      <c r="H71" s="28"/>
      <c r="I71" s="33"/>
      <c r="J71" s="28"/>
      <c r="K71" s="3"/>
    </row>
    <row r="72" spans="1:11" ht="13.5">
      <c r="A72" s="278"/>
      <c r="B72" s="275"/>
      <c r="C72" s="275"/>
      <c r="D72" s="275"/>
      <c r="E72" s="5"/>
      <c r="F72" s="10"/>
      <c r="G72" s="33"/>
      <c r="H72" s="35">
        <v>3</v>
      </c>
      <c r="I72" s="31" t="s">
        <v>1320</v>
      </c>
      <c r="J72" s="28"/>
      <c r="K72" s="3"/>
    </row>
    <row r="73" spans="1:11" ht="13.5">
      <c r="A73" s="278">
        <v>20</v>
      </c>
      <c r="B73" s="275" t="s">
        <v>1412</v>
      </c>
      <c r="C73" s="275" t="s">
        <v>1416</v>
      </c>
      <c r="D73" s="275" t="s">
        <v>1046</v>
      </c>
      <c r="E73" s="4"/>
      <c r="F73" s="10"/>
      <c r="G73" s="33"/>
      <c r="H73" s="277">
        <v>81</v>
      </c>
      <c r="I73" s="273"/>
      <c r="J73" s="28"/>
      <c r="K73" s="3"/>
    </row>
    <row r="74" spans="1:11" ht="13.5">
      <c r="A74" s="278"/>
      <c r="B74" s="275"/>
      <c r="C74" s="275"/>
      <c r="D74" s="275"/>
      <c r="E74" s="6"/>
      <c r="F74" s="9">
        <v>3</v>
      </c>
      <c r="G74" s="31" t="s">
        <v>1320</v>
      </c>
      <c r="H74" s="28"/>
      <c r="I74" s="3"/>
      <c r="J74" s="28"/>
      <c r="K74" s="3"/>
    </row>
    <row r="75" spans="1:11" ht="13.5">
      <c r="A75" s="278">
        <v>3</v>
      </c>
      <c r="B75" s="275" t="s">
        <v>1320</v>
      </c>
      <c r="C75" s="275" t="s">
        <v>1321</v>
      </c>
      <c r="D75" s="275" t="s">
        <v>1212</v>
      </c>
      <c r="E75" s="8"/>
      <c r="F75" s="277">
        <v>82</v>
      </c>
      <c r="G75" s="273"/>
      <c r="H75" s="28"/>
      <c r="I75" s="3"/>
      <c r="J75" s="28"/>
      <c r="K75" s="3"/>
    </row>
    <row r="76" spans="1:11" ht="13.5">
      <c r="A76" s="278"/>
      <c r="B76" s="275"/>
      <c r="C76" s="275"/>
      <c r="D76" s="275"/>
      <c r="E76" s="5"/>
      <c r="F76" s="10"/>
      <c r="G76" s="3"/>
      <c r="H76" s="28"/>
      <c r="I76" s="3"/>
      <c r="J76" s="28"/>
      <c r="K76" s="3"/>
    </row>
  </sheetData>
  <mergeCells count="247"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A51:A52"/>
    <mergeCell ref="T55:U55"/>
    <mergeCell ref="W55:W56"/>
    <mergeCell ref="X55:X56"/>
    <mergeCell ref="Y55:Y56"/>
    <mergeCell ref="Z55:Z56"/>
    <mergeCell ref="X53:X54"/>
    <mergeCell ref="Y53:Y54"/>
    <mergeCell ref="Z53:Z54"/>
    <mergeCell ref="X51:X52"/>
    <mergeCell ref="Y51:Y52"/>
    <mergeCell ref="Z51:Z52"/>
    <mergeCell ref="N9:O9"/>
    <mergeCell ref="N10:O10"/>
    <mergeCell ref="R19:S19"/>
    <mergeCell ref="Y23:Y24"/>
    <mergeCell ref="X21:X22"/>
    <mergeCell ref="Y21:Y22"/>
    <mergeCell ref="R27:S27"/>
    <mergeCell ref="R53:S53"/>
    <mergeCell ref="W53:W54"/>
    <mergeCell ref="W33:W34"/>
    <mergeCell ref="X49:X50"/>
    <mergeCell ref="T33:U33"/>
    <mergeCell ref="R35:S35"/>
    <mergeCell ref="T51:U51"/>
    <mergeCell ref="X33:X34"/>
    <mergeCell ref="W51:W52"/>
    <mergeCell ref="W49:W50"/>
    <mergeCell ref="F57:G57"/>
    <mergeCell ref="P15:Q15"/>
    <mergeCell ref="H19:I19"/>
    <mergeCell ref="H27:I27"/>
    <mergeCell ref="H35:I35"/>
    <mergeCell ref="J15:K15"/>
    <mergeCell ref="J31:K31"/>
    <mergeCell ref="F51:G51"/>
    <mergeCell ref="F33:G33"/>
    <mergeCell ref="F29:G29"/>
    <mergeCell ref="T25:U25"/>
    <mergeCell ref="T29:U29"/>
    <mergeCell ref="T21:U21"/>
    <mergeCell ref="F25:G25"/>
    <mergeCell ref="W27:W28"/>
    <mergeCell ref="T9:U9"/>
    <mergeCell ref="F9:G9"/>
    <mergeCell ref="X23:X24"/>
    <mergeCell ref="R11:S11"/>
    <mergeCell ref="T13:U13"/>
    <mergeCell ref="T17:U17"/>
    <mergeCell ref="H11:I11"/>
    <mergeCell ref="F17:G17"/>
    <mergeCell ref="W9:W10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A9:A10"/>
    <mergeCell ref="B9:B10"/>
    <mergeCell ref="C9:C10"/>
    <mergeCell ref="D9:D10"/>
    <mergeCell ref="Y9:Y10"/>
    <mergeCell ref="Z9:Z10"/>
    <mergeCell ref="X9:X10"/>
    <mergeCell ref="Z11:Z12"/>
    <mergeCell ref="A11:A12"/>
    <mergeCell ref="B11:B12"/>
    <mergeCell ref="C11:C12"/>
    <mergeCell ref="D11:D12"/>
    <mergeCell ref="W11:W12"/>
    <mergeCell ref="X11:X12"/>
    <mergeCell ref="Y11:Y12"/>
    <mergeCell ref="W13:W14"/>
    <mergeCell ref="X13:X14"/>
    <mergeCell ref="Y13:Y14"/>
    <mergeCell ref="A13:A14"/>
    <mergeCell ref="B13:B14"/>
    <mergeCell ref="C13:C14"/>
    <mergeCell ref="D13:D14"/>
    <mergeCell ref="Z13:Z14"/>
    <mergeCell ref="A15:A16"/>
    <mergeCell ref="B15:B16"/>
    <mergeCell ref="C15:C16"/>
    <mergeCell ref="D15:D16"/>
    <mergeCell ref="W15:W16"/>
    <mergeCell ref="X15:X16"/>
    <mergeCell ref="Y15:Y16"/>
    <mergeCell ref="Z15:Z16"/>
    <mergeCell ref="F13:G13"/>
    <mergeCell ref="A17:A18"/>
    <mergeCell ref="B17:B18"/>
    <mergeCell ref="C17:C18"/>
    <mergeCell ref="D17:D18"/>
    <mergeCell ref="W17:W18"/>
    <mergeCell ref="X17:X18"/>
    <mergeCell ref="Y17:Y18"/>
    <mergeCell ref="Z17:Z18"/>
    <mergeCell ref="A19:A20"/>
    <mergeCell ref="B19:B20"/>
    <mergeCell ref="C19:C20"/>
    <mergeCell ref="D19:D20"/>
    <mergeCell ref="Z21:Z22"/>
    <mergeCell ref="W19:W20"/>
    <mergeCell ref="X19:X20"/>
    <mergeCell ref="Y19:Y20"/>
    <mergeCell ref="Z19:Z20"/>
    <mergeCell ref="B23:B24"/>
    <mergeCell ref="C23:C24"/>
    <mergeCell ref="D23:D24"/>
    <mergeCell ref="W21:W22"/>
    <mergeCell ref="L23:M23"/>
    <mergeCell ref="N23:O23"/>
    <mergeCell ref="F21:G21"/>
    <mergeCell ref="W23:W24"/>
    <mergeCell ref="A21:A22"/>
    <mergeCell ref="B21:B22"/>
    <mergeCell ref="C21:C22"/>
    <mergeCell ref="D21:D22"/>
    <mergeCell ref="Z23:Z24"/>
    <mergeCell ref="A25:A26"/>
    <mergeCell ref="B25:B26"/>
    <mergeCell ref="C25:C26"/>
    <mergeCell ref="D25:D26"/>
    <mergeCell ref="W25:W26"/>
    <mergeCell ref="X25:X26"/>
    <mergeCell ref="Y25:Y26"/>
    <mergeCell ref="Z25:Z26"/>
    <mergeCell ref="A23:A24"/>
    <mergeCell ref="A27:A28"/>
    <mergeCell ref="B27:B28"/>
    <mergeCell ref="C27:C28"/>
    <mergeCell ref="D27:D28"/>
    <mergeCell ref="X27:X28"/>
    <mergeCell ref="Y27:Y28"/>
    <mergeCell ref="Z27:Z28"/>
    <mergeCell ref="A29:A30"/>
    <mergeCell ref="B29:B30"/>
    <mergeCell ref="C29:C30"/>
    <mergeCell ref="D29:D30"/>
    <mergeCell ref="W29:W30"/>
    <mergeCell ref="X29:X30"/>
    <mergeCell ref="Y29:Y30"/>
    <mergeCell ref="Z29:Z30"/>
    <mergeCell ref="A31:A32"/>
    <mergeCell ref="B31:B32"/>
    <mergeCell ref="C31:C32"/>
    <mergeCell ref="D31:D32"/>
    <mergeCell ref="W31:W32"/>
    <mergeCell ref="X31:X32"/>
    <mergeCell ref="Y31:Y32"/>
    <mergeCell ref="Z31:Z32"/>
    <mergeCell ref="P31:Q31"/>
    <mergeCell ref="A33:A34"/>
    <mergeCell ref="B33:B34"/>
    <mergeCell ref="C33:C34"/>
    <mergeCell ref="D33:D34"/>
    <mergeCell ref="Y33:Y34"/>
    <mergeCell ref="Z33:Z34"/>
    <mergeCell ref="A35:A36"/>
    <mergeCell ref="B35:B36"/>
    <mergeCell ref="C35:C36"/>
    <mergeCell ref="D35:D36"/>
    <mergeCell ref="W35:W36"/>
    <mergeCell ref="X35:X36"/>
    <mergeCell ref="Y35:Y36"/>
    <mergeCell ref="Z35:Z36"/>
    <mergeCell ref="A37:A38"/>
    <mergeCell ref="B37:B38"/>
    <mergeCell ref="C37:C38"/>
    <mergeCell ref="D37:D38"/>
    <mergeCell ref="B51:B52"/>
    <mergeCell ref="C51:C52"/>
    <mergeCell ref="Y37:Y38"/>
    <mergeCell ref="Z37:Z38"/>
    <mergeCell ref="T37:U37"/>
    <mergeCell ref="F37:G37"/>
    <mergeCell ref="W37:W38"/>
    <mergeCell ref="X37:X38"/>
    <mergeCell ref="Y49:Y50"/>
    <mergeCell ref="Z49:Z50"/>
    <mergeCell ref="D49:D50"/>
    <mergeCell ref="A49:A50"/>
    <mergeCell ref="B49:B50"/>
    <mergeCell ref="C49:C50"/>
    <mergeCell ref="A61:A62"/>
    <mergeCell ref="B61:B62"/>
    <mergeCell ref="C61:C62"/>
    <mergeCell ref="D61:D62"/>
    <mergeCell ref="F63:G63"/>
    <mergeCell ref="A65:A66"/>
    <mergeCell ref="B65:B66"/>
    <mergeCell ref="C65:C66"/>
    <mergeCell ref="D65:D66"/>
    <mergeCell ref="A63:A64"/>
    <mergeCell ref="B63:B64"/>
    <mergeCell ref="C63:C64"/>
    <mergeCell ref="D63:D64"/>
    <mergeCell ref="H65:I65"/>
    <mergeCell ref="A67:A68"/>
    <mergeCell ref="B67:B68"/>
    <mergeCell ref="C67:C68"/>
    <mergeCell ref="D67:D68"/>
    <mergeCell ref="F67:G67"/>
    <mergeCell ref="J69:K69"/>
    <mergeCell ref="A71:A72"/>
    <mergeCell ref="B71:B72"/>
    <mergeCell ref="C71:C72"/>
    <mergeCell ref="D71:D72"/>
    <mergeCell ref="F71:G71"/>
    <mergeCell ref="A69:A70"/>
    <mergeCell ref="B69:B70"/>
    <mergeCell ref="C69:C70"/>
    <mergeCell ref="D69:D70"/>
    <mergeCell ref="H73:I73"/>
    <mergeCell ref="A75:A76"/>
    <mergeCell ref="B75:B76"/>
    <mergeCell ref="C75:C76"/>
    <mergeCell ref="D75:D76"/>
    <mergeCell ref="F75:G75"/>
    <mergeCell ref="A73:A74"/>
    <mergeCell ref="B73:B74"/>
    <mergeCell ref="C73:C74"/>
    <mergeCell ref="D73:D74"/>
    <mergeCell ref="W61:W62"/>
    <mergeCell ref="X61:X62"/>
    <mergeCell ref="Y61:Y62"/>
    <mergeCell ref="Z61:Z62"/>
    <mergeCell ref="Z63:Z64"/>
    <mergeCell ref="T63:U63"/>
    <mergeCell ref="W63:W64"/>
    <mergeCell ref="X63:X64"/>
    <mergeCell ref="Y63:Y6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1">
      <selection activeCell="C8" sqref="C8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2" style="16" customWidth="1"/>
    <col min="6" max="6" width="2" style="17" customWidth="1"/>
    <col min="7" max="7" width="4.59765625" style="16" customWidth="1"/>
    <col min="8" max="8" width="2" style="17" customWidth="1"/>
    <col min="9" max="9" width="4.59765625" style="16" customWidth="1"/>
    <col min="10" max="10" width="2" style="17" customWidth="1"/>
    <col min="11" max="11" width="4.59765625" style="16" customWidth="1"/>
    <col min="12" max="12" width="2" style="17" customWidth="1"/>
    <col min="13" max="13" width="4.59765625" style="16" customWidth="1"/>
    <col min="14" max="14" width="2" style="16" customWidth="1"/>
    <col min="15" max="15" width="4.59765625" style="17" customWidth="1"/>
    <col min="16" max="16" width="2" style="16" customWidth="1"/>
    <col min="17" max="17" width="4.59765625" style="16" customWidth="1"/>
    <col min="18" max="18" width="2" style="16" customWidth="1"/>
    <col min="19" max="19" width="4.59765625" style="17" customWidth="1"/>
    <col min="20" max="20" width="2" style="16" customWidth="1"/>
    <col min="21" max="21" width="4.59765625" style="17" customWidth="1"/>
    <col min="22" max="22" width="2" style="16" customWidth="1"/>
    <col min="23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52" t="s">
        <v>544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28.5" customHeight="1">
      <c r="A2" s="253" t="s">
        <v>165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ht="13.5">
      <c r="Z3" s="142" t="s">
        <v>545</v>
      </c>
    </row>
    <row r="4" ht="13.5">
      <c r="Z4" s="142" t="s">
        <v>354</v>
      </c>
    </row>
    <row r="5" ht="18.75" customHeight="1"/>
    <row r="6" spans="1:26" ht="13.5">
      <c r="A6" s="18"/>
      <c r="D6" s="18"/>
      <c r="E6" s="18" t="s">
        <v>158</v>
      </c>
      <c r="F6" s="55"/>
      <c r="G6" s="59" t="s">
        <v>146</v>
      </c>
      <c r="H6" s="55"/>
      <c r="I6" s="59" t="s">
        <v>159</v>
      </c>
      <c r="J6" s="55"/>
      <c r="K6" s="59" t="s">
        <v>160</v>
      </c>
      <c r="L6" s="55"/>
      <c r="M6" s="18"/>
      <c r="N6" s="18" t="s">
        <v>193</v>
      </c>
      <c r="O6" s="18"/>
      <c r="P6" s="18" t="s">
        <v>160</v>
      </c>
      <c r="Q6" s="18"/>
      <c r="R6" s="18" t="s">
        <v>159</v>
      </c>
      <c r="S6" s="55"/>
      <c r="T6" s="18" t="s">
        <v>161</v>
      </c>
      <c r="U6" s="55"/>
      <c r="V6" s="18" t="s">
        <v>158</v>
      </c>
      <c r="W6" s="18"/>
      <c r="X6" s="18"/>
      <c r="Y6" s="18"/>
      <c r="Z6" s="18"/>
    </row>
    <row r="7" spans="1:26" ht="17.25" customHeight="1">
      <c r="A7" s="2">
        <v>1</v>
      </c>
      <c r="B7" s="14" t="s">
        <v>1180</v>
      </c>
      <c r="C7" s="14" t="s">
        <v>1315</v>
      </c>
      <c r="D7" s="14" t="s">
        <v>1212</v>
      </c>
      <c r="E7" s="41"/>
      <c r="F7" s="41"/>
      <c r="G7" s="42"/>
      <c r="H7" s="28">
        <v>2</v>
      </c>
      <c r="I7" s="14" t="s">
        <v>1316</v>
      </c>
      <c r="J7" s="28"/>
      <c r="K7" s="3"/>
      <c r="L7" s="28"/>
      <c r="M7" s="3"/>
      <c r="N7" s="3"/>
      <c r="O7" s="28"/>
      <c r="P7" s="3"/>
      <c r="Q7" s="3"/>
      <c r="R7" s="3">
        <v>13</v>
      </c>
      <c r="S7" s="49" t="s">
        <v>1317</v>
      </c>
      <c r="T7" s="30"/>
      <c r="U7" s="30"/>
      <c r="V7" s="4"/>
      <c r="W7" s="14" t="s">
        <v>1317</v>
      </c>
      <c r="X7" s="14" t="s">
        <v>1318</v>
      </c>
      <c r="Y7" s="14" t="s">
        <v>1319</v>
      </c>
      <c r="Z7" s="1">
        <v>13</v>
      </c>
    </row>
    <row r="8" spans="1:26" ht="17.25" customHeight="1">
      <c r="A8" s="2"/>
      <c r="B8" s="14" t="s">
        <v>1320</v>
      </c>
      <c r="C8" s="14" t="s">
        <v>1321</v>
      </c>
      <c r="D8" s="14" t="s">
        <v>1212</v>
      </c>
      <c r="E8" s="10"/>
      <c r="F8" s="10"/>
      <c r="G8" s="29"/>
      <c r="H8" s="30"/>
      <c r="I8" s="50" t="s">
        <v>340</v>
      </c>
      <c r="J8" s="28"/>
      <c r="K8" s="3"/>
      <c r="L8" s="28"/>
      <c r="M8" s="200">
        <v>21</v>
      </c>
      <c r="N8" s="49" t="s">
        <v>639</v>
      </c>
      <c r="O8" s="49"/>
      <c r="P8" s="3"/>
      <c r="Q8" s="3"/>
      <c r="R8" s="4"/>
      <c r="S8" s="50" t="s">
        <v>1322</v>
      </c>
      <c r="T8" s="32"/>
      <c r="U8" s="28"/>
      <c r="V8" s="10"/>
      <c r="W8" s="14" t="s">
        <v>1322</v>
      </c>
      <c r="X8" s="14" t="s">
        <v>1323</v>
      </c>
      <c r="Y8" s="14" t="s">
        <v>1319</v>
      </c>
      <c r="Z8" s="1"/>
    </row>
    <row r="9" spans="1:26" ht="17.25" customHeight="1">
      <c r="A9" s="2">
        <v>2</v>
      </c>
      <c r="B9" s="14" t="s">
        <v>1316</v>
      </c>
      <c r="C9" s="14" t="s">
        <v>1324</v>
      </c>
      <c r="D9" s="14" t="s">
        <v>1258</v>
      </c>
      <c r="E9" s="4"/>
      <c r="F9" s="28">
        <v>2</v>
      </c>
      <c r="G9" s="51" t="s">
        <v>1316</v>
      </c>
      <c r="H9" s="32">
        <v>84</v>
      </c>
      <c r="I9" s="29"/>
      <c r="J9" s="28"/>
      <c r="K9" s="3"/>
      <c r="L9" s="28"/>
      <c r="M9" s="200"/>
      <c r="N9" s="49" t="s">
        <v>1325</v>
      </c>
      <c r="O9" s="49"/>
      <c r="P9" s="3"/>
      <c r="Q9" s="3"/>
      <c r="R9" s="32">
        <v>82</v>
      </c>
      <c r="S9" s="29"/>
      <c r="T9" s="34">
        <v>15</v>
      </c>
      <c r="U9" s="49" t="s">
        <v>1326</v>
      </c>
      <c r="V9" s="4"/>
      <c r="W9" s="14" t="s">
        <v>347</v>
      </c>
      <c r="X9" s="14" t="s">
        <v>348</v>
      </c>
      <c r="Y9" s="14" t="s">
        <v>1327</v>
      </c>
      <c r="Z9" s="1">
        <v>14</v>
      </c>
    </row>
    <row r="10" spans="1:26" ht="17.25" customHeight="1">
      <c r="A10" s="2"/>
      <c r="B10" s="14" t="s">
        <v>340</v>
      </c>
      <c r="C10" s="14" t="s">
        <v>341</v>
      </c>
      <c r="D10" s="14" t="s">
        <v>1258</v>
      </c>
      <c r="E10" s="6"/>
      <c r="F10" s="30"/>
      <c r="G10" s="52" t="s">
        <v>340</v>
      </c>
      <c r="H10" s="28"/>
      <c r="I10" s="33"/>
      <c r="J10" s="28"/>
      <c r="K10" s="3"/>
      <c r="L10" s="28"/>
      <c r="M10" s="3"/>
      <c r="N10" s="49">
        <v>83</v>
      </c>
      <c r="O10" s="49"/>
      <c r="P10" s="3"/>
      <c r="Q10" s="3"/>
      <c r="R10" s="34"/>
      <c r="S10" s="28"/>
      <c r="T10" s="9"/>
      <c r="U10" s="50" t="s">
        <v>1328</v>
      </c>
      <c r="V10" s="7"/>
      <c r="W10" s="14" t="s">
        <v>1329</v>
      </c>
      <c r="X10" s="14" t="s">
        <v>1330</v>
      </c>
      <c r="Y10" s="14" t="s">
        <v>1331</v>
      </c>
      <c r="Z10" s="1"/>
    </row>
    <row r="11" spans="1:26" ht="17.25" customHeight="1">
      <c r="A11" s="2">
        <v>3</v>
      </c>
      <c r="B11" s="14" t="s">
        <v>1332</v>
      </c>
      <c r="C11" s="14" t="s">
        <v>1333</v>
      </c>
      <c r="D11" s="14" t="s">
        <v>1133</v>
      </c>
      <c r="E11" s="8"/>
      <c r="F11" s="32">
        <v>84</v>
      </c>
      <c r="G11" s="178"/>
      <c r="H11" s="28"/>
      <c r="I11" s="33"/>
      <c r="J11" s="34">
        <v>2</v>
      </c>
      <c r="K11" s="14" t="s">
        <v>1316</v>
      </c>
      <c r="L11" s="28"/>
      <c r="M11" s="3"/>
      <c r="N11" s="189"/>
      <c r="O11" s="28"/>
      <c r="P11" s="3">
        <v>18</v>
      </c>
      <c r="Q11" s="51" t="s">
        <v>1334</v>
      </c>
      <c r="R11" s="34"/>
      <c r="S11" s="28"/>
      <c r="T11" s="178">
        <v>82</v>
      </c>
      <c r="U11" s="29"/>
      <c r="V11" s="9"/>
      <c r="W11" s="14" t="s">
        <v>1326</v>
      </c>
      <c r="X11" s="14" t="s">
        <v>1335</v>
      </c>
      <c r="Y11" s="14" t="s">
        <v>1336</v>
      </c>
      <c r="Z11" s="1">
        <v>15</v>
      </c>
    </row>
    <row r="12" spans="1:26" ht="17.25" customHeight="1">
      <c r="A12" s="2"/>
      <c r="B12" s="14" t="s">
        <v>1337</v>
      </c>
      <c r="C12" s="14" t="s">
        <v>1338</v>
      </c>
      <c r="D12" s="14" t="s">
        <v>1133</v>
      </c>
      <c r="E12" s="10"/>
      <c r="F12" s="10"/>
      <c r="G12" s="28"/>
      <c r="H12" s="28"/>
      <c r="I12" s="33"/>
      <c r="J12" s="9"/>
      <c r="K12" s="50" t="s">
        <v>340</v>
      </c>
      <c r="L12" s="28"/>
      <c r="M12" s="3"/>
      <c r="N12" s="189"/>
      <c r="O12" s="28"/>
      <c r="P12" s="4"/>
      <c r="Q12" s="52" t="s">
        <v>1186</v>
      </c>
      <c r="R12" s="34"/>
      <c r="S12" s="28"/>
      <c r="T12" s="28"/>
      <c r="U12" s="28"/>
      <c r="V12" s="10"/>
      <c r="W12" s="14" t="s">
        <v>1328</v>
      </c>
      <c r="X12" s="14" t="s">
        <v>1339</v>
      </c>
      <c r="Y12" s="14" t="s">
        <v>1336</v>
      </c>
      <c r="Z12" s="1"/>
    </row>
    <row r="13" spans="1:26" ht="17.25" customHeight="1">
      <c r="A13" s="2">
        <v>4</v>
      </c>
      <c r="B13" s="14" t="s">
        <v>1340</v>
      </c>
      <c r="C13" s="14" t="s">
        <v>1341</v>
      </c>
      <c r="D13" s="14" t="s">
        <v>1342</v>
      </c>
      <c r="E13" s="4"/>
      <c r="F13" s="10">
        <v>4</v>
      </c>
      <c r="G13" s="14" t="s">
        <v>1340</v>
      </c>
      <c r="H13" s="28"/>
      <c r="I13" s="33"/>
      <c r="J13" s="32">
        <v>82</v>
      </c>
      <c r="K13" s="29"/>
      <c r="L13" s="28"/>
      <c r="M13" s="28"/>
      <c r="N13" s="34"/>
      <c r="O13" s="28"/>
      <c r="P13" s="32">
        <v>97</v>
      </c>
      <c r="Q13" s="29"/>
      <c r="R13" s="34"/>
      <c r="S13" s="28"/>
      <c r="T13" s="3">
        <v>16</v>
      </c>
      <c r="U13" s="49" t="s">
        <v>1343</v>
      </c>
      <c r="V13" s="4"/>
      <c r="W13" s="14" t="s">
        <v>1343</v>
      </c>
      <c r="X13" s="14" t="s">
        <v>1344</v>
      </c>
      <c r="Y13" s="14" t="s">
        <v>1214</v>
      </c>
      <c r="Z13" s="1">
        <v>16</v>
      </c>
    </row>
    <row r="14" spans="1:26" ht="17.25" customHeight="1">
      <c r="A14" s="2"/>
      <c r="B14" s="14" t="s">
        <v>1345</v>
      </c>
      <c r="C14" s="14" t="s">
        <v>1346</v>
      </c>
      <c r="D14" s="14" t="s">
        <v>1258</v>
      </c>
      <c r="E14" s="6"/>
      <c r="F14" s="4"/>
      <c r="G14" s="50" t="s">
        <v>1345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4"/>
      <c r="U14" s="50" t="s">
        <v>1347</v>
      </c>
      <c r="V14" s="7"/>
      <c r="W14" s="14" t="s">
        <v>1347</v>
      </c>
      <c r="X14" s="14" t="s">
        <v>1348</v>
      </c>
      <c r="Y14" s="14" t="s">
        <v>1214</v>
      </c>
      <c r="Z14" s="1"/>
    </row>
    <row r="15" spans="1:26" ht="17.25" customHeight="1">
      <c r="A15" s="2">
        <v>5</v>
      </c>
      <c r="B15" s="14" t="s">
        <v>1349</v>
      </c>
      <c r="C15" s="14" t="s">
        <v>1350</v>
      </c>
      <c r="D15" s="14" t="s">
        <v>1351</v>
      </c>
      <c r="E15" s="8"/>
      <c r="F15" s="32">
        <v>82</v>
      </c>
      <c r="G15" s="29"/>
      <c r="H15" s="34">
        <v>6</v>
      </c>
      <c r="I15" s="51" t="s">
        <v>1106</v>
      </c>
      <c r="J15" s="28"/>
      <c r="K15" s="33"/>
      <c r="L15" s="28"/>
      <c r="M15" s="28"/>
      <c r="N15" s="34"/>
      <c r="O15" s="28"/>
      <c r="P15" s="34"/>
      <c r="Q15" s="28"/>
      <c r="R15" s="34">
        <v>18</v>
      </c>
      <c r="S15" s="51" t="s">
        <v>1334</v>
      </c>
      <c r="T15" s="32">
        <v>97</v>
      </c>
      <c r="U15" s="29"/>
      <c r="V15" s="9"/>
      <c r="W15" s="14" t="s">
        <v>1155</v>
      </c>
      <c r="X15" s="14" t="s">
        <v>258</v>
      </c>
      <c r="Y15" s="14" t="s">
        <v>1352</v>
      </c>
      <c r="Z15" s="1">
        <v>17</v>
      </c>
    </row>
    <row r="16" spans="1:26" ht="17.25" customHeight="1">
      <c r="A16" s="2"/>
      <c r="B16" s="14" t="s">
        <v>1353</v>
      </c>
      <c r="C16" s="14" t="s">
        <v>1354</v>
      </c>
      <c r="D16" s="14" t="s">
        <v>1351</v>
      </c>
      <c r="E16" s="5"/>
      <c r="F16" s="10"/>
      <c r="G16" s="33"/>
      <c r="H16" s="9"/>
      <c r="I16" s="52" t="s">
        <v>1355</v>
      </c>
      <c r="J16" s="28"/>
      <c r="K16" s="33"/>
      <c r="L16" s="28"/>
      <c r="M16" s="28"/>
      <c r="N16" s="34"/>
      <c r="O16" s="28"/>
      <c r="P16" s="34"/>
      <c r="Q16" s="28"/>
      <c r="R16" s="9"/>
      <c r="S16" s="52" t="s">
        <v>1186</v>
      </c>
      <c r="T16" s="34"/>
      <c r="U16" s="28"/>
      <c r="V16" s="5"/>
      <c r="W16" s="14" t="s">
        <v>1356</v>
      </c>
      <c r="X16" s="14" t="s">
        <v>1357</v>
      </c>
      <c r="Y16" s="14" t="s">
        <v>1358</v>
      </c>
      <c r="Z16" s="1"/>
    </row>
    <row r="17" spans="1:26" ht="17.25" customHeight="1">
      <c r="A17" s="2">
        <v>6</v>
      </c>
      <c r="B17" s="14" t="s">
        <v>1106</v>
      </c>
      <c r="C17" s="14" t="s">
        <v>1359</v>
      </c>
      <c r="D17" s="14" t="s">
        <v>1046</v>
      </c>
      <c r="E17" s="4"/>
      <c r="F17" s="4"/>
      <c r="G17" s="31"/>
      <c r="H17" s="32">
        <v>97</v>
      </c>
      <c r="I17" s="178"/>
      <c r="J17" s="28"/>
      <c r="K17" s="33"/>
      <c r="L17" s="34">
        <v>9</v>
      </c>
      <c r="M17" s="49" t="s">
        <v>1181</v>
      </c>
      <c r="N17" s="34">
        <v>21</v>
      </c>
      <c r="O17" s="49" t="s">
        <v>639</v>
      </c>
      <c r="P17" s="34"/>
      <c r="Q17" s="28"/>
      <c r="R17" s="178">
        <v>86</v>
      </c>
      <c r="S17" s="29"/>
      <c r="T17" s="35"/>
      <c r="U17" s="30"/>
      <c r="V17" s="4"/>
      <c r="W17" s="14" t="s">
        <v>1334</v>
      </c>
      <c r="X17" s="14" t="s">
        <v>1360</v>
      </c>
      <c r="Y17" s="14" t="s">
        <v>1252</v>
      </c>
      <c r="Z17" s="1">
        <v>18</v>
      </c>
    </row>
    <row r="18" spans="1:26" ht="17.25" customHeight="1">
      <c r="A18" s="2"/>
      <c r="B18" s="14" t="s">
        <v>1355</v>
      </c>
      <c r="C18" s="14" t="s">
        <v>1361</v>
      </c>
      <c r="D18" s="14" t="s">
        <v>1046</v>
      </c>
      <c r="E18" s="10"/>
      <c r="F18" s="10"/>
      <c r="G18" s="28"/>
      <c r="H18" s="28"/>
      <c r="I18" s="3"/>
      <c r="J18" s="28"/>
      <c r="K18" s="33"/>
      <c r="L18" s="9"/>
      <c r="M18" s="50" t="s">
        <v>1362</v>
      </c>
      <c r="N18" s="9"/>
      <c r="O18" s="50" t="s">
        <v>1325</v>
      </c>
      <c r="P18" s="34"/>
      <c r="Q18" s="28"/>
      <c r="R18" s="3"/>
      <c r="S18" s="28"/>
      <c r="T18" s="28"/>
      <c r="U18" s="28"/>
      <c r="V18" s="10"/>
      <c r="W18" s="14" t="s">
        <v>1186</v>
      </c>
      <c r="X18" s="14" t="s">
        <v>1363</v>
      </c>
      <c r="Y18" s="14" t="s">
        <v>1252</v>
      </c>
      <c r="Z18" s="1"/>
    </row>
    <row r="19" spans="1:26" ht="17.25" customHeight="1">
      <c r="A19" s="2">
        <v>7</v>
      </c>
      <c r="B19" s="14" t="s">
        <v>1364</v>
      </c>
      <c r="C19" s="14" t="s">
        <v>1365</v>
      </c>
      <c r="D19" s="14" t="s">
        <v>1366</v>
      </c>
      <c r="E19" s="4"/>
      <c r="F19" s="4"/>
      <c r="G19" s="30"/>
      <c r="H19" s="28">
        <v>9</v>
      </c>
      <c r="I19" s="14" t="s">
        <v>1181</v>
      </c>
      <c r="J19" s="28"/>
      <c r="K19" s="33"/>
      <c r="L19" s="32" t="s">
        <v>1014</v>
      </c>
      <c r="M19" s="178"/>
      <c r="N19" s="178">
        <v>83</v>
      </c>
      <c r="O19" s="178"/>
      <c r="P19" s="34"/>
      <c r="Q19" s="28"/>
      <c r="R19" s="3">
        <v>21</v>
      </c>
      <c r="S19" s="49" t="s">
        <v>639</v>
      </c>
      <c r="T19" s="30"/>
      <c r="U19" s="30"/>
      <c r="V19" s="4"/>
      <c r="W19" s="243" t="s">
        <v>1367</v>
      </c>
      <c r="X19" s="243" t="s">
        <v>1368</v>
      </c>
      <c r="Y19" s="243" t="s">
        <v>1046</v>
      </c>
      <c r="Z19" s="1">
        <v>19</v>
      </c>
    </row>
    <row r="20" spans="1:26" ht="17.25" customHeight="1">
      <c r="A20" s="2"/>
      <c r="B20" s="14" t="s">
        <v>1369</v>
      </c>
      <c r="C20" s="14" t="s">
        <v>1370</v>
      </c>
      <c r="D20" s="14" t="s">
        <v>1366</v>
      </c>
      <c r="E20" s="5"/>
      <c r="F20" s="10"/>
      <c r="G20" s="33"/>
      <c r="H20" s="4"/>
      <c r="I20" s="50" t="s">
        <v>1362</v>
      </c>
      <c r="J20" s="28"/>
      <c r="K20" s="33"/>
      <c r="L20" s="28"/>
      <c r="M20" s="28"/>
      <c r="N20" s="28"/>
      <c r="O20" s="28"/>
      <c r="P20" s="34"/>
      <c r="Q20" s="28"/>
      <c r="R20" s="4"/>
      <c r="S20" s="50" t="s">
        <v>1325</v>
      </c>
      <c r="T20" s="32"/>
      <c r="U20" s="28"/>
      <c r="V20" s="10"/>
      <c r="W20" s="243" t="s">
        <v>1192</v>
      </c>
      <c r="X20" s="243" t="s">
        <v>1371</v>
      </c>
      <c r="Y20" s="243" t="s">
        <v>1046</v>
      </c>
      <c r="Z20" s="1"/>
    </row>
    <row r="21" spans="1:26" ht="17.25" customHeight="1">
      <c r="A21" s="2">
        <v>8</v>
      </c>
      <c r="B21" s="14" t="s">
        <v>1372</v>
      </c>
      <c r="C21" s="14" t="s">
        <v>1373</v>
      </c>
      <c r="D21" s="14" t="s">
        <v>1374</v>
      </c>
      <c r="E21" s="4"/>
      <c r="F21" s="10">
        <v>9</v>
      </c>
      <c r="G21" s="51" t="s">
        <v>1181</v>
      </c>
      <c r="H21" s="32">
        <v>85</v>
      </c>
      <c r="I21" s="29"/>
      <c r="J21" s="28"/>
      <c r="K21" s="33"/>
      <c r="L21" s="28"/>
      <c r="M21" s="28"/>
      <c r="N21" s="28"/>
      <c r="O21" s="28"/>
      <c r="P21" s="34"/>
      <c r="Q21" s="28"/>
      <c r="R21" s="32">
        <v>82</v>
      </c>
      <c r="S21" s="29"/>
      <c r="T21" s="34">
        <v>21</v>
      </c>
      <c r="U21" s="49" t="s">
        <v>639</v>
      </c>
      <c r="V21" s="4"/>
      <c r="W21" s="14" t="s">
        <v>1375</v>
      </c>
      <c r="X21" s="14" t="s">
        <v>634</v>
      </c>
      <c r="Y21" s="14" t="s">
        <v>1287</v>
      </c>
      <c r="Z21" s="1">
        <v>20</v>
      </c>
    </row>
    <row r="22" spans="1:26" ht="17.25" customHeight="1">
      <c r="A22" s="2"/>
      <c r="B22" s="14" t="s">
        <v>1177</v>
      </c>
      <c r="C22" s="14" t="s">
        <v>1376</v>
      </c>
      <c r="D22" s="14" t="s">
        <v>1374</v>
      </c>
      <c r="E22" s="6"/>
      <c r="F22" s="4"/>
      <c r="G22" s="52" t="s">
        <v>1362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9"/>
      <c r="U22" s="50" t="s">
        <v>1325</v>
      </c>
      <c r="V22" s="7"/>
      <c r="W22" s="14" t="s">
        <v>1377</v>
      </c>
      <c r="X22" s="14" t="s">
        <v>1378</v>
      </c>
      <c r="Y22" s="14" t="s">
        <v>1287</v>
      </c>
      <c r="Z22" s="1"/>
    </row>
    <row r="23" spans="1:26" ht="17.25" customHeight="1">
      <c r="A23" s="2">
        <v>9</v>
      </c>
      <c r="B23" s="14" t="s">
        <v>1181</v>
      </c>
      <c r="C23" s="14" t="s">
        <v>1379</v>
      </c>
      <c r="D23" s="14" t="s">
        <v>1046</v>
      </c>
      <c r="E23" s="8"/>
      <c r="F23" s="32">
        <v>80</v>
      </c>
      <c r="G23" s="178"/>
      <c r="H23" s="28"/>
      <c r="I23" s="33"/>
      <c r="J23" s="34">
        <v>9</v>
      </c>
      <c r="K23" s="51" t="s">
        <v>1181</v>
      </c>
      <c r="L23" s="28"/>
      <c r="M23" s="28"/>
      <c r="N23" s="28"/>
      <c r="O23" s="28"/>
      <c r="P23" s="34">
        <v>21</v>
      </c>
      <c r="Q23" s="51" t="s">
        <v>639</v>
      </c>
      <c r="R23" s="34"/>
      <c r="S23" s="28"/>
      <c r="T23" s="178">
        <v>81</v>
      </c>
      <c r="U23" s="29"/>
      <c r="V23" s="9"/>
      <c r="W23" s="14" t="s">
        <v>639</v>
      </c>
      <c r="X23" s="14" t="s">
        <v>1380</v>
      </c>
      <c r="Y23" s="14" t="s">
        <v>1381</v>
      </c>
      <c r="Z23" s="1">
        <v>21</v>
      </c>
    </row>
    <row r="24" spans="1:26" ht="17.25" customHeight="1">
      <c r="A24" s="2"/>
      <c r="B24" s="14" t="s">
        <v>1362</v>
      </c>
      <c r="C24" s="14" t="s">
        <v>1382</v>
      </c>
      <c r="D24" s="14" t="s">
        <v>1046</v>
      </c>
      <c r="E24" s="5"/>
      <c r="F24" s="10"/>
      <c r="G24" s="3"/>
      <c r="H24" s="28"/>
      <c r="I24" s="33"/>
      <c r="J24" s="9"/>
      <c r="K24" s="52" t="s">
        <v>1362</v>
      </c>
      <c r="L24" s="28"/>
      <c r="M24" s="28"/>
      <c r="N24" s="28"/>
      <c r="O24" s="28"/>
      <c r="P24" s="9"/>
      <c r="Q24" s="52" t="s">
        <v>1325</v>
      </c>
      <c r="R24" s="34"/>
      <c r="S24" s="28"/>
      <c r="T24" s="3"/>
      <c r="U24" s="28"/>
      <c r="V24" s="5"/>
      <c r="W24" s="14" t="s">
        <v>1325</v>
      </c>
      <c r="X24" s="14" t="s">
        <v>1383</v>
      </c>
      <c r="Y24" s="14" t="s">
        <v>1381</v>
      </c>
      <c r="Z24" s="1"/>
    </row>
    <row r="25" spans="1:26" ht="17.25" customHeight="1">
      <c r="A25" s="2">
        <v>10</v>
      </c>
      <c r="B25" s="14" t="s">
        <v>1384</v>
      </c>
      <c r="C25" s="14" t="s">
        <v>1385</v>
      </c>
      <c r="D25" s="14" t="s">
        <v>1287</v>
      </c>
      <c r="E25" s="4"/>
      <c r="F25" s="10">
        <v>11</v>
      </c>
      <c r="G25" s="14" t="s">
        <v>1386</v>
      </c>
      <c r="H25" s="28"/>
      <c r="I25" s="33"/>
      <c r="J25" s="32">
        <v>85</v>
      </c>
      <c r="K25" s="178"/>
      <c r="L25" s="28"/>
      <c r="M25" s="28"/>
      <c r="N25" s="28"/>
      <c r="O25" s="28"/>
      <c r="P25" s="178">
        <v>81</v>
      </c>
      <c r="Q25" s="29"/>
      <c r="R25" s="34"/>
      <c r="S25" s="28"/>
      <c r="T25" s="3">
        <v>23</v>
      </c>
      <c r="U25" s="49" t="s">
        <v>1189</v>
      </c>
      <c r="V25" s="4"/>
      <c r="W25" s="14" t="s">
        <v>1387</v>
      </c>
      <c r="X25" s="14" t="s">
        <v>1388</v>
      </c>
      <c r="Y25" s="14" t="s">
        <v>1212</v>
      </c>
      <c r="Z25" s="1">
        <v>22</v>
      </c>
    </row>
    <row r="26" spans="1:26" ht="17.25" customHeight="1">
      <c r="A26" s="2"/>
      <c r="B26" s="14" t="s">
        <v>1091</v>
      </c>
      <c r="C26" s="14" t="s">
        <v>1389</v>
      </c>
      <c r="D26" s="14" t="s">
        <v>1287</v>
      </c>
      <c r="E26" s="6"/>
      <c r="F26" s="4"/>
      <c r="G26" s="50" t="s">
        <v>1390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4"/>
      <c r="U26" s="50" t="s">
        <v>651</v>
      </c>
      <c r="V26" s="7"/>
      <c r="W26" s="14" t="s">
        <v>1391</v>
      </c>
      <c r="X26" s="14" t="s">
        <v>1392</v>
      </c>
      <c r="Y26" s="14" t="s">
        <v>1212</v>
      </c>
      <c r="Z26" s="1"/>
    </row>
    <row r="27" spans="1:26" ht="17.25" customHeight="1">
      <c r="A27" s="2">
        <v>11</v>
      </c>
      <c r="B27" s="14" t="s">
        <v>1386</v>
      </c>
      <c r="C27" s="14" t="s">
        <v>1393</v>
      </c>
      <c r="D27" s="14" t="s">
        <v>1046</v>
      </c>
      <c r="E27" s="8"/>
      <c r="F27" s="32">
        <v>83</v>
      </c>
      <c r="G27" s="29"/>
      <c r="H27" s="34">
        <v>11</v>
      </c>
      <c r="I27" s="51" t="s">
        <v>1386</v>
      </c>
      <c r="J27" s="28"/>
      <c r="K27" s="3"/>
      <c r="L27" s="28"/>
      <c r="M27" s="28"/>
      <c r="N27" s="28"/>
      <c r="O27" s="28"/>
      <c r="P27" s="3"/>
      <c r="Q27" s="3"/>
      <c r="R27" s="34">
        <v>24</v>
      </c>
      <c r="S27" s="51" t="s">
        <v>1394</v>
      </c>
      <c r="T27" s="32">
        <v>84</v>
      </c>
      <c r="U27" s="29"/>
      <c r="V27" s="9"/>
      <c r="W27" s="14" t="s">
        <v>1189</v>
      </c>
      <c r="X27" s="14" t="s">
        <v>1382</v>
      </c>
      <c r="Y27" s="14" t="s">
        <v>1395</v>
      </c>
      <c r="Z27" s="1">
        <v>23</v>
      </c>
    </row>
    <row r="28" spans="1:26" ht="17.25" customHeight="1">
      <c r="A28" s="2"/>
      <c r="B28" s="14" t="s">
        <v>1390</v>
      </c>
      <c r="C28" s="14" t="s">
        <v>1396</v>
      </c>
      <c r="D28" s="14" t="s">
        <v>1046</v>
      </c>
      <c r="E28" s="5"/>
      <c r="F28" s="10"/>
      <c r="G28" s="33"/>
      <c r="H28" s="9"/>
      <c r="I28" s="52" t="s">
        <v>1390</v>
      </c>
      <c r="J28" s="28"/>
      <c r="K28" s="3"/>
      <c r="L28" s="28"/>
      <c r="M28" s="28"/>
      <c r="N28" s="28"/>
      <c r="O28" s="28"/>
      <c r="P28" s="3"/>
      <c r="Q28" s="3"/>
      <c r="R28" s="9"/>
      <c r="S28" s="52" t="s">
        <v>1397</v>
      </c>
      <c r="T28" s="34"/>
      <c r="U28" s="28"/>
      <c r="V28" s="5"/>
      <c r="W28" s="14" t="s">
        <v>651</v>
      </c>
      <c r="X28" s="14" t="s">
        <v>1398</v>
      </c>
      <c r="Y28" s="14" t="s">
        <v>1399</v>
      </c>
      <c r="Z28" s="1"/>
    </row>
    <row r="29" spans="1:26" ht="17.25" customHeight="1">
      <c r="A29" s="2">
        <v>12</v>
      </c>
      <c r="B29" s="14" t="s">
        <v>1400</v>
      </c>
      <c r="C29" s="14" t="s">
        <v>1401</v>
      </c>
      <c r="D29" s="14" t="s">
        <v>1258</v>
      </c>
      <c r="E29" s="4"/>
      <c r="F29" s="4"/>
      <c r="G29" s="31"/>
      <c r="H29" s="32">
        <v>82</v>
      </c>
      <c r="I29" s="178"/>
      <c r="J29" s="28"/>
      <c r="K29" s="3"/>
      <c r="L29" s="28"/>
      <c r="M29" s="28"/>
      <c r="N29" s="28"/>
      <c r="O29" s="28"/>
      <c r="P29" s="3"/>
      <c r="Q29" s="3"/>
      <c r="R29" s="178">
        <v>82</v>
      </c>
      <c r="S29" s="29"/>
      <c r="T29" s="9"/>
      <c r="U29" s="30"/>
      <c r="V29" s="4"/>
      <c r="W29" s="14" t="s">
        <v>1394</v>
      </c>
      <c r="X29" s="14" t="s">
        <v>1389</v>
      </c>
      <c r="Y29" s="14" t="s">
        <v>1111</v>
      </c>
      <c r="Z29" s="1">
        <v>24</v>
      </c>
    </row>
    <row r="30" spans="1:26" ht="17.25" customHeight="1">
      <c r="A30" s="2"/>
      <c r="B30" s="14" t="s">
        <v>1063</v>
      </c>
      <c r="C30" s="14" t="s">
        <v>1402</v>
      </c>
      <c r="D30" s="14" t="s">
        <v>1258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">
        <v>1397</v>
      </c>
      <c r="X30" s="14" t="s">
        <v>1403</v>
      </c>
      <c r="Y30" s="14" t="s">
        <v>1111</v>
      </c>
      <c r="Z30" s="1"/>
    </row>
    <row r="31" spans="1:27" ht="7.5" customHeight="1">
      <c r="A31" s="2"/>
      <c r="B31" s="3"/>
      <c r="C31" s="3"/>
      <c r="D31" s="3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8"/>
      <c r="X31" s="28"/>
      <c r="Y31" s="28"/>
      <c r="Z31" s="15"/>
      <c r="AA31" s="55"/>
    </row>
    <row r="32" spans="1:27" ht="7.5" customHeight="1">
      <c r="A32" s="2"/>
      <c r="B32" s="3"/>
      <c r="C32" s="3"/>
      <c r="D32" s="3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8"/>
      <c r="X32" s="28"/>
      <c r="Y32" s="28"/>
      <c r="Z32" s="15"/>
      <c r="AA32" s="55"/>
    </row>
    <row r="33" spans="2:26" s="2" customFormat="1" ht="14.25">
      <c r="B33" s="3"/>
      <c r="C33" s="3"/>
      <c r="D33" s="3"/>
      <c r="E33" s="5"/>
      <c r="F33" s="10"/>
      <c r="G33" s="5"/>
      <c r="H33" s="10"/>
      <c r="I33" s="40" t="s">
        <v>150</v>
      </c>
      <c r="J33" s="13"/>
      <c r="K33" s="5"/>
      <c r="L33" s="5"/>
      <c r="M33" s="10"/>
      <c r="P33" s="10"/>
      <c r="R33" s="13"/>
      <c r="S33" s="40" t="s">
        <v>155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25"/>
      <c r="B34" s="24"/>
      <c r="C34" s="24"/>
      <c r="D34" s="25"/>
      <c r="G34" s="55">
        <v>1</v>
      </c>
      <c r="H34" s="46" t="s">
        <v>554</v>
      </c>
      <c r="I34" s="62"/>
      <c r="J34" s="46"/>
      <c r="K34" s="62"/>
      <c r="L34" s="143">
        <v>3</v>
      </c>
      <c r="M34" s="47" t="s">
        <v>557</v>
      </c>
      <c r="N34" s="62"/>
      <c r="O34" s="18"/>
      <c r="P34" s="46"/>
      <c r="Q34" s="62"/>
      <c r="R34" s="55">
        <v>1</v>
      </c>
      <c r="S34" s="209" t="s">
        <v>1404</v>
      </c>
      <c r="W34" s="18"/>
      <c r="X34" s="18"/>
      <c r="Y34" s="18"/>
    </row>
    <row r="35" spans="1:25" ht="17.25" customHeight="1">
      <c r="A35" s="25"/>
      <c r="B35" s="24"/>
      <c r="C35" s="24"/>
      <c r="D35" s="25"/>
      <c r="G35" s="55"/>
      <c r="H35" s="46" t="s">
        <v>555</v>
      </c>
      <c r="I35" s="62"/>
      <c r="J35" s="46"/>
      <c r="K35" s="62"/>
      <c r="L35" s="143"/>
      <c r="M35" s="47" t="s">
        <v>558</v>
      </c>
      <c r="N35" s="62"/>
      <c r="O35" s="18"/>
      <c r="P35" s="47"/>
      <c r="Q35" s="63"/>
      <c r="R35" s="257"/>
      <c r="S35" s="209" t="s">
        <v>1405</v>
      </c>
      <c r="W35" s="18"/>
      <c r="X35" s="18"/>
      <c r="Y35" s="18"/>
    </row>
    <row r="36" spans="1:25" ht="17.25" customHeight="1">
      <c r="A36" s="25"/>
      <c r="B36" s="24"/>
      <c r="C36" s="24"/>
      <c r="D36" s="25"/>
      <c r="G36" s="55">
        <v>2</v>
      </c>
      <c r="H36" s="46" t="s">
        <v>552</v>
      </c>
      <c r="I36" s="62"/>
      <c r="J36" s="46"/>
      <c r="K36" s="62"/>
      <c r="L36" s="143">
        <v>4</v>
      </c>
      <c r="M36" s="47" t="s">
        <v>100</v>
      </c>
      <c r="N36" s="62"/>
      <c r="O36" s="18"/>
      <c r="P36" s="46"/>
      <c r="Q36" s="62"/>
      <c r="R36" s="55">
        <v>2</v>
      </c>
      <c r="S36" s="209" t="s">
        <v>1406</v>
      </c>
      <c r="W36" s="18"/>
      <c r="X36" s="18"/>
      <c r="Y36" s="18"/>
    </row>
    <row r="37" spans="1:25" ht="17.25" customHeight="1">
      <c r="A37" s="25"/>
      <c r="B37" s="24"/>
      <c r="C37" s="24"/>
      <c r="D37" s="25"/>
      <c r="G37" s="55"/>
      <c r="H37" s="46" t="s">
        <v>556</v>
      </c>
      <c r="I37" s="62"/>
      <c r="J37" s="46"/>
      <c r="K37" s="62"/>
      <c r="L37" s="143"/>
      <c r="M37" s="47" t="s">
        <v>101</v>
      </c>
      <c r="N37" s="62"/>
      <c r="O37" s="18"/>
      <c r="P37" s="47"/>
      <c r="Q37" s="63"/>
      <c r="R37" s="257"/>
      <c r="S37" s="209" t="s">
        <v>1407</v>
      </c>
      <c r="W37" s="18"/>
      <c r="X37" s="18"/>
      <c r="Y37" s="18"/>
    </row>
    <row r="38" spans="1:26" s="58" customFormat="1" ht="18" customHeight="1">
      <c r="A38" s="25"/>
      <c r="B38" s="24"/>
      <c r="C38" s="24"/>
      <c r="D38" s="25"/>
      <c r="E38" s="16"/>
      <c r="F38" s="17"/>
      <c r="G38" s="18"/>
      <c r="H38" s="18"/>
      <c r="I38" s="18"/>
      <c r="J38" s="18"/>
      <c r="K38" s="18"/>
      <c r="L38" s="16"/>
      <c r="M38" s="17"/>
      <c r="N38" s="18"/>
      <c r="O38" s="18"/>
      <c r="P38" s="47"/>
      <c r="Q38" s="63"/>
      <c r="R38" s="257"/>
      <c r="S38" s="63"/>
      <c r="T38" s="64"/>
      <c r="U38" s="65"/>
      <c r="V38" s="64"/>
      <c r="Z38" s="64"/>
    </row>
    <row r="39" spans="1:26" s="58" customFormat="1" ht="9" customHeight="1">
      <c r="A39" s="66"/>
      <c r="B39" s="67"/>
      <c r="C39" s="67"/>
      <c r="D39" s="66"/>
      <c r="E39" s="64"/>
      <c r="F39" s="65"/>
      <c r="L39" s="64"/>
      <c r="M39" s="65"/>
      <c r="P39" s="47"/>
      <c r="Q39" s="63"/>
      <c r="R39" s="257"/>
      <c r="S39" s="63"/>
      <c r="T39" s="64"/>
      <c r="U39" s="65"/>
      <c r="V39" s="64"/>
      <c r="Z39" s="64"/>
    </row>
    <row r="40" spans="1:26" s="58" customFormat="1" ht="4.5" customHeight="1">
      <c r="A40" s="66"/>
      <c r="B40" s="67"/>
      <c r="C40" s="67"/>
      <c r="D40" s="66"/>
      <c r="E40" s="64"/>
      <c r="F40" s="65"/>
      <c r="G40" s="64"/>
      <c r="H40" s="65"/>
      <c r="I40" s="64"/>
      <c r="J40" s="65"/>
      <c r="K40" s="64"/>
      <c r="L40" s="65"/>
      <c r="M40" s="64"/>
      <c r="N40" s="64"/>
      <c r="O40" s="65"/>
      <c r="P40" s="64"/>
      <c r="Q40" s="64"/>
      <c r="R40" s="64"/>
      <c r="S40" s="65"/>
      <c r="T40" s="64"/>
      <c r="U40" s="65"/>
      <c r="V40" s="64"/>
      <c r="Z40" s="64"/>
    </row>
    <row r="41" spans="1:26" s="58" customFormat="1" ht="3.75" customHeight="1">
      <c r="A41" s="66"/>
      <c r="B41" s="67"/>
      <c r="C41" s="67"/>
      <c r="D41" s="66"/>
      <c r="E41" s="64"/>
      <c r="F41" s="65"/>
      <c r="G41" s="64"/>
      <c r="H41" s="65"/>
      <c r="I41" s="64"/>
      <c r="J41" s="65"/>
      <c r="K41" s="64"/>
      <c r="L41" s="65"/>
      <c r="M41" s="64"/>
      <c r="N41" s="64"/>
      <c r="O41" s="65"/>
      <c r="P41" s="64"/>
      <c r="Q41" s="64"/>
      <c r="R41" s="64"/>
      <c r="S41" s="65"/>
      <c r="T41" s="64"/>
      <c r="U41" s="65"/>
      <c r="V41" s="64"/>
      <c r="Z41" s="64"/>
    </row>
    <row r="42" spans="1:26" s="58" customFormat="1" ht="3.75" customHeight="1">
      <c r="A42" s="66"/>
      <c r="B42" s="67"/>
      <c r="C42" s="67"/>
      <c r="D42" s="66"/>
      <c r="E42" s="64"/>
      <c r="F42" s="65"/>
      <c r="G42" s="64"/>
      <c r="H42" s="65"/>
      <c r="I42" s="64"/>
      <c r="J42" s="65"/>
      <c r="K42" s="64"/>
      <c r="L42" s="65"/>
      <c r="M42" s="64"/>
      <c r="N42" s="64"/>
      <c r="O42" s="65"/>
      <c r="P42" s="64"/>
      <c r="Q42" s="64"/>
      <c r="R42" s="64"/>
      <c r="S42" s="65"/>
      <c r="T42" s="64"/>
      <c r="U42" s="65"/>
      <c r="V42" s="64"/>
      <c r="Z42" s="64"/>
    </row>
    <row r="43" spans="1:26" s="58" customFormat="1" ht="9.75" customHeight="1">
      <c r="A43" s="66"/>
      <c r="B43" s="67"/>
      <c r="C43" s="67"/>
      <c r="D43" s="66"/>
      <c r="E43" s="64"/>
      <c r="F43" s="65"/>
      <c r="G43" s="64"/>
      <c r="H43" s="65"/>
      <c r="I43" s="64"/>
      <c r="J43" s="65"/>
      <c r="K43" s="64"/>
      <c r="L43" s="65"/>
      <c r="M43" s="64"/>
      <c r="N43" s="64"/>
      <c r="O43" s="65"/>
      <c r="P43" s="64"/>
      <c r="Q43" s="64"/>
      <c r="R43" s="64"/>
      <c r="S43" s="65"/>
      <c r="T43" s="64"/>
      <c r="U43" s="65"/>
      <c r="V43" s="64"/>
      <c r="Z43" s="64"/>
    </row>
    <row r="44" spans="1:26" s="58" customFormat="1" ht="9.75" customHeight="1">
      <c r="A44" s="66"/>
      <c r="B44" s="67"/>
      <c r="C44" s="67"/>
      <c r="D44" s="66"/>
      <c r="E44" s="64"/>
      <c r="F44" s="65"/>
      <c r="G44" s="64"/>
      <c r="H44" s="65"/>
      <c r="I44" s="64"/>
      <c r="J44" s="65"/>
      <c r="K44" s="64"/>
      <c r="L44" s="65"/>
      <c r="M44" s="64"/>
      <c r="N44" s="64"/>
      <c r="O44" s="65"/>
      <c r="P44" s="64"/>
      <c r="Q44" s="64"/>
      <c r="R44" s="64"/>
      <c r="S44" s="65"/>
      <c r="T44" s="64"/>
      <c r="U44" s="65"/>
      <c r="V44" s="64"/>
      <c r="Z44" s="64"/>
    </row>
    <row r="45" spans="1:22" s="144" customFormat="1" ht="13.5" customHeight="1">
      <c r="A45" s="172"/>
      <c r="B45" s="26" t="s">
        <v>151</v>
      </c>
      <c r="C45" s="26"/>
      <c r="D45" s="172"/>
      <c r="E45" s="171"/>
      <c r="F45" s="141"/>
      <c r="G45" s="171"/>
      <c r="H45" s="141"/>
      <c r="I45" s="171"/>
      <c r="J45" s="141"/>
      <c r="K45" s="171"/>
      <c r="L45" s="171"/>
      <c r="M45" s="171"/>
      <c r="N45" s="171"/>
      <c r="O45" s="141"/>
      <c r="P45" s="19" t="s">
        <v>182</v>
      </c>
      <c r="Q45" s="19"/>
      <c r="R45" s="19"/>
      <c r="S45" s="19"/>
      <c r="T45" s="19"/>
      <c r="U45" s="19"/>
      <c r="V45" s="19"/>
    </row>
    <row r="46" spans="1:26" s="144" customFormat="1" ht="16.5" customHeight="1">
      <c r="A46" s="2">
        <v>2</v>
      </c>
      <c r="B46" s="14" t="s">
        <v>1316</v>
      </c>
      <c r="C46" s="14" t="s">
        <v>1324</v>
      </c>
      <c r="D46" s="49" t="s">
        <v>1258</v>
      </c>
      <c r="E46" s="15"/>
      <c r="F46" s="28"/>
      <c r="G46" s="10" t="s">
        <v>183</v>
      </c>
      <c r="H46" s="28">
        <v>2</v>
      </c>
      <c r="I46" s="14" t="s">
        <v>1316</v>
      </c>
      <c r="J46" s="141"/>
      <c r="K46" s="171"/>
      <c r="L46" s="15"/>
      <c r="M46" s="15"/>
      <c r="N46" s="57" t="s">
        <v>183</v>
      </c>
      <c r="O46" s="57" t="s">
        <v>183</v>
      </c>
      <c r="P46" s="46"/>
      <c r="Q46" s="46"/>
      <c r="R46" s="28">
        <v>11</v>
      </c>
      <c r="S46" s="49" t="s">
        <v>1386</v>
      </c>
      <c r="T46" s="49" t="s">
        <v>183</v>
      </c>
      <c r="U46" s="28"/>
      <c r="V46" s="28"/>
      <c r="W46" s="49" t="s">
        <v>1386</v>
      </c>
      <c r="X46" s="46" t="s">
        <v>1393</v>
      </c>
      <c r="Y46" s="49" t="s">
        <v>1046</v>
      </c>
      <c r="Z46" s="2">
        <v>11</v>
      </c>
    </row>
    <row r="47" spans="1:26" s="144" customFormat="1" ht="16.5" customHeight="1">
      <c r="A47" s="2"/>
      <c r="B47" s="14" t="s">
        <v>340</v>
      </c>
      <c r="C47" s="14" t="s">
        <v>341</v>
      </c>
      <c r="D47" s="49" t="s">
        <v>1258</v>
      </c>
      <c r="E47" s="179"/>
      <c r="F47" s="178"/>
      <c r="G47" s="6" t="s">
        <v>183</v>
      </c>
      <c r="H47" s="30"/>
      <c r="I47" s="50" t="s">
        <v>340</v>
      </c>
      <c r="J47" s="141"/>
      <c r="K47" s="171"/>
      <c r="L47" s="15"/>
      <c r="M47" s="15"/>
      <c r="N47" s="57" t="s">
        <v>183</v>
      </c>
      <c r="O47" s="57" t="s">
        <v>183</v>
      </c>
      <c r="P47" s="46"/>
      <c r="Q47" s="46"/>
      <c r="R47" s="30"/>
      <c r="S47" s="49" t="s">
        <v>1390</v>
      </c>
      <c r="T47" s="180" t="s">
        <v>183</v>
      </c>
      <c r="U47" s="181"/>
      <c r="V47" s="178"/>
      <c r="W47" s="49" t="s">
        <v>1390</v>
      </c>
      <c r="X47" s="46" t="s">
        <v>1396</v>
      </c>
      <c r="Y47" s="49" t="s">
        <v>1046</v>
      </c>
      <c r="Z47" s="2"/>
    </row>
    <row r="48" spans="1:26" s="144" customFormat="1" ht="16.5" customHeight="1">
      <c r="A48" s="2">
        <v>18</v>
      </c>
      <c r="B48" s="14" t="s">
        <v>1334</v>
      </c>
      <c r="C48" s="14" t="s">
        <v>1360</v>
      </c>
      <c r="D48" s="49" t="s">
        <v>1252</v>
      </c>
      <c r="E48" s="36"/>
      <c r="F48" s="177"/>
      <c r="G48" s="182"/>
      <c r="H48" s="254">
        <v>85</v>
      </c>
      <c r="I48" s="255"/>
      <c r="J48" s="141"/>
      <c r="K48" s="171"/>
      <c r="L48" s="28"/>
      <c r="M48" s="28" t="s">
        <v>183</v>
      </c>
      <c r="N48" s="12"/>
      <c r="O48" s="12"/>
      <c r="P48" s="28">
        <v>11</v>
      </c>
      <c r="Q48" s="49" t="s">
        <v>1386</v>
      </c>
      <c r="R48" s="32">
        <v>97</v>
      </c>
      <c r="S48" s="29"/>
      <c r="T48" s="183" t="s">
        <v>183</v>
      </c>
      <c r="U48" s="30"/>
      <c r="V48" s="30"/>
      <c r="W48" s="49" t="s">
        <v>1394</v>
      </c>
      <c r="X48" s="46" t="s">
        <v>1389</v>
      </c>
      <c r="Y48" s="49" t="s">
        <v>1111</v>
      </c>
      <c r="Z48" s="2">
        <v>24</v>
      </c>
    </row>
    <row r="49" spans="1:26" s="144" customFormat="1" ht="16.5" customHeight="1">
      <c r="A49" s="2"/>
      <c r="B49" s="14" t="s">
        <v>1186</v>
      </c>
      <c r="C49" s="14" t="s">
        <v>1363</v>
      </c>
      <c r="D49" s="49" t="s">
        <v>1252</v>
      </c>
      <c r="E49" s="15"/>
      <c r="F49" s="15"/>
      <c r="G49" s="15"/>
      <c r="H49" s="15"/>
      <c r="I49" s="1"/>
      <c r="J49" s="141"/>
      <c r="K49" s="171"/>
      <c r="L49" s="28"/>
      <c r="M49" s="28" t="s">
        <v>183</v>
      </c>
      <c r="N49" s="15"/>
      <c r="O49" s="15"/>
      <c r="P49" s="30"/>
      <c r="Q49" s="52" t="s">
        <v>1390</v>
      </c>
      <c r="R49" s="189"/>
      <c r="S49" s="49" t="s">
        <v>183</v>
      </c>
      <c r="T49" s="49" t="s">
        <v>183</v>
      </c>
      <c r="U49" s="28"/>
      <c r="V49" s="28"/>
      <c r="W49" s="49" t="s">
        <v>1397</v>
      </c>
      <c r="X49" s="46" t="s">
        <v>1403</v>
      </c>
      <c r="Y49" s="49" t="s">
        <v>1111</v>
      </c>
      <c r="Z49" s="2"/>
    </row>
    <row r="50" spans="1:26" s="144" customFormat="1" ht="16.5" customHeight="1">
      <c r="A50" s="172"/>
      <c r="B50" s="173"/>
      <c r="C50" s="173"/>
      <c r="D50" s="172"/>
      <c r="E50" s="171"/>
      <c r="F50" s="141"/>
      <c r="G50" s="171"/>
      <c r="H50" s="141"/>
      <c r="I50" s="171"/>
      <c r="J50" s="141"/>
      <c r="K50" s="171"/>
      <c r="L50" s="12"/>
      <c r="M50" s="12"/>
      <c r="N50" s="57" t="s">
        <v>183</v>
      </c>
      <c r="O50" s="57" t="s">
        <v>183</v>
      </c>
      <c r="P50" s="255">
        <v>83</v>
      </c>
      <c r="Q50" s="256"/>
      <c r="R50" s="34">
        <v>13</v>
      </c>
      <c r="S50" s="49" t="s">
        <v>1317</v>
      </c>
      <c r="T50" s="49" t="s">
        <v>183</v>
      </c>
      <c r="U50" s="28"/>
      <c r="V50" s="28"/>
      <c r="W50" s="49" t="s">
        <v>1106</v>
      </c>
      <c r="X50" s="46" t="s">
        <v>1359</v>
      </c>
      <c r="Y50" s="49" t="s">
        <v>1046</v>
      </c>
      <c r="Z50" s="2">
        <v>6</v>
      </c>
    </row>
    <row r="51" spans="1:26" s="144" customFormat="1" ht="16.5" customHeight="1">
      <c r="A51" s="172"/>
      <c r="B51" s="26" t="s">
        <v>184</v>
      </c>
      <c r="C51" s="26"/>
      <c r="D51" s="172"/>
      <c r="E51" s="171"/>
      <c r="F51" s="141"/>
      <c r="G51" s="171"/>
      <c r="H51" s="141"/>
      <c r="I51" s="171"/>
      <c r="J51" s="141"/>
      <c r="K51" s="141"/>
      <c r="L51" s="15"/>
      <c r="M51" s="15"/>
      <c r="N51" s="57" t="s">
        <v>183</v>
      </c>
      <c r="O51" s="57" t="s">
        <v>183</v>
      </c>
      <c r="P51" s="46"/>
      <c r="Q51" s="46"/>
      <c r="R51" s="35"/>
      <c r="S51" s="50" t="s">
        <v>1322</v>
      </c>
      <c r="T51" s="180" t="s">
        <v>183</v>
      </c>
      <c r="U51" s="181"/>
      <c r="V51" s="178"/>
      <c r="W51" s="49" t="s">
        <v>1355</v>
      </c>
      <c r="X51" s="46" t="s">
        <v>1361</v>
      </c>
      <c r="Y51" s="49" t="s">
        <v>1046</v>
      </c>
      <c r="Z51" s="2"/>
    </row>
    <row r="52" spans="1:26" s="144" customFormat="1" ht="16.5" customHeight="1">
      <c r="A52" s="2">
        <v>24</v>
      </c>
      <c r="B52" s="14" t="s">
        <v>1394</v>
      </c>
      <c r="C52" s="14" t="s">
        <v>1389</v>
      </c>
      <c r="D52" s="49" t="s">
        <v>1111</v>
      </c>
      <c r="E52" s="15"/>
      <c r="F52" s="28"/>
      <c r="G52" s="10" t="s">
        <v>183</v>
      </c>
      <c r="H52" s="28">
        <v>24</v>
      </c>
      <c r="I52" s="14" t="s">
        <v>1394</v>
      </c>
      <c r="J52" s="15"/>
      <c r="K52" s="15"/>
      <c r="L52" s="15"/>
      <c r="M52" s="15"/>
      <c r="N52" s="12"/>
      <c r="O52" s="12"/>
      <c r="P52" s="46"/>
      <c r="Q52" s="46"/>
      <c r="R52" s="178">
        <v>85</v>
      </c>
      <c r="S52" s="29"/>
      <c r="T52" s="183" t="s">
        <v>183</v>
      </c>
      <c r="U52" s="30"/>
      <c r="V52" s="30"/>
      <c r="W52" s="49" t="s">
        <v>1317</v>
      </c>
      <c r="X52" s="46" t="s">
        <v>1318</v>
      </c>
      <c r="Y52" s="49" t="s">
        <v>1319</v>
      </c>
      <c r="Z52" s="2">
        <v>13</v>
      </c>
    </row>
    <row r="53" spans="1:26" s="144" customFormat="1" ht="16.5" customHeight="1">
      <c r="A53" s="2"/>
      <c r="B53" s="14" t="s">
        <v>1397</v>
      </c>
      <c r="C53" s="14" t="s">
        <v>1403</v>
      </c>
      <c r="D53" s="49" t="s">
        <v>1111</v>
      </c>
      <c r="E53" s="179"/>
      <c r="F53" s="178"/>
      <c r="G53" s="6" t="s">
        <v>183</v>
      </c>
      <c r="H53" s="30"/>
      <c r="I53" s="50" t="s">
        <v>1397</v>
      </c>
      <c r="J53" s="15"/>
      <c r="K53" s="15"/>
      <c r="L53" s="15"/>
      <c r="M53" s="15"/>
      <c r="N53" s="141"/>
      <c r="O53" s="15"/>
      <c r="P53" s="46"/>
      <c r="Q53" s="46"/>
      <c r="R53" s="46"/>
      <c r="S53" s="49" t="s">
        <v>183</v>
      </c>
      <c r="T53" s="49" t="s">
        <v>183</v>
      </c>
      <c r="U53" s="28"/>
      <c r="V53" s="28"/>
      <c r="W53" s="49" t="s">
        <v>1322</v>
      </c>
      <c r="X53" s="49" t="s">
        <v>1323</v>
      </c>
      <c r="Y53" s="49" t="s">
        <v>1319</v>
      </c>
      <c r="Z53" s="2"/>
    </row>
    <row r="54" spans="1:29" s="144" customFormat="1" ht="16.5" customHeight="1">
      <c r="A54" s="2">
        <v>6</v>
      </c>
      <c r="B54" s="14" t="s">
        <v>1106</v>
      </c>
      <c r="C54" s="14" t="s">
        <v>1359</v>
      </c>
      <c r="D54" s="49" t="s">
        <v>1046</v>
      </c>
      <c r="E54" s="36"/>
      <c r="F54" s="177"/>
      <c r="G54" s="182"/>
      <c r="H54" s="254">
        <v>82</v>
      </c>
      <c r="I54" s="255"/>
      <c r="J54" s="15"/>
      <c r="K54" s="15"/>
      <c r="L54" s="1"/>
      <c r="M54" s="1"/>
      <c r="N54" s="171"/>
      <c r="O54" s="171"/>
      <c r="P54" s="171"/>
      <c r="Q54" s="141"/>
      <c r="R54" s="171"/>
      <c r="S54" s="171"/>
      <c r="T54" s="171"/>
      <c r="U54" s="141"/>
      <c r="V54" s="171"/>
      <c r="W54" s="141"/>
      <c r="X54" s="171"/>
      <c r="Y54" s="3"/>
      <c r="Z54" s="28"/>
      <c r="AA54" s="3"/>
      <c r="AB54" s="2"/>
      <c r="AC54" s="2"/>
    </row>
    <row r="55" spans="1:29" s="144" customFormat="1" ht="16.5" customHeight="1">
      <c r="A55" s="2"/>
      <c r="B55" s="14" t="s">
        <v>1355</v>
      </c>
      <c r="C55" s="14" t="s">
        <v>1361</v>
      </c>
      <c r="D55" s="49" t="s">
        <v>1046</v>
      </c>
      <c r="E55" s="15"/>
      <c r="F55" s="15"/>
      <c r="G55" s="15"/>
      <c r="H55" s="15"/>
      <c r="I55" s="1"/>
      <c r="J55" s="15"/>
      <c r="K55" s="15"/>
      <c r="L55" s="1"/>
      <c r="M55" s="1"/>
      <c r="N55" s="171"/>
      <c r="O55" s="171"/>
      <c r="P55" s="141"/>
      <c r="Q55" s="141"/>
      <c r="R55" s="23"/>
      <c r="S55" s="23"/>
      <c r="T55" s="23"/>
      <c r="U55" s="23"/>
      <c r="V55" s="23"/>
      <c r="W55" s="23"/>
      <c r="X55" s="141"/>
      <c r="Y55" s="3"/>
      <c r="Z55" s="28"/>
      <c r="AA55" s="3"/>
      <c r="AB55" s="2"/>
      <c r="AC55" s="2"/>
    </row>
    <row r="56" spans="1:29" ht="5.2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6"/>
      <c r="Q56" s="17"/>
      <c r="S56" s="16"/>
      <c r="W56" s="17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61"/>
      <c r="I57" s="60"/>
      <c r="J57" s="15"/>
      <c r="K57" s="15"/>
      <c r="L57" s="1"/>
      <c r="M57" s="1"/>
      <c r="O57" s="16"/>
      <c r="P57" s="17"/>
      <c r="Q57" s="17"/>
      <c r="R57" s="23"/>
      <c r="S57" s="23"/>
      <c r="T57" s="23"/>
      <c r="U57" s="23"/>
      <c r="V57" s="23"/>
      <c r="W57" s="23"/>
      <c r="X57" s="22"/>
      <c r="Y57" s="68"/>
      <c r="Z57" s="28"/>
      <c r="AA57" s="3"/>
      <c r="AB57" s="2"/>
      <c r="AC57" s="2"/>
    </row>
    <row r="58" spans="6:25" ht="13.5">
      <c r="F58" s="16"/>
      <c r="J58" s="60"/>
      <c r="Q58" s="17"/>
      <c r="U58" s="16"/>
      <c r="Y58" s="68"/>
    </row>
  </sheetData>
  <printOptions horizontalCentered="1"/>
  <pageMargins left="0.31496062992125984" right="0.31496062992125984" top="0.984251968503937" bottom="0.984251968503937" header="0.5118110236220472" footer="0.5118110236220472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8"/>
  <sheetViews>
    <sheetView showZeros="0" workbookViewId="0" topLeftCell="A9">
      <selection activeCell="A25" sqref="A1:IV16384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204" customWidth="1"/>
    <col min="24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28.5" customHeight="1">
      <c r="A2" s="282" t="s">
        <v>157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3.5">
      <c r="Z3" s="142" t="s">
        <v>546</v>
      </c>
    </row>
    <row r="4" ht="13.5">
      <c r="Z4" s="142" t="s">
        <v>354</v>
      </c>
    </row>
    <row r="5" ht="18.75" customHeight="1"/>
    <row r="6" spans="1:26" ht="13.5">
      <c r="A6" s="18"/>
      <c r="D6" s="18"/>
      <c r="E6" s="18" t="s">
        <v>158</v>
      </c>
      <c r="F6" s="55"/>
      <c r="G6" s="59" t="s">
        <v>146</v>
      </c>
      <c r="H6" s="55"/>
      <c r="I6" s="59" t="s">
        <v>159</v>
      </c>
      <c r="J6" s="55"/>
      <c r="K6" s="59" t="s">
        <v>160</v>
      </c>
      <c r="L6" s="55"/>
      <c r="M6" s="18"/>
      <c r="N6" s="18" t="s">
        <v>193</v>
      </c>
      <c r="O6" s="18"/>
      <c r="P6" s="18" t="s">
        <v>160</v>
      </c>
      <c r="Q6" s="18"/>
      <c r="R6" s="18" t="s">
        <v>159</v>
      </c>
      <c r="S6" s="55"/>
      <c r="T6" s="18" t="s">
        <v>161</v>
      </c>
      <c r="U6" s="55"/>
      <c r="V6" s="18" t="s">
        <v>158</v>
      </c>
      <c r="X6" s="18"/>
      <c r="Y6" s="18"/>
      <c r="Z6" s="18"/>
    </row>
    <row r="7" spans="1:26" ht="12" customHeight="1">
      <c r="A7" s="278">
        <v>1</v>
      </c>
      <c r="B7" s="275" t="s">
        <v>1170</v>
      </c>
      <c r="C7" s="275" t="s">
        <v>1171</v>
      </c>
      <c r="D7" s="275" t="s">
        <v>1172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75" t="s">
        <v>1174</v>
      </c>
      <c r="X7" s="275" t="s">
        <v>1175</v>
      </c>
      <c r="Y7" s="275" t="s">
        <v>1284</v>
      </c>
      <c r="Z7" s="272">
        <v>17</v>
      </c>
    </row>
    <row r="8" spans="1:26" ht="12" customHeight="1">
      <c r="A8" s="278"/>
      <c r="B8" s="275"/>
      <c r="C8" s="275"/>
      <c r="D8" s="275"/>
      <c r="E8" s="6"/>
      <c r="F8" s="9">
        <v>1</v>
      </c>
      <c r="G8" s="30" t="s">
        <v>1170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18</v>
      </c>
      <c r="U8" s="30" t="s">
        <v>1248</v>
      </c>
      <c r="V8" s="7"/>
      <c r="W8" s="275"/>
      <c r="X8" s="275"/>
      <c r="Y8" s="275"/>
      <c r="Z8" s="272"/>
    </row>
    <row r="9" spans="1:26" ht="12" customHeight="1">
      <c r="A9" s="278">
        <v>2</v>
      </c>
      <c r="B9" s="275" t="s">
        <v>1206</v>
      </c>
      <c r="C9" s="275" t="s">
        <v>1217</v>
      </c>
      <c r="D9" s="275" t="s">
        <v>1218</v>
      </c>
      <c r="E9" s="8"/>
      <c r="F9" s="277">
        <v>85</v>
      </c>
      <c r="G9" s="274"/>
      <c r="H9" s="28"/>
      <c r="I9" s="3"/>
      <c r="J9" s="28"/>
      <c r="K9" s="3"/>
      <c r="L9" s="28"/>
      <c r="M9" s="200">
        <v>18</v>
      </c>
      <c r="N9" s="288" t="s">
        <v>1248</v>
      </c>
      <c r="O9" s="288"/>
      <c r="P9" s="3"/>
      <c r="Q9" s="3"/>
      <c r="R9" s="3"/>
      <c r="S9" s="28"/>
      <c r="T9" s="277">
        <v>85</v>
      </c>
      <c r="U9" s="274"/>
      <c r="V9" s="9"/>
      <c r="W9" s="275" t="s">
        <v>1248</v>
      </c>
      <c r="X9" s="275" t="s">
        <v>1249</v>
      </c>
      <c r="Y9" s="275" t="s">
        <v>1046</v>
      </c>
      <c r="Z9" s="272">
        <v>18</v>
      </c>
    </row>
    <row r="10" spans="1:26" ht="12" customHeight="1">
      <c r="A10" s="278"/>
      <c r="B10" s="275"/>
      <c r="C10" s="275"/>
      <c r="D10" s="275"/>
      <c r="E10" s="10"/>
      <c r="F10" s="10"/>
      <c r="G10" s="33"/>
      <c r="H10" s="35">
        <v>3</v>
      </c>
      <c r="I10" s="30" t="s">
        <v>1180</v>
      </c>
      <c r="J10" s="28"/>
      <c r="K10" s="3"/>
      <c r="L10" s="28"/>
      <c r="M10" s="3"/>
      <c r="N10" s="275">
        <v>83</v>
      </c>
      <c r="O10" s="275"/>
      <c r="P10" s="3"/>
      <c r="Q10" s="3"/>
      <c r="R10" s="30">
        <v>18</v>
      </c>
      <c r="S10" s="30" t="s">
        <v>1248</v>
      </c>
      <c r="T10" s="34"/>
      <c r="U10" s="28"/>
      <c r="V10" s="5"/>
      <c r="W10" s="275"/>
      <c r="X10" s="275"/>
      <c r="Y10" s="275"/>
      <c r="Z10" s="272"/>
    </row>
    <row r="11" spans="1:26" ht="12" customHeight="1">
      <c r="A11" s="278">
        <v>3</v>
      </c>
      <c r="B11" s="275" t="s">
        <v>1180</v>
      </c>
      <c r="C11" s="275" t="s">
        <v>1256</v>
      </c>
      <c r="D11" s="275" t="s">
        <v>1212</v>
      </c>
      <c r="E11" s="4"/>
      <c r="F11" s="10"/>
      <c r="G11" s="33"/>
      <c r="H11" s="277">
        <v>85</v>
      </c>
      <c r="I11" s="274"/>
      <c r="J11" s="28"/>
      <c r="K11" s="3"/>
      <c r="L11" s="28"/>
      <c r="M11" s="3"/>
      <c r="N11" s="34"/>
      <c r="O11" s="28"/>
      <c r="P11" s="3"/>
      <c r="Q11" s="3"/>
      <c r="R11" s="277">
        <v>81</v>
      </c>
      <c r="S11" s="274"/>
      <c r="T11" s="34"/>
      <c r="U11" s="28"/>
      <c r="V11" s="4"/>
      <c r="W11" s="275" t="s">
        <v>1285</v>
      </c>
      <c r="X11" s="275" t="s">
        <v>1286</v>
      </c>
      <c r="Y11" s="275" t="s">
        <v>1046</v>
      </c>
      <c r="Z11" s="272">
        <v>19</v>
      </c>
    </row>
    <row r="12" spans="1:26" ht="12" customHeight="1">
      <c r="A12" s="278"/>
      <c r="B12" s="275"/>
      <c r="C12" s="275"/>
      <c r="D12" s="275"/>
      <c r="E12" s="6"/>
      <c r="F12" s="9">
        <v>3</v>
      </c>
      <c r="G12" s="31" t="s">
        <v>1180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19</v>
      </c>
      <c r="U12" s="30" t="s">
        <v>1285</v>
      </c>
      <c r="V12" s="7"/>
      <c r="W12" s="275"/>
      <c r="X12" s="275"/>
      <c r="Y12" s="275"/>
      <c r="Z12" s="272"/>
    </row>
    <row r="13" spans="1:26" ht="12" customHeight="1">
      <c r="A13" s="278">
        <v>4</v>
      </c>
      <c r="B13" s="275" t="s">
        <v>1221</v>
      </c>
      <c r="C13" s="275" t="s">
        <v>1222</v>
      </c>
      <c r="D13" s="275" t="s">
        <v>1287</v>
      </c>
      <c r="E13" s="8"/>
      <c r="F13" s="277">
        <v>80</v>
      </c>
      <c r="G13" s="273"/>
      <c r="H13" s="28"/>
      <c r="I13" s="33"/>
      <c r="J13" s="28"/>
      <c r="K13" s="3"/>
      <c r="L13" s="28"/>
      <c r="M13" s="3"/>
      <c r="N13" s="197"/>
      <c r="O13" s="2"/>
      <c r="P13" s="3"/>
      <c r="Q13" s="3"/>
      <c r="R13" s="34"/>
      <c r="S13" s="28"/>
      <c r="T13" s="273">
        <v>84</v>
      </c>
      <c r="U13" s="274"/>
      <c r="V13" s="9"/>
      <c r="W13" s="275" t="s">
        <v>1288</v>
      </c>
      <c r="X13" s="275" t="s">
        <v>1289</v>
      </c>
      <c r="Y13" s="275" t="s">
        <v>1290</v>
      </c>
      <c r="Z13" s="272">
        <v>20</v>
      </c>
    </row>
    <row r="14" spans="1:26" ht="12" customHeight="1">
      <c r="A14" s="278"/>
      <c r="B14" s="275"/>
      <c r="C14" s="275"/>
      <c r="D14" s="275"/>
      <c r="E14" s="5"/>
      <c r="F14" s="10"/>
      <c r="G14" s="3"/>
      <c r="H14" s="28"/>
      <c r="I14" s="33"/>
      <c r="J14" s="35">
        <v>7</v>
      </c>
      <c r="K14" s="30" t="s">
        <v>1291</v>
      </c>
      <c r="L14" s="28"/>
      <c r="M14" s="28"/>
      <c r="N14" s="34"/>
      <c r="O14" s="28"/>
      <c r="P14" s="30">
        <v>18</v>
      </c>
      <c r="Q14" s="30" t="s">
        <v>1248</v>
      </c>
      <c r="R14" s="34"/>
      <c r="S14" s="28"/>
      <c r="T14" s="3"/>
      <c r="U14" s="28"/>
      <c r="V14" s="5"/>
      <c r="W14" s="275"/>
      <c r="X14" s="275"/>
      <c r="Y14" s="275"/>
      <c r="Z14" s="272"/>
    </row>
    <row r="15" spans="1:26" ht="12" customHeight="1">
      <c r="A15" s="278">
        <v>5</v>
      </c>
      <c r="B15" s="275" t="s">
        <v>1292</v>
      </c>
      <c r="C15" s="275" t="s">
        <v>1293</v>
      </c>
      <c r="D15" s="275" t="s">
        <v>1294</v>
      </c>
      <c r="E15" s="4"/>
      <c r="F15" s="10"/>
      <c r="G15" s="3"/>
      <c r="H15" s="28"/>
      <c r="I15" s="33"/>
      <c r="J15" s="277" t="s">
        <v>1020</v>
      </c>
      <c r="K15" s="274"/>
      <c r="L15" s="28"/>
      <c r="M15" s="28"/>
      <c r="N15" s="34"/>
      <c r="O15" s="28"/>
      <c r="P15" s="277">
        <v>97</v>
      </c>
      <c r="Q15" s="274"/>
      <c r="R15" s="34"/>
      <c r="S15" s="28"/>
      <c r="T15" s="3"/>
      <c r="U15" s="28"/>
      <c r="V15" s="4"/>
      <c r="W15" s="275" t="s">
        <v>1202</v>
      </c>
      <c r="X15" s="275" t="s">
        <v>1213</v>
      </c>
      <c r="Y15" s="275" t="s">
        <v>1214</v>
      </c>
      <c r="Z15" s="272">
        <v>21</v>
      </c>
    </row>
    <row r="16" spans="1:26" ht="12" customHeight="1">
      <c r="A16" s="278"/>
      <c r="B16" s="275"/>
      <c r="C16" s="275"/>
      <c r="D16" s="275"/>
      <c r="E16" s="6"/>
      <c r="F16" s="9">
        <v>6</v>
      </c>
      <c r="G16" s="30" t="s">
        <v>1083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22</v>
      </c>
      <c r="U16" s="30" t="s">
        <v>1181</v>
      </c>
      <c r="V16" s="7"/>
      <c r="W16" s="275"/>
      <c r="X16" s="275"/>
      <c r="Y16" s="275"/>
      <c r="Z16" s="272"/>
    </row>
    <row r="17" spans="1:26" ht="12" customHeight="1">
      <c r="A17" s="278">
        <v>6</v>
      </c>
      <c r="B17" s="275" t="s">
        <v>1083</v>
      </c>
      <c r="C17" s="275" t="s">
        <v>1257</v>
      </c>
      <c r="D17" s="275" t="s">
        <v>1295</v>
      </c>
      <c r="E17" s="8"/>
      <c r="F17" s="277">
        <v>83</v>
      </c>
      <c r="G17" s="274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77">
        <v>83</v>
      </c>
      <c r="U17" s="274"/>
      <c r="V17" s="9"/>
      <c r="W17" s="275" t="s">
        <v>1181</v>
      </c>
      <c r="X17" s="275" t="s">
        <v>1200</v>
      </c>
      <c r="Y17" s="275" t="s">
        <v>1287</v>
      </c>
      <c r="Z17" s="272">
        <v>22</v>
      </c>
    </row>
    <row r="18" spans="1:26" ht="12" customHeight="1">
      <c r="A18" s="278"/>
      <c r="B18" s="275"/>
      <c r="C18" s="275"/>
      <c r="D18" s="275"/>
      <c r="E18" s="5"/>
      <c r="F18" s="10"/>
      <c r="G18" s="33"/>
      <c r="H18" s="35">
        <v>7</v>
      </c>
      <c r="I18" s="31" t="s">
        <v>1291</v>
      </c>
      <c r="J18" s="28"/>
      <c r="K18" s="33"/>
      <c r="L18" s="28"/>
      <c r="M18" s="28"/>
      <c r="N18" s="34"/>
      <c r="O18" s="28"/>
      <c r="P18" s="34"/>
      <c r="Q18" s="28"/>
      <c r="R18" s="35">
        <v>24</v>
      </c>
      <c r="S18" s="30" t="s">
        <v>1009</v>
      </c>
      <c r="T18" s="34"/>
      <c r="U18" s="28"/>
      <c r="V18" s="5"/>
      <c r="W18" s="275"/>
      <c r="X18" s="275"/>
      <c r="Y18" s="275"/>
      <c r="Z18" s="272"/>
    </row>
    <row r="19" spans="1:26" ht="12" customHeight="1">
      <c r="A19" s="278">
        <v>7</v>
      </c>
      <c r="B19" s="275" t="s">
        <v>1291</v>
      </c>
      <c r="C19" s="275" t="s">
        <v>1296</v>
      </c>
      <c r="D19" s="275" t="s">
        <v>1297</v>
      </c>
      <c r="E19" s="4"/>
      <c r="F19" s="10"/>
      <c r="G19" s="33"/>
      <c r="H19" s="277">
        <v>80</v>
      </c>
      <c r="I19" s="273"/>
      <c r="J19" s="28"/>
      <c r="K19" s="33"/>
      <c r="L19" s="28"/>
      <c r="M19" s="28"/>
      <c r="N19" s="34"/>
      <c r="O19" s="28"/>
      <c r="P19" s="34"/>
      <c r="Q19" s="28"/>
      <c r="R19" s="273">
        <v>86</v>
      </c>
      <c r="S19" s="274"/>
      <c r="T19" s="34"/>
      <c r="U19" s="28"/>
      <c r="V19" s="4"/>
      <c r="W19" s="275" t="s">
        <v>1298</v>
      </c>
      <c r="X19" s="275" t="s">
        <v>1299</v>
      </c>
      <c r="Y19" s="275" t="s">
        <v>1258</v>
      </c>
      <c r="Z19" s="272">
        <v>23</v>
      </c>
    </row>
    <row r="20" spans="1:26" ht="12" customHeight="1">
      <c r="A20" s="278"/>
      <c r="B20" s="275"/>
      <c r="C20" s="275"/>
      <c r="D20" s="275"/>
      <c r="E20" s="6"/>
      <c r="F20" s="9">
        <v>7</v>
      </c>
      <c r="G20" s="31" t="s">
        <v>1291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24</v>
      </c>
      <c r="U20" s="30" t="s">
        <v>1009</v>
      </c>
      <c r="V20" s="7"/>
      <c r="W20" s="275"/>
      <c r="X20" s="275"/>
      <c r="Y20" s="275"/>
      <c r="Z20" s="272"/>
    </row>
    <row r="21" spans="1:26" ht="12" customHeight="1">
      <c r="A21" s="278">
        <v>8</v>
      </c>
      <c r="B21" s="275" t="s">
        <v>1300</v>
      </c>
      <c r="C21" s="275" t="s">
        <v>1301</v>
      </c>
      <c r="D21" s="275" t="s">
        <v>1302</v>
      </c>
      <c r="E21" s="8"/>
      <c r="F21" s="277">
        <v>84</v>
      </c>
      <c r="G21" s="273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73">
        <v>82</v>
      </c>
      <c r="U21" s="274"/>
      <c r="V21" s="9"/>
      <c r="W21" s="275" t="s">
        <v>1009</v>
      </c>
      <c r="X21" s="275" t="s">
        <v>1276</v>
      </c>
      <c r="Y21" s="275" t="s">
        <v>1072</v>
      </c>
      <c r="Z21" s="272">
        <v>24</v>
      </c>
    </row>
    <row r="22" spans="1:26" ht="12" customHeight="1">
      <c r="A22" s="278"/>
      <c r="B22" s="275"/>
      <c r="C22" s="275"/>
      <c r="D22" s="275"/>
      <c r="E22" s="5"/>
      <c r="F22" s="10"/>
      <c r="G22" s="3"/>
      <c r="H22" s="28"/>
      <c r="I22" s="3"/>
      <c r="J22" s="28"/>
      <c r="K22" s="33"/>
      <c r="L22" s="35">
        <v>9</v>
      </c>
      <c r="M22" s="30" t="s">
        <v>1253</v>
      </c>
      <c r="N22" s="35">
        <v>18</v>
      </c>
      <c r="O22" s="30" t="s">
        <v>1248</v>
      </c>
      <c r="P22" s="34"/>
      <c r="Q22" s="28"/>
      <c r="R22" s="3"/>
      <c r="S22" s="28"/>
      <c r="T22" s="3"/>
      <c r="U22" s="28"/>
      <c r="V22" s="5"/>
      <c r="W22" s="275"/>
      <c r="X22" s="275"/>
      <c r="Y22" s="275"/>
      <c r="Z22" s="272"/>
    </row>
    <row r="23" spans="1:26" ht="12" customHeight="1">
      <c r="A23" s="278">
        <v>9</v>
      </c>
      <c r="B23" s="275" t="s">
        <v>1253</v>
      </c>
      <c r="C23" s="275" t="s">
        <v>1254</v>
      </c>
      <c r="D23" s="275" t="s">
        <v>1046</v>
      </c>
      <c r="E23" s="4"/>
      <c r="F23" s="10"/>
      <c r="G23" s="3"/>
      <c r="H23" s="28"/>
      <c r="I23" s="3"/>
      <c r="J23" s="28"/>
      <c r="K23" s="33"/>
      <c r="L23" s="277">
        <v>85</v>
      </c>
      <c r="M23" s="273"/>
      <c r="N23" s="273">
        <v>86</v>
      </c>
      <c r="O23" s="273"/>
      <c r="P23" s="34"/>
      <c r="Q23" s="28"/>
      <c r="R23" s="3"/>
      <c r="S23" s="28"/>
      <c r="T23" s="3"/>
      <c r="U23" s="28"/>
      <c r="V23" s="4"/>
      <c r="W23" s="275" t="s">
        <v>1187</v>
      </c>
      <c r="X23" s="275" t="s">
        <v>1188</v>
      </c>
      <c r="Y23" s="275" t="s">
        <v>1046</v>
      </c>
      <c r="Z23" s="272">
        <v>25</v>
      </c>
    </row>
    <row r="24" spans="1:26" ht="12" customHeight="1">
      <c r="A24" s="278"/>
      <c r="B24" s="275"/>
      <c r="C24" s="275"/>
      <c r="D24" s="275"/>
      <c r="E24" s="6"/>
      <c r="F24" s="9">
        <v>9</v>
      </c>
      <c r="G24" s="30" t="s">
        <v>1253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26</v>
      </c>
      <c r="U24" s="30" t="s">
        <v>1177</v>
      </c>
      <c r="V24" s="7"/>
      <c r="W24" s="275"/>
      <c r="X24" s="275"/>
      <c r="Y24" s="275"/>
      <c r="Z24" s="272"/>
    </row>
    <row r="25" spans="1:26" ht="12" customHeight="1">
      <c r="A25" s="278">
        <v>10</v>
      </c>
      <c r="B25" s="275" t="s">
        <v>1268</v>
      </c>
      <c r="C25" s="275" t="s">
        <v>1269</v>
      </c>
      <c r="D25" s="275" t="s">
        <v>1270</v>
      </c>
      <c r="E25" s="8"/>
      <c r="F25" s="277">
        <v>84</v>
      </c>
      <c r="G25" s="274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77">
        <v>83</v>
      </c>
      <c r="U25" s="274"/>
      <c r="V25" s="9"/>
      <c r="W25" s="275" t="s">
        <v>1177</v>
      </c>
      <c r="X25" s="275" t="s">
        <v>1178</v>
      </c>
      <c r="Y25" s="275" t="s">
        <v>1179</v>
      </c>
      <c r="Z25" s="272">
        <v>26</v>
      </c>
    </row>
    <row r="26" spans="1:26" ht="12" customHeight="1">
      <c r="A26" s="278"/>
      <c r="B26" s="275"/>
      <c r="C26" s="275"/>
      <c r="D26" s="275"/>
      <c r="E26" s="5"/>
      <c r="F26" s="10"/>
      <c r="G26" s="33"/>
      <c r="H26" s="35">
        <v>9</v>
      </c>
      <c r="I26" s="30" t="s">
        <v>1253</v>
      </c>
      <c r="J26" s="28"/>
      <c r="K26" s="33"/>
      <c r="L26" s="28"/>
      <c r="M26" s="28"/>
      <c r="N26" s="28"/>
      <c r="O26" s="28"/>
      <c r="P26" s="34"/>
      <c r="Q26" s="28"/>
      <c r="R26" s="30">
        <v>26</v>
      </c>
      <c r="S26" s="30" t="s">
        <v>1177</v>
      </c>
      <c r="T26" s="34"/>
      <c r="U26" s="28"/>
      <c r="V26" s="5"/>
      <c r="W26" s="275"/>
      <c r="X26" s="275"/>
      <c r="Y26" s="275"/>
      <c r="Z26" s="272"/>
    </row>
    <row r="27" spans="1:26" ht="12" customHeight="1">
      <c r="A27" s="278">
        <v>11</v>
      </c>
      <c r="B27" s="275" t="s">
        <v>1182</v>
      </c>
      <c r="C27" s="275" t="s">
        <v>1183</v>
      </c>
      <c r="D27" s="275" t="s">
        <v>1284</v>
      </c>
      <c r="E27" s="4"/>
      <c r="F27" s="10"/>
      <c r="G27" s="33"/>
      <c r="H27" s="277">
        <v>84</v>
      </c>
      <c r="I27" s="274"/>
      <c r="J27" s="28"/>
      <c r="K27" s="33"/>
      <c r="L27" s="28"/>
      <c r="M27" s="28"/>
      <c r="N27" s="28"/>
      <c r="O27" s="28"/>
      <c r="P27" s="34"/>
      <c r="Q27" s="28"/>
      <c r="R27" s="277">
        <v>84</v>
      </c>
      <c r="S27" s="274"/>
      <c r="T27" s="34"/>
      <c r="U27" s="28"/>
      <c r="V27" s="4"/>
      <c r="W27" s="275" t="s">
        <v>1303</v>
      </c>
      <c r="X27" s="275" t="s">
        <v>1304</v>
      </c>
      <c r="Y27" s="275" t="s">
        <v>1133</v>
      </c>
      <c r="Z27" s="272">
        <v>27</v>
      </c>
    </row>
    <row r="28" spans="1:26" ht="12" customHeight="1">
      <c r="A28" s="278"/>
      <c r="B28" s="275"/>
      <c r="C28" s="275"/>
      <c r="D28" s="275"/>
      <c r="E28" s="6"/>
      <c r="F28" s="9">
        <v>12</v>
      </c>
      <c r="G28" s="31" t="s">
        <v>1241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28</v>
      </c>
      <c r="U28" s="30" t="s">
        <v>1076</v>
      </c>
      <c r="V28" s="7"/>
      <c r="W28" s="275"/>
      <c r="X28" s="275"/>
      <c r="Y28" s="275"/>
      <c r="Z28" s="272"/>
    </row>
    <row r="29" spans="1:26" ht="12" customHeight="1">
      <c r="A29" s="278">
        <v>12</v>
      </c>
      <c r="B29" s="275" t="s">
        <v>1241</v>
      </c>
      <c r="C29" s="275" t="s">
        <v>1242</v>
      </c>
      <c r="D29" s="275" t="s">
        <v>1243</v>
      </c>
      <c r="E29" s="8"/>
      <c r="F29" s="277">
        <v>86</v>
      </c>
      <c r="G29" s="273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73">
        <v>83</v>
      </c>
      <c r="U29" s="274"/>
      <c r="V29" s="9"/>
      <c r="W29" s="275" t="s">
        <v>1076</v>
      </c>
      <c r="X29" s="275" t="s">
        <v>1263</v>
      </c>
      <c r="Y29" s="275" t="s">
        <v>1264</v>
      </c>
      <c r="Z29" s="272">
        <v>28</v>
      </c>
    </row>
    <row r="30" spans="1:26" ht="12" customHeight="1">
      <c r="A30" s="278"/>
      <c r="B30" s="275"/>
      <c r="C30" s="275"/>
      <c r="D30" s="275"/>
      <c r="E30" s="5"/>
      <c r="F30" s="10"/>
      <c r="G30" s="3"/>
      <c r="H30" s="28"/>
      <c r="I30" s="33"/>
      <c r="J30" s="35">
        <v>9</v>
      </c>
      <c r="K30" s="31" t="s">
        <v>1253</v>
      </c>
      <c r="L30" s="28"/>
      <c r="M30" s="28"/>
      <c r="N30" s="28"/>
      <c r="O30" s="28"/>
      <c r="P30" s="35">
        <v>26</v>
      </c>
      <c r="Q30" s="30" t="s">
        <v>1177</v>
      </c>
      <c r="R30" s="34"/>
      <c r="S30" s="28"/>
      <c r="T30" s="3"/>
      <c r="U30" s="28"/>
      <c r="V30" s="5"/>
      <c r="W30" s="275"/>
      <c r="X30" s="275"/>
      <c r="Y30" s="275"/>
      <c r="Z30" s="272"/>
    </row>
    <row r="31" spans="1:26" ht="12" customHeight="1">
      <c r="A31" s="278">
        <v>13</v>
      </c>
      <c r="B31" s="275" t="s">
        <v>1192</v>
      </c>
      <c r="C31" s="275" t="s">
        <v>1193</v>
      </c>
      <c r="D31" s="275" t="s">
        <v>1046</v>
      </c>
      <c r="E31" s="4"/>
      <c r="F31" s="10"/>
      <c r="G31" s="3"/>
      <c r="H31" s="28"/>
      <c r="I31" s="33"/>
      <c r="J31" s="277">
        <v>83</v>
      </c>
      <c r="K31" s="273"/>
      <c r="L31" s="28"/>
      <c r="M31" s="28"/>
      <c r="N31" s="28"/>
      <c r="O31" s="28"/>
      <c r="P31" s="273">
        <v>82</v>
      </c>
      <c r="Q31" s="274"/>
      <c r="R31" s="34"/>
      <c r="S31" s="28"/>
      <c r="T31" s="3"/>
      <c r="U31" s="28"/>
      <c r="V31" s="4"/>
      <c r="W31" s="275" t="s">
        <v>1076</v>
      </c>
      <c r="X31" s="275" t="s">
        <v>1219</v>
      </c>
      <c r="Y31" s="275" t="s">
        <v>1220</v>
      </c>
      <c r="Z31" s="272">
        <v>29</v>
      </c>
    </row>
    <row r="32" spans="1:26" ht="12" customHeight="1">
      <c r="A32" s="278"/>
      <c r="B32" s="275"/>
      <c r="C32" s="275"/>
      <c r="D32" s="275"/>
      <c r="E32" s="6"/>
      <c r="F32" s="9">
        <v>13</v>
      </c>
      <c r="G32" s="30" t="s">
        <v>1192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29</v>
      </c>
      <c r="U32" s="30" t="s">
        <v>1076</v>
      </c>
      <c r="V32" s="7"/>
      <c r="W32" s="275"/>
      <c r="X32" s="275"/>
      <c r="Y32" s="275"/>
      <c r="Z32" s="272"/>
    </row>
    <row r="33" spans="1:26" ht="12" customHeight="1">
      <c r="A33" s="278">
        <v>14</v>
      </c>
      <c r="B33" s="275" t="s">
        <v>1273</v>
      </c>
      <c r="C33" s="275" t="s">
        <v>1274</v>
      </c>
      <c r="D33" s="275" t="s">
        <v>1275</v>
      </c>
      <c r="E33" s="8"/>
      <c r="F33" s="277">
        <v>86</v>
      </c>
      <c r="G33" s="274"/>
      <c r="H33" s="248"/>
      <c r="I33" s="250"/>
      <c r="J33" s="28"/>
      <c r="K33" s="3"/>
      <c r="L33" s="28"/>
      <c r="M33" s="28"/>
      <c r="N33" s="28"/>
      <c r="O33" s="28"/>
      <c r="P33" s="3"/>
      <c r="Q33" s="3"/>
      <c r="R33" s="247"/>
      <c r="S33" s="248"/>
      <c r="T33" s="277" t="s">
        <v>1014</v>
      </c>
      <c r="U33" s="274"/>
      <c r="V33" s="9"/>
      <c r="W33" s="275" t="s">
        <v>1305</v>
      </c>
      <c r="X33" s="275" t="s">
        <v>1306</v>
      </c>
      <c r="Y33" s="275" t="s">
        <v>1307</v>
      </c>
      <c r="Z33" s="272">
        <v>30</v>
      </c>
    </row>
    <row r="34" spans="1:26" ht="12" customHeight="1">
      <c r="A34" s="278"/>
      <c r="B34" s="275"/>
      <c r="C34" s="275"/>
      <c r="D34" s="275"/>
      <c r="E34" s="5"/>
      <c r="F34" s="10"/>
      <c r="G34" s="33"/>
      <c r="H34" s="245">
        <v>15</v>
      </c>
      <c r="I34" s="251" t="s">
        <v>1228</v>
      </c>
      <c r="J34" s="28"/>
      <c r="K34" s="3"/>
      <c r="L34" s="28"/>
      <c r="M34" s="28"/>
      <c r="N34" s="28"/>
      <c r="O34" s="28"/>
      <c r="P34" s="3"/>
      <c r="Q34" s="3"/>
      <c r="R34" s="245">
        <v>29</v>
      </c>
      <c r="S34" s="246" t="s">
        <v>1076</v>
      </c>
      <c r="T34" s="213"/>
      <c r="U34" s="214"/>
      <c r="V34" s="5"/>
      <c r="W34" s="275"/>
      <c r="X34" s="275"/>
      <c r="Y34" s="275"/>
      <c r="Z34" s="272"/>
    </row>
    <row r="35" spans="1:26" ht="12" customHeight="1">
      <c r="A35" s="278">
        <v>15</v>
      </c>
      <c r="B35" s="275" t="s">
        <v>1228</v>
      </c>
      <c r="C35" s="275" t="s">
        <v>1229</v>
      </c>
      <c r="D35" s="275" t="s">
        <v>1308</v>
      </c>
      <c r="E35" s="4"/>
      <c r="F35" s="10"/>
      <c r="G35" s="33"/>
      <c r="H35" s="283">
        <v>82</v>
      </c>
      <c r="I35" s="279"/>
      <c r="J35" s="28"/>
      <c r="K35" s="3"/>
      <c r="L35" s="28"/>
      <c r="M35" s="28"/>
      <c r="N35" s="28"/>
      <c r="O35" s="28"/>
      <c r="P35" s="3"/>
      <c r="Q35" s="3"/>
      <c r="R35" s="279">
        <v>86</v>
      </c>
      <c r="S35" s="280"/>
      <c r="T35" s="213"/>
      <c r="U35" s="214"/>
      <c r="V35" s="4"/>
      <c r="W35" s="275" t="s">
        <v>1186</v>
      </c>
      <c r="X35" s="275" t="s">
        <v>1259</v>
      </c>
      <c r="Y35" s="275" t="s">
        <v>1212</v>
      </c>
      <c r="Z35" s="272">
        <v>31</v>
      </c>
    </row>
    <row r="36" spans="1:26" ht="12" customHeight="1">
      <c r="A36" s="278"/>
      <c r="B36" s="275"/>
      <c r="C36" s="275"/>
      <c r="D36" s="275"/>
      <c r="E36" s="6"/>
      <c r="F36" s="9">
        <v>15</v>
      </c>
      <c r="G36" s="31" t="s">
        <v>1228</v>
      </c>
      <c r="H36" s="28"/>
      <c r="I36" s="3"/>
      <c r="J36" s="28"/>
      <c r="K36" s="3"/>
      <c r="L36" s="28"/>
      <c r="M36" s="28"/>
      <c r="N36" s="28"/>
      <c r="O36" s="28"/>
      <c r="P36" s="3"/>
      <c r="Q36" s="3"/>
      <c r="R36" s="3"/>
      <c r="S36" s="214"/>
      <c r="T36" s="35">
        <v>31</v>
      </c>
      <c r="U36" s="30" t="s">
        <v>1186</v>
      </c>
      <c r="V36" s="7"/>
      <c r="W36" s="275"/>
      <c r="X36" s="275"/>
      <c r="Y36" s="275"/>
      <c r="Z36" s="272"/>
    </row>
    <row r="37" spans="1:26" ht="12" customHeight="1">
      <c r="A37" s="278">
        <v>16</v>
      </c>
      <c r="B37" s="14" t="s">
        <v>1066</v>
      </c>
      <c r="C37" s="14" t="s">
        <v>1309</v>
      </c>
      <c r="D37" s="14" t="s">
        <v>1310</v>
      </c>
      <c r="E37" s="8"/>
      <c r="F37" s="277">
        <v>97</v>
      </c>
      <c r="G37" s="273"/>
      <c r="H37" s="28"/>
      <c r="I37" s="3"/>
      <c r="J37" s="28"/>
      <c r="K37" s="3"/>
      <c r="L37" s="28"/>
      <c r="M37" s="28"/>
      <c r="N37" s="28"/>
      <c r="O37" s="28"/>
      <c r="P37" s="3"/>
      <c r="Q37" s="3"/>
      <c r="R37" s="3"/>
      <c r="S37" s="214"/>
      <c r="T37" s="273">
        <v>97</v>
      </c>
      <c r="U37" s="274"/>
      <c r="V37" s="9"/>
      <c r="W37" s="275" t="s">
        <v>1225</v>
      </c>
      <c r="X37" s="275" t="s">
        <v>1279</v>
      </c>
      <c r="Y37" s="275" t="s">
        <v>1072</v>
      </c>
      <c r="Z37" s="272">
        <v>32</v>
      </c>
    </row>
    <row r="38" spans="1:26" ht="12" customHeight="1">
      <c r="A38" s="278"/>
      <c r="B38" s="243" t="s">
        <v>1003</v>
      </c>
      <c r="C38" s="243" t="s">
        <v>1004</v>
      </c>
      <c r="D38" s="243" t="s">
        <v>1005</v>
      </c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75"/>
      <c r="X38" s="275"/>
      <c r="Y38" s="275"/>
      <c r="Z38" s="272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3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3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3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I42" s="40" t="s">
        <v>150</v>
      </c>
      <c r="K42" s="13"/>
      <c r="L42" s="5"/>
      <c r="N42" s="5"/>
      <c r="O42" s="10"/>
      <c r="R42" s="40" t="s">
        <v>155</v>
      </c>
      <c r="S42" s="5"/>
      <c r="T42" s="10"/>
      <c r="U42" s="5"/>
      <c r="V42" s="10"/>
      <c r="W42" s="14"/>
      <c r="X42" s="39"/>
      <c r="Y42" s="39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57" t="s">
        <v>355</v>
      </c>
      <c r="J43" s="46"/>
      <c r="K43" s="46"/>
      <c r="L43" s="56">
        <v>5</v>
      </c>
      <c r="M43" s="57" t="s">
        <v>357</v>
      </c>
      <c r="Q43" s="56">
        <v>1</v>
      </c>
      <c r="R43" s="57" t="s">
        <v>1311</v>
      </c>
      <c r="S43" s="57"/>
      <c r="T43" s="17"/>
      <c r="U43" s="16"/>
      <c r="V43" s="17"/>
      <c r="X43" s="18"/>
      <c r="Y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57" t="s">
        <v>559</v>
      </c>
      <c r="J44" s="46"/>
      <c r="K44" s="46"/>
      <c r="L44" s="56">
        <v>6</v>
      </c>
      <c r="M44" s="57" t="s">
        <v>562</v>
      </c>
      <c r="Q44" s="56">
        <v>2</v>
      </c>
      <c r="R44" s="57" t="s">
        <v>1312</v>
      </c>
      <c r="S44" s="57"/>
      <c r="T44" s="17"/>
      <c r="U44" s="16"/>
      <c r="V44" s="17"/>
      <c r="X44" s="18"/>
      <c r="Y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57" t="s">
        <v>560</v>
      </c>
      <c r="J45" s="46"/>
      <c r="K45" s="46"/>
      <c r="L45" s="56">
        <v>7</v>
      </c>
      <c r="M45" s="13" t="s">
        <v>563</v>
      </c>
      <c r="Q45" s="56">
        <v>3</v>
      </c>
      <c r="R45" s="57" t="s">
        <v>1313</v>
      </c>
      <c r="S45" s="57"/>
      <c r="T45" s="17"/>
      <c r="U45" s="16"/>
      <c r="V45" s="17"/>
      <c r="X45" s="18"/>
      <c r="Y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56">
        <v>4</v>
      </c>
      <c r="I46" s="57" t="s">
        <v>561</v>
      </c>
      <c r="J46" s="46"/>
      <c r="K46" s="46"/>
      <c r="L46" s="56">
        <v>8</v>
      </c>
      <c r="M46" s="57" t="s">
        <v>356</v>
      </c>
      <c r="Q46" s="56">
        <v>4</v>
      </c>
      <c r="R46" s="57" t="s">
        <v>1314</v>
      </c>
      <c r="S46" s="57"/>
      <c r="T46" s="17"/>
      <c r="U46" s="16"/>
      <c r="V46" s="17"/>
      <c r="X46" s="18"/>
      <c r="Y46" s="18"/>
      <c r="Z46" s="18"/>
      <c r="AA46" s="16"/>
    </row>
    <row r="47" spans="1:25" ht="15.75" customHeight="1">
      <c r="A47" s="25"/>
      <c r="B47" s="24"/>
      <c r="C47" s="24"/>
      <c r="D47" s="25"/>
      <c r="G47" s="18"/>
      <c r="H47" s="16"/>
      <c r="X47" s="18"/>
      <c r="Y47" s="18"/>
    </row>
    <row r="48" spans="1:23" s="21" customFormat="1" ht="12" customHeight="1">
      <c r="A48" s="25"/>
      <c r="B48" s="201" t="s">
        <v>151</v>
      </c>
      <c r="C48" s="26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202" t="s">
        <v>182</v>
      </c>
      <c r="T48" s="19"/>
      <c r="U48" s="19"/>
      <c r="V48" s="19"/>
      <c r="W48" s="205"/>
    </row>
    <row r="49" spans="1:26" ht="12" customHeight="1">
      <c r="A49" s="278">
        <v>7</v>
      </c>
      <c r="B49" s="275" t="s">
        <v>1291</v>
      </c>
      <c r="C49" s="275" t="s">
        <v>1296</v>
      </c>
      <c r="D49" s="289" t="s">
        <v>1297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75" t="s">
        <v>1076</v>
      </c>
      <c r="X49" s="275" t="s">
        <v>1219</v>
      </c>
      <c r="Y49" s="275" t="s">
        <v>1220</v>
      </c>
      <c r="Z49" s="272">
        <v>29</v>
      </c>
    </row>
    <row r="50" spans="1:26" ht="12" customHeight="1">
      <c r="A50" s="278"/>
      <c r="B50" s="275"/>
      <c r="C50" s="275"/>
      <c r="D50" s="289"/>
      <c r="E50" s="37"/>
      <c r="F50" s="30">
        <v>26</v>
      </c>
      <c r="G50" s="30" t="s">
        <v>1177</v>
      </c>
      <c r="H50" s="28" t="s">
        <v>183</v>
      </c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3</v>
      </c>
      <c r="U50" s="30" t="s">
        <v>1180</v>
      </c>
      <c r="V50" s="7"/>
      <c r="W50" s="275"/>
      <c r="X50" s="275"/>
      <c r="Y50" s="275"/>
      <c r="Z50" s="272"/>
    </row>
    <row r="51" spans="1:26" ht="12" customHeight="1">
      <c r="A51" s="278">
        <v>26</v>
      </c>
      <c r="B51" s="275" t="s">
        <v>1177</v>
      </c>
      <c r="C51" s="275" t="s">
        <v>1178</v>
      </c>
      <c r="D51" s="289" t="s">
        <v>1179</v>
      </c>
      <c r="E51" s="38"/>
      <c r="F51" s="284">
        <v>82</v>
      </c>
      <c r="G51" s="285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77">
        <v>83</v>
      </c>
      <c r="U51" s="274"/>
      <c r="V51" s="9"/>
      <c r="W51" s="275" t="s">
        <v>1180</v>
      </c>
      <c r="X51" s="275" t="s">
        <v>1256</v>
      </c>
      <c r="Y51" s="275" t="s">
        <v>1212</v>
      </c>
      <c r="Z51" s="272">
        <v>3</v>
      </c>
    </row>
    <row r="52" spans="1:26" ht="12" customHeight="1">
      <c r="A52" s="278"/>
      <c r="B52" s="275"/>
      <c r="C52" s="275"/>
      <c r="D52" s="289"/>
      <c r="E52" s="1"/>
      <c r="F52" s="15"/>
      <c r="G52" s="1"/>
      <c r="H52" s="15"/>
      <c r="I52" s="1"/>
      <c r="J52" s="28"/>
      <c r="K52" s="18"/>
      <c r="L52" s="18"/>
      <c r="M52" s="18"/>
      <c r="N52" s="18"/>
      <c r="O52" s="18"/>
      <c r="P52" s="18"/>
      <c r="Q52" s="18"/>
      <c r="R52" s="30">
        <v>24</v>
      </c>
      <c r="S52" s="31" t="s">
        <v>1009</v>
      </c>
      <c r="T52" s="34"/>
      <c r="U52" s="28"/>
      <c r="V52" s="5"/>
      <c r="W52" s="275"/>
      <c r="X52" s="275"/>
      <c r="Y52" s="275"/>
      <c r="Z52" s="272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86">
        <v>86</v>
      </c>
      <c r="S53" s="287"/>
      <c r="T53" s="34"/>
      <c r="U53" s="28"/>
      <c r="V53" s="4"/>
      <c r="W53" s="275" t="s">
        <v>1228</v>
      </c>
      <c r="X53" s="275" t="s">
        <v>1229</v>
      </c>
      <c r="Y53" s="275" t="s">
        <v>1308</v>
      </c>
      <c r="Z53" s="272">
        <v>15</v>
      </c>
    </row>
    <row r="54" spans="1:26" ht="12" customHeight="1">
      <c r="A54" s="54"/>
      <c r="B54" s="18"/>
      <c r="C54" s="203" t="s">
        <v>184</v>
      </c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24</v>
      </c>
      <c r="U54" s="30" t="s">
        <v>1009</v>
      </c>
      <c r="V54" s="7"/>
      <c r="W54" s="275"/>
      <c r="X54" s="275"/>
      <c r="Y54" s="275"/>
      <c r="Z54" s="272"/>
    </row>
    <row r="55" spans="1:26" ht="12" customHeight="1">
      <c r="A55" s="278">
        <v>29</v>
      </c>
      <c r="B55" s="275" t="s">
        <v>1076</v>
      </c>
      <c r="C55" s="275" t="s">
        <v>1219</v>
      </c>
      <c r="D55" s="275" t="s">
        <v>1220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73">
        <v>83</v>
      </c>
      <c r="U55" s="274"/>
      <c r="V55" s="9"/>
      <c r="W55" s="275" t="s">
        <v>1009</v>
      </c>
      <c r="X55" s="275" t="s">
        <v>1276</v>
      </c>
      <c r="Y55" s="275" t="s">
        <v>1072</v>
      </c>
      <c r="Z55" s="272">
        <v>24</v>
      </c>
    </row>
    <row r="56" spans="1:26" ht="12" customHeight="1">
      <c r="A56" s="278"/>
      <c r="B56" s="275"/>
      <c r="C56" s="275"/>
      <c r="D56" s="275"/>
      <c r="E56" s="6"/>
      <c r="F56" s="9">
        <v>15</v>
      </c>
      <c r="G56" s="30" t="s">
        <v>1228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75"/>
      <c r="X56" s="275"/>
      <c r="Y56" s="275"/>
      <c r="Z56" s="272"/>
    </row>
    <row r="57" spans="1:29" ht="13.5" customHeight="1">
      <c r="A57" s="278">
        <v>15</v>
      </c>
      <c r="B57" s="275" t="s">
        <v>1228</v>
      </c>
      <c r="C57" s="275" t="s">
        <v>1229</v>
      </c>
      <c r="D57" s="275" t="s">
        <v>1308</v>
      </c>
      <c r="E57" s="8"/>
      <c r="F57" s="277">
        <v>86</v>
      </c>
      <c r="G57" s="273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3"/>
      <c r="Z57" s="28"/>
      <c r="AA57" s="3"/>
      <c r="AB57" s="2"/>
      <c r="AC57" s="2"/>
    </row>
    <row r="58" spans="1:28" ht="13.5" customHeight="1">
      <c r="A58" s="278"/>
      <c r="B58" s="275"/>
      <c r="C58" s="275"/>
      <c r="D58" s="275"/>
      <c r="E58" s="5"/>
      <c r="F58" s="10"/>
      <c r="G58" s="3"/>
      <c r="H58" s="43"/>
      <c r="I58" s="15"/>
      <c r="J58" s="15"/>
      <c r="K58" s="15"/>
      <c r="L58" s="1"/>
      <c r="M58" s="1"/>
      <c r="O58" s="16"/>
      <c r="P58" s="28"/>
      <c r="Q58" s="49"/>
      <c r="R58" s="49"/>
      <c r="S58" s="49"/>
      <c r="T58" s="12"/>
      <c r="U58" s="60"/>
      <c r="V58" s="10"/>
      <c r="W58" s="49"/>
      <c r="X58" s="12"/>
      <c r="Y58" s="10"/>
      <c r="Z58" s="60"/>
      <c r="AA58" s="3"/>
      <c r="AB58" s="2"/>
    </row>
    <row r="59" spans="1:28" ht="13.5" customHeight="1">
      <c r="A59" s="12"/>
      <c r="B59" s="49"/>
      <c r="C59" s="49"/>
      <c r="D59" s="49"/>
      <c r="E59" s="15"/>
      <c r="F59" s="15"/>
      <c r="G59" s="15"/>
      <c r="H59" s="15"/>
      <c r="I59" s="15"/>
      <c r="J59" s="15"/>
      <c r="K59" s="43"/>
      <c r="L59" s="39"/>
      <c r="M59" s="39"/>
      <c r="O59" s="16"/>
      <c r="P59" s="28"/>
      <c r="Q59" s="49"/>
      <c r="R59" s="49"/>
      <c r="S59" s="49"/>
      <c r="T59" s="12"/>
      <c r="U59" s="28"/>
      <c r="V59" s="28"/>
      <c r="W59" s="49"/>
      <c r="X59" s="12"/>
      <c r="Y59" s="28"/>
      <c r="Z59" s="28"/>
      <c r="AA59" s="3"/>
      <c r="AB59" s="2"/>
    </row>
    <row r="60" spans="1:28" ht="13.5" customHeight="1">
      <c r="A60" s="12"/>
      <c r="B60" s="49"/>
      <c r="C60" s="49"/>
      <c r="D60" s="49"/>
      <c r="E60" s="15"/>
      <c r="F60" s="15"/>
      <c r="G60" s="15"/>
      <c r="H60" s="15"/>
      <c r="I60" s="15"/>
      <c r="J60" s="57"/>
      <c r="K60" s="10"/>
      <c r="L60" s="60"/>
      <c r="M60" s="60"/>
      <c r="N60" s="17"/>
      <c r="O60" s="16"/>
      <c r="P60" s="28"/>
      <c r="Q60" s="49"/>
      <c r="R60" s="49"/>
      <c r="S60" s="49"/>
      <c r="T60" s="12"/>
      <c r="U60" s="28"/>
      <c r="V60" s="28"/>
      <c r="W60" s="49"/>
      <c r="X60" s="12"/>
      <c r="Y60" s="12"/>
      <c r="Z60" s="12"/>
      <c r="AA60" s="2"/>
      <c r="AB60" s="2"/>
    </row>
    <row r="61" spans="1:29" ht="13.5" customHeight="1">
      <c r="A61" s="12"/>
      <c r="B61" s="49"/>
      <c r="C61" s="49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17"/>
      <c r="O61" s="16"/>
      <c r="P61" s="17"/>
      <c r="Q61" s="17"/>
      <c r="R61" s="17"/>
      <c r="T61" s="17"/>
      <c r="V61" s="17"/>
      <c r="W61" s="46"/>
      <c r="X61" s="15"/>
      <c r="Y61" s="12"/>
      <c r="Z61" s="12"/>
      <c r="AA61" s="2"/>
      <c r="AB61" s="2"/>
      <c r="AC61" s="2"/>
    </row>
    <row r="62" spans="1:29" ht="13.5" customHeight="1">
      <c r="A62" s="12"/>
      <c r="B62" s="49"/>
      <c r="C62" s="49"/>
      <c r="D62" s="49"/>
      <c r="E62" s="43"/>
      <c r="F62" s="10"/>
      <c r="G62" s="10"/>
      <c r="H62" s="43"/>
      <c r="I62" s="43"/>
      <c r="J62" s="43"/>
      <c r="K62" s="43"/>
      <c r="L62" s="43"/>
      <c r="M62" s="43"/>
      <c r="N62" s="17"/>
      <c r="P62" s="17"/>
      <c r="Q62" s="17"/>
      <c r="R62" s="23"/>
      <c r="S62" s="23"/>
      <c r="T62" s="23"/>
      <c r="U62" s="23"/>
      <c r="V62" s="23"/>
      <c r="W62" s="206"/>
      <c r="X62" s="15"/>
      <c r="Y62" s="12"/>
      <c r="Z62" s="12"/>
      <c r="AA62" s="12"/>
      <c r="AB62" s="2"/>
      <c r="AC62" s="2"/>
    </row>
    <row r="63" spans="1:28" ht="13.5" customHeight="1">
      <c r="A63" s="12"/>
      <c r="B63" s="49"/>
      <c r="C63" s="49"/>
      <c r="D63" s="49"/>
      <c r="E63" s="43"/>
      <c r="F63" s="43"/>
      <c r="G63" s="43"/>
      <c r="H63" s="43"/>
      <c r="I63" s="43"/>
      <c r="J63" s="43"/>
      <c r="K63" s="43"/>
      <c r="L63" s="43"/>
      <c r="M63" s="43"/>
      <c r="O63" s="43"/>
      <c r="P63" s="49"/>
      <c r="Q63" s="49"/>
      <c r="R63" s="49"/>
      <c r="S63" s="49"/>
      <c r="T63" s="12"/>
      <c r="U63" s="28"/>
      <c r="V63" s="28"/>
      <c r="W63" s="49"/>
      <c r="X63" s="12"/>
      <c r="Y63" s="2"/>
      <c r="Z63" s="43"/>
      <c r="AA63" s="43"/>
      <c r="AB63" s="2"/>
    </row>
    <row r="64" spans="1:28" ht="13.5" customHeight="1">
      <c r="A64" s="12"/>
      <c r="B64" s="49"/>
      <c r="C64" s="49"/>
      <c r="D64" s="49"/>
      <c r="E64" s="43"/>
      <c r="F64" s="43"/>
      <c r="G64" s="43"/>
      <c r="H64" s="10"/>
      <c r="I64" s="10"/>
      <c r="J64" s="43"/>
      <c r="K64" s="43"/>
      <c r="L64" s="43"/>
      <c r="M64" s="43"/>
      <c r="N64" s="61"/>
      <c r="O64" s="60"/>
      <c r="P64" s="49"/>
      <c r="Q64" s="49"/>
      <c r="R64" s="49"/>
      <c r="S64" s="49"/>
      <c r="T64" s="12"/>
      <c r="U64" s="60"/>
      <c r="V64" s="60"/>
      <c r="W64" s="49"/>
      <c r="X64" s="12"/>
      <c r="Y64" s="2"/>
      <c r="Z64" s="60"/>
      <c r="AA64" s="43"/>
      <c r="AB64" s="2"/>
    </row>
    <row r="65" spans="1:28" ht="13.5" customHeight="1">
      <c r="A65" s="12"/>
      <c r="B65" s="49"/>
      <c r="C65" s="49"/>
      <c r="D65" s="49"/>
      <c r="E65" s="43"/>
      <c r="F65" s="43"/>
      <c r="G65" s="43"/>
      <c r="H65" s="43"/>
      <c r="I65" s="43"/>
      <c r="J65" s="43"/>
      <c r="K65" s="43"/>
      <c r="L65" s="43"/>
      <c r="M65" s="43"/>
      <c r="N65" s="17"/>
      <c r="O65" s="15"/>
      <c r="P65" s="49"/>
      <c r="Q65" s="49"/>
      <c r="R65" s="49"/>
      <c r="S65" s="49"/>
      <c r="T65" s="12"/>
      <c r="U65" s="28"/>
      <c r="V65" s="28"/>
      <c r="W65" s="49"/>
      <c r="X65" s="12"/>
      <c r="Y65" s="12"/>
      <c r="Z65" s="43"/>
      <c r="AA65" s="43"/>
      <c r="AB65" s="2"/>
    </row>
    <row r="66" spans="1:28" ht="13.5" customHeight="1">
      <c r="A66" s="12"/>
      <c r="B66" s="49"/>
      <c r="C66" s="49"/>
      <c r="D66" s="49"/>
      <c r="E66" s="43"/>
      <c r="F66" s="10"/>
      <c r="G66" s="10"/>
      <c r="H66" s="43"/>
      <c r="I66" s="43"/>
      <c r="J66" s="43"/>
      <c r="K66" s="43"/>
      <c r="L66" s="43"/>
      <c r="M66" s="43"/>
      <c r="N66" s="17"/>
      <c r="O66" s="15"/>
      <c r="P66" s="49"/>
      <c r="Q66" s="49"/>
      <c r="R66" s="49"/>
      <c r="S66" s="49"/>
      <c r="T66" s="12"/>
      <c r="U66" s="28"/>
      <c r="V66" s="28"/>
      <c r="W66" s="49"/>
      <c r="X66" s="12"/>
      <c r="Y66" s="55"/>
      <c r="Z66" s="43"/>
      <c r="AA66" s="43"/>
      <c r="AB66" s="2"/>
    </row>
    <row r="67" spans="1:28" ht="13.5" customHeight="1">
      <c r="A67" s="12"/>
      <c r="B67" s="49"/>
      <c r="C67" s="49"/>
      <c r="D67" s="49"/>
      <c r="E67" s="43"/>
      <c r="F67" s="43"/>
      <c r="G67" s="43"/>
      <c r="H67" s="43"/>
      <c r="I67" s="43"/>
      <c r="J67" s="43"/>
      <c r="K67" s="43"/>
      <c r="L67" s="43"/>
      <c r="M67" s="43"/>
      <c r="N67" s="17"/>
      <c r="O67" s="43"/>
      <c r="P67" s="49"/>
      <c r="Q67" s="49"/>
      <c r="R67" s="49"/>
      <c r="S67" s="49"/>
      <c r="T67" s="12"/>
      <c r="U67" s="28"/>
      <c r="V67" s="28"/>
      <c r="W67" s="49"/>
      <c r="X67" s="12"/>
      <c r="Y67" s="55"/>
      <c r="Z67" s="43"/>
      <c r="AA67" s="43"/>
      <c r="AB67" s="12"/>
    </row>
    <row r="68" spans="1:28" ht="13.5" customHeight="1">
      <c r="A68" s="12"/>
      <c r="B68" s="49"/>
      <c r="C68" s="49"/>
      <c r="D68" s="49"/>
      <c r="E68" s="43"/>
      <c r="F68" s="43"/>
      <c r="G68" s="43"/>
      <c r="H68" s="43"/>
      <c r="I68" s="43"/>
      <c r="J68" s="43"/>
      <c r="K68" s="43"/>
      <c r="L68" s="43"/>
      <c r="M68" s="43"/>
      <c r="N68" s="61"/>
      <c r="O68" s="60"/>
      <c r="P68" s="49"/>
      <c r="Q68" s="49"/>
      <c r="R68" s="49"/>
      <c r="S68" s="49"/>
      <c r="T68" s="12"/>
      <c r="U68" s="60"/>
      <c r="V68" s="60"/>
      <c r="W68" s="49"/>
      <c r="X68" s="12"/>
      <c r="Y68" s="55"/>
      <c r="Z68" s="60"/>
      <c r="AA68" s="43"/>
      <c r="AB68" s="12"/>
    </row>
  </sheetData>
  <mergeCells count="196">
    <mergeCell ref="F57:G57"/>
    <mergeCell ref="D49:D50"/>
    <mergeCell ref="D51:D52"/>
    <mergeCell ref="A57:A58"/>
    <mergeCell ref="B57:B58"/>
    <mergeCell ref="C57:C58"/>
    <mergeCell ref="D57:D58"/>
    <mergeCell ref="A55:A56"/>
    <mergeCell ref="B55:B56"/>
    <mergeCell ref="C55:C56"/>
    <mergeCell ref="Z55:Z56"/>
    <mergeCell ref="W51:W52"/>
    <mergeCell ref="X55:X56"/>
    <mergeCell ref="Y55:Y56"/>
    <mergeCell ref="W53:W54"/>
    <mergeCell ref="X53:X54"/>
    <mergeCell ref="Y53:Y54"/>
    <mergeCell ref="Z53:Z54"/>
    <mergeCell ref="W55:W56"/>
    <mergeCell ref="X49:X50"/>
    <mergeCell ref="Y49:Y50"/>
    <mergeCell ref="Z49:Z50"/>
    <mergeCell ref="X51:X52"/>
    <mergeCell ref="Y51:Y52"/>
    <mergeCell ref="Z51:Z52"/>
    <mergeCell ref="P31:Q31"/>
    <mergeCell ref="T25:U25"/>
    <mergeCell ref="T29:U29"/>
    <mergeCell ref="T17:U17"/>
    <mergeCell ref="T21:U21"/>
    <mergeCell ref="W49:W50"/>
    <mergeCell ref="T33:U33"/>
    <mergeCell ref="F33:G33"/>
    <mergeCell ref="W35:W36"/>
    <mergeCell ref="W33:W34"/>
    <mergeCell ref="T55:U55"/>
    <mergeCell ref="R53:S53"/>
    <mergeCell ref="T51:U51"/>
    <mergeCell ref="D55:D56"/>
    <mergeCell ref="F51:G51"/>
    <mergeCell ref="R11:S11"/>
    <mergeCell ref="R27:S27"/>
    <mergeCell ref="J15:K15"/>
    <mergeCell ref="L23:M23"/>
    <mergeCell ref="N23:O23"/>
    <mergeCell ref="P15:Q15"/>
    <mergeCell ref="R19:S19"/>
    <mergeCell ref="F17:G17"/>
    <mergeCell ref="F21:G21"/>
    <mergeCell ref="F25:G25"/>
    <mergeCell ref="F29:G29"/>
    <mergeCell ref="A49:A50"/>
    <mergeCell ref="B49:B50"/>
    <mergeCell ref="C49:C50"/>
    <mergeCell ref="A51:A52"/>
    <mergeCell ref="B51:B52"/>
    <mergeCell ref="C51:C52"/>
    <mergeCell ref="Z37:Z38"/>
    <mergeCell ref="A37:A38"/>
    <mergeCell ref="T37:U37"/>
    <mergeCell ref="X37:X38"/>
    <mergeCell ref="Y37:Y38"/>
    <mergeCell ref="W37:W38"/>
    <mergeCell ref="F37:G37"/>
    <mergeCell ref="X35:X36"/>
    <mergeCell ref="Y35:Y36"/>
    <mergeCell ref="Z35:Z36"/>
    <mergeCell ref="A35:A36"/>
    <mergeCell ref="B35:B36"/>
    <mergeCell ref="C35:C36"/>
    <mergeCell ref="D35:D36"/>
    <mergeCell ref="R35:S35"/>
    <mergeCell ref="X33:X34"/>
    <mergeCell ref="Y33:Y34"/>
    <mergeCell ref="Z33:Z34"/>
    <mergeCell ref="A33:A34"/>
    <mergeCell ref="B33:B34"/>
    <mergeCell ref="C33:C34"/>
    <mergeCell ref="D33:D34"/>
    <mergeCell ref="W31:W32"/>
    <mergeCell ref="X31:X32"/>
    <mergeCell ref="Y31:Y32"/>
    <mergeCell ref="Z31:Z32"/>
    <mergeCell ref="A31:A32"/>
    <mergeCell ref="B31:B32"/>
    <mergeCell ref="C31:C32"/>
    <mergeCell ref="D31:D32"/>
    <mergeCell ref="W29:W30"/>
    <mergeCell ref="X29:X30"/>
    <mergeCell ref="Y29:Y30"/>
    <mergeCell ref="Z29:Z30"/>
    <mergeCell ref="A29:A30"/>
    <mergeCell ref="B29:B30"/>
    <mergeCell ref="C29:C30"/>
    <mergeCell ref="D29:D30"/>
    <mergeCell ref="W27:W28"/>
    <mergeCell ref="X27:X28"/>
    <mergeCell ref="Y27:Y28"/>
    <mergeCell ref="Z27:Z28"/>
    <mergeCell ref="A27:A28"/>
    <mergeCell ref="B27:B28"/>
    <mergeCell ref="C27:C28"/>
    <mergeCell ref="D27:D28"/>
    <mergeCell ref="W25:W26"/>
    <mergeCell ref="X25:X26"/>
    <mergeCell ref="Y25:Y26"/>
    <mergeCell ref="Z25:Z26"/>
    <mergeCell ref="A25:A26"/>
    <mergeCell ref="B25:B26"/>
    <mergeCell ref="C25:C26"/>
    <mergeCell ref="D25:D26"/>
    <mergeCell ref="W23:W24"/>
    <mergeCell ref="X23:X24"/>
    <mergeCell ref="Y23:Y24"/>
    <mergeCell ref="Z23:Z24"/>
    <mergeCell ref="A23:A24"/>
    <mergeCell ref="B23:B24"/>
    <mergeCell ref="C23:C24"/>
    <mergeCell ref="D23:D24"/>
    <mergeCell ref="A21:A22"/>
    <mergeCell ref="B21:B22"/>
    <mergeCell ref="C21:C22"/>
    <mergeCell ref="D21:D22"/>
    <mergeCell ref="W21:W22"/>
    <mergeCell ref="X21:X22"/>
    <mergeCell ref="Y21:Y22"/>
    <mergeCell ref="Z21:Z22"/>
    <mergeCell ref="W19:W20"/>
    <mergeCell ref="X19:X20"/>
    <mergeCell ref="Y19:Y20"/>
    <mergeCell ref="Z19:Z20"/>
    <mergeCell ref="A19:A20"/>
    <mergeCell ref="B19:B20"/>
    <mergeCell ref="C19:C20"/>
    <mergeCell ref="D19:D20"/>
    <mergeCell ref="W17:W18"/>
    <mergeCell ref="X17:X18"/>
    <mergeCell ref="Y17:Y18"/>
    <mergeCell ref="Z17:Z18"/>
    <mergeCell ref="A17:A18"/>
    <mergeCell ref="B17:B18"/>
    <mergeCell ref="C17:C18"/>
    <mergeCell ref="D17:D18"/>
    <mergeCell ref="Z13:Z14"/>
    <mergeCell ref="A15:A16"/>
    <mergeCell ref="B15:B16"/>
    <mergeCell ref="C15:C16"/>
    <mergeCell ref="D15:D16"/>
    <mergeCell ref="W15:W16"/>
    <mergeCell ref="X15:X16"/>
    <mergeCell ref="Y15:Y16"/>
    <mergeCell ref="Z15:Z16"/>
    <mergeCell ref="T13:U13"/>
    <mergeCell ref="F13:G13"/>
    <mergeCell ref="W13:W14"/>
    <mergeCell ref="X13:X14"/>
    <mergeCell ref="Y13:Y14"/>
    <mergeCell ref="Z11:Z12"/>
    <mergeCell ref="H11:I11"/>
    <mergeCell ref="A13:A14"/>
    <mergeCell ref="B13:B14"/>
    <mergeCell ref="C13:C14"/>
    <mergeCell ref="D13:D14"/>
    <mergeCell ref="A11:A12"/>
    <mergeCell ref="B11:B12"/>
    <mergeCell ref="C11:C12"/>
    <mergeCell ref="D11:D12"/>
    <mergeCell ref="W11:W12"/>
    <mergeCell ref="X11:X12"/>
    <mergeCell ref="Y11:Y12"/>
    <mergeCell ref="T9:U9"/>
    <mergeCell ref="W9:W10"/>
    <mergeCell ref="X9:X10"/>
    <mergeCell ref="Y9:Y10"/>
    <mergeCell ref="Z9:Z10"/>
    <mergeCell ref="A9:A10"/>
    <mergeCell ref="B9:B10"/>
    <mergeCell ref="C9:C10"/>
    <mergeCell ref="D9:D10"/>
    <mergeCell ref="F9:G9"/>
    <mergeCell ref="N9:O9"/>
    <mergeCell ref="N10:O10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H19:I19"/>
    <mergeCell ref="H27:I27"/>
    <mergeCell ref="H35:I35"/>
    <mergeCell ref="J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1">
      <selection activeCell="A1" sqref="A1:IV16384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2" style="16" customWidth="1"/>
    <col min="6" max="6" width="2" style="17" customWidth="1"/>
    <col min="7" max="7" width="4.59765625" style="16" customWidth="1"/>
    <col min="8" max="8" width="2" style="17" customWidth="1"/>
    <col min="9" max="9" width="4.59765625" style="16" customWidth="1"/>
    <col min="10" max="10" width="2" style="17" customWidth="1"/>
    <col min="11" max="11" width="4.59765625" style="16" customWidth="1"/>
    <col min="12" max="12" width="2" style="17" customWidth="1"/>
    <col min="13" max="13" width="4.59765625" style="16" customWidth="1"/>
    <col min="14" max="14" width="2" style="16" customWidth="1"/>
    <col min="15" max="15" width="4.59765625" style="17" customWidth="1"/>
    <col min="16" max="16" width="2" style="16" customWidth="1"/>
    <col min="17" max="17" width="4.59765625" style="16" customWidth="1"/>
    <col min="18" max="18" width="2" style="16" customWidth="1"/>
    <col min="19" max="19" width="4.59765625" style="17" customWidth="1"/>
    <col min="20" max="20" width="2" style="16" customWidth="1"/>
    <col min="21" max="21" width="4.59765625" style="17" customWidth="1"/>
    <col min="22" max="22" width="2" style="16" customWidth="1"/>
    <col min="23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28.5" customHeight="1">
      <c r="A2" s="282" t="s">
        <v>164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3.5">
      <c r="Z3" s="142" t="s">
        <v>546</v>
      </c>
    </row>
    <row r="4" ht="13.5">
      <c r="Z4" s="59" t="s">
        <v>354</v>
      </c>
    </row>
    <row r="5" ht="18.75" customHeight="1"/>
    <row r="6" spans="1:26" ht="13.5">
      <c r="A6" s="18"/>
      <c r="D6" s="18"/>
      <c r="E6" s="18" t="s">
        <v>189</v>
      </c>
      <c r="F6" s="55"/>
      <c r="G6" s="59" t="s">
        <v>146</v>
      </c>
      <c r="H6" s="55"/>
      <c r="I6" s="59" t="s">
        <v>190</v>
      </c>
      <c r="J6" s="55"/>
      <c r="K6" s="59" t="s">
        <v>191</v>
      </c>
      <c r="L6" s="55"/>
      <c r="M6" s="18"/>
      <c r="N6" s="18" t="s">
        <v>193</v>
      </c>
      <c r="O6" s="18"/>
      <c r="P6" s="18" t="s">
        <v>191</v>
      </c>
      <c r="Q6" s="18"/>
      <c r="R6" s="18" t="s">
        <v>190</v>
      </c>
      <c r="S6" s="55"/>
      <c r="T6" s="18" t="s">
        <v>192</v>
      </c>
      <c r="U6" s="55"/>
      <c r="V6" s="18" t="s">
        <v>189</v>
      </c>
      <c r="W6" s="18"/>
      <c r="X6" s="18"/>
      <c r="Y6" s="18"/>
      <c r="Z6" s="18"/>
    </row>
    <row r="7" spans="1:26" ht="17.25" customHeight="1">
      <c r="A7" s="278">
        <v>1</v>
      </c>
      <c r="B7" s="14" t="s">
        <v>1170</v>
      </c>
      <c r="C7" s="14" t="s">
        <v>1171</v>
      </c>
      <c r="D7" s="14" t="s">
        <v>1172</v>
      </c>
      <c r="E7" s="41"/>
      <c r="F7" s="41"/>
      <c r="G7" s="42"/>
      <c r="H7" s="286">
        <v>1</v>
      </c>
      <c r="I7" s="14" t="s">
        <v>1170</v>
      </c>
      <c r="J7" s="28"/>
      <c r="K7" s="3"/>
      <c r="L7" s="28"/>
      <c r="M7" s="3"/>
      <c r="N7" s="3"/>
      <c r="O7" s="28"/>
      <c r="P7" s="3"/>
      <c r="Q7" s="3"/>
      <c r="R7" s="276">
        <v>15</v>
      </c>
      <c r="S7" s="49" t="s">
        <v>1173</v>
      </c>
      <c r="T7" s="30"/>
      <c r="U7" s="30"/>
      <c r="V7" s="4"/>
      <c r="W7" s="14" t="s">
        <v>1174</v>
      </c>
      <c r="X7" s="14" t="s">
        <v>1175</v>
      </c>
      <c r="Y7" s="14" t="s">
        <v>1176</v>
      </c>
      <c r="Z7" s="272">
        <v>13</v>
      </c>
    </row>
    <row r="8" spans="1:26" ht="17.25" customHeight="1">
      <c r="A8" s="278"/>
      <c r="B8" s="14" t="s">
        <v>1177</v>
      </c>
      <c r="C8" s="14" t="s">
        <v>1178</v>
      </c>
      <c r="D8" s="14" t="s">
        <v>1179</v>
      </c>
      <c r="E8" s="10"/>
      <c r="F8" s="10"/>
      <c r="G8" s="29"/>
      <c r="H8" s="295"/>
      <c r="I8" s="50" t="s">
        <v>1177</v>
      </c>
      <c r="J8" s="28"/>
      <c r="K8" s="3"/>
      <c r="L8" s="28"/>
      <c r="M8" s="300">
        <v>10</v>
      </c>
      <c r="N8" s="288" t="s">
        <v>1180</v>
      </c>
      <c r="O8" s="288"/>
      <c r="P8" s="3"/>
      <c r="Q8" s="3"/>
      <c r="R8" s="297"/>
      <c r="S8" s="50" t="s">
        <v>1181</v>
      </c>
      <c r="T8" s="32"/>
      <c r="U8" s="28"/>
      <c r="V8" s="10"/>
      <c r="W8" s="14" t="s">
        <v>1182</v>
      </c>
      <c r="X8" s="14" t="s">
        <v>1183</v>
      </c>
      <c r="Y8" s="14" t="s">
        <v>1184</v>
      </c>
      <c r="Z8" s="272"/>
    </row>
    <row r="9" spans="1:26" ht="17.25" customHeight="1">
      <c r="A9" s="278">
        <v>2</v>
      </c>
      <c r="B9" s="14" t="s">
        <v>874</v>
      </c>
      <c r="C9" s="14" t="s">
        <v>875</v>
      </c>
      <c r="D9" s="14" t="s">
        <v>1185</v>
      </c>
      <c r="E9" s="4"/>
      <c r="F9" s="286">
        <v>2</v>
      </c>
      <c r="G9" s="51" t="s">
        <v>874</v>
      </c>
      <c r="H9" s="277">
        <v>80</v>
      </c>
      <c r="I9" s="274"/>
      <c r="J9" s="28"/>
      <c r="K9" s="3"/>
      <c r="L9" s="28"/>
      <c r="M9" s="300"/>
      <c r="N9" s="288" t="s">
        <v>1186</v>
      </c>
      <c r="O9" s="288"/>
      <c r="P9" s="3"/>
      <c r="Q9" s="3"/>
      <c r="R9" s="277">
        <v>84</v>
      </c>
      <c r="S9" s="274"/>
      <c r="T9" s="293">
        <v>15</v>
      </c>
      <c r="U9" s="49" t="s">
        <v>1173</v>
      </c>
      <c r="V9" s="4"/>
      <c r="W9" s="14" t="s">
        <v>1187</v>
      </c>
      <c r="X9" s="14" t="s">
        <v>1188</v>
      </c>
      <c r="Y9" s="14" t="s">
        <v>1046</v>
      </c>
      <c r="Z9" s="272">
        <v>14</v>
      </c>
    </row>
    <row r="10" spans="1:26" ht="17.25" customHeight="1">
      <c r="A10" s="278"/>
      <c r="B10" s="14" t="s">
        <v>1189</v>
      </c>
      <c r="C10" s="14" t="s">
        <v>1190</v>
      </c>
      <c r="D10" s="14" t="s">
        <v>1191</v>
      </c>
      <c r="E10" s="6"/>
      <c r="F10" s="295"/>
      <c r="G10" s="52" t="s">
        <v>1189</v>
      </c>
      <c r="H10" s="28"/>
      <c r="I10" s="33"/>
      <c r="J10" s="28"/>
      <c r="K10" s="3"/>
      <c r="L10" s="28"/>
      <c r="M10" s="3"/>
      <c r="N10" s="288">
        <v>80</v>
      </c>
      <c r="O10" s="288"/>
      <c r="P10" s="3"/>
      <c r="Q10" s="3"/>
      <c r="R10" s="34"/>
      <c r="S10" s="28"/>
      <c r="T10" s="296"/>
      <c r="U10" s="50" t="s">
        <v>1181</v>
      </c>
      <c r="V10" s="7"/>
      <c r="W10" s="14" t="s">
        <v>1192</v>
      </c>
      <c r="X10" s="14" t="s">
        <v>1193</v>
      </c>
      <c r="Y10" s="14" t="s">
        <v>1046</v>
      </c>
      <c r="Z10" s="272"/>
    </row>
    <row r="11" spans="1:26" ht="17.25" customHeight="1">
      <c r="A11" s="278">
        <v>3</v>
      </c>
      <c r="B11" s="14" t="s">
        <v>1194</v>
      </c>
      <c r="C11" s="14" t="s">
        <v>1195</v>
      </c>
      <c r="D11" s="14" t="s">
        <v>1037</v>
      </c>
      <c r="E11" s="8"/>
      <c r="F11" s="277">
        <v>85</v>
      </c>
      <c r="G11" s="273"/>
      <c r="H11" s="28"/>
      <c r="I11" s="33"/>
      <c r="J11" s="293">
        <v>1</v>
      </c>
      <c r="K11" s="14" t="s">
        <v>1170</v>
      </c>
      <c r="L11" s="28"/>
      <c r="M11" s="3"/>
      <c r="N11" s="189"/>
      <c r="O11" s="28"/>
      <c r="P11" s="276">
        <v>15</v>
      </c>
      <c r="Q11" s="51" t="s">
        <v>1173</v>
      </c>
      <c r="R11" s="34"/>
      <c r="S11" s="28"/>
      <c r="T11" s="273" t="s">
        <v>1021</v>
      </c>
      <c r="U11" s="274"/>
      <c r="V11" s="9"/>
      <c r="W11" s="14" t="s">
        <v>1173</v>
      </c>
      <c r="X11" s="14" t="s">
        <v>1196</v>
      </c>
      <c r="Y11" s="14" t="s">
        <v>1111</v>
      </c>
      <c r="Z11" s="272">
        <v>15</v>
      </c>
    </row>
    <row r="12" spans="1:26" ht="17.25" customHeight="1">
      <c r="A12" s="278"/>
      <c r="B12" s="14" t="s">
        <v>1197</v>
      </c>
      <c r="C12" s="14" t="s">
        <v>1198</v>
      </c>
      <c r="D12" s="14" t="s">
        <v>1199</v>
      </c>
      <c r="E12" s="10"/>
      <c r="F12" s="10"/>
      <c r="G12" s="28"/>
      <c r="H12" s="28"/>
      <c r="I12" s="33"/>
      <c r="J12" s="296"/>
      <c r="K12" s="50" t="s">
        <v>1177</v>
      </c>
      <c r="L12" s="28"/>
      <c r="M12" s="3"/>
      <c r="N12" s="189"/>
      <c r="O12" s="28"/>
      <c r="P12" s="297"/>
      <c r="Q12" s="52" t="s">
        <v>1181</v>
      </c>
      <c r="R12" s="34"/>
      <c r="S12" s="28"/>
      <c r="T12" s="28"/>
      <c r="U12" s="28"/>
      <c r="V12" s="10"/>
      <c r="W12" s="14" t="s">
        <v>1181</v>
      </c>
      <c r="X12" s="14" t="s">
        <v>1200</v>
      </c>
      <c r="Y12" s="14" t="s">
        <v>1111</v>
      </c>
      <c r="Z12" s="272"/>
    </row>
    <row r="13" spans="1:26" ht="17.25" customHeight="1">
      <c r="A13" s="278">
        <v>4</v>
      </c>
      <c r="B13" s="14" t="s">
        <v>1091</v>
      </c>
      <c r="C13" s="14" t="s">
        <v>1201</v>
      </c>
      <c r="D13" s="14" t="s">
        <v>1111</v>
      </c>
      <c r="E13" s="4"/>
      <c r="F13" s="299">
        <v>4</v>
      </c>
      <c r="G13" s="14" t="s">
        <v>1091</v>
      </c>
      <c r="H13" s="28"/>
      <c r="I13" s="33"/>
      <c r="J13" s="277">
        <v>81</v>
      </c>
      <c r="K13" s="274"/>
      <c r="L13" s="28"/>
      <c r="M13" s="28"/>
      <c r="N13" s="34"/>
      <c r="O13" s="28"/>
      <c r="P13" s="277">
        <v>82</v>
      </c>
      <c r="Q13" s="274"/>
      <c r="R13" s="34"/>
      <c r="S13" s="28"/>
      <c r="T13" s="276">
        <v>17</v>
      </c>
      <c r="U13" s="49" t="s">
        <v>1202</v>
      </c>
      <c r="V13" s="4"/>
      <c r="W13" s="14" t="s">
        <v>1186</v>
      </c>
      <c r="X13" s="14" t="s">
        <v>1203</v>
      </c>
      <c r="Y13" s="14" t="s">
        <v>1204</v>
      </c>
      <c r="Z13" s="272">
        <v>16</v>
      </c>
    </row>
    <row r="14" spans="1:26" ht="17.25" customHeight="1">
      <c r="A14" s="278"/>
      <c r="B14" s="14" t="s">
        <v>1024</v>
      </c>
      <c r="C14" s="14" t="s">
        <v>1205</v>
      </c>
      <c r="D14" s="14" t="s">
        <v>1111</v>
      </c>
      <c r="E14" s="6"/>
      <c r="F14" s="297"/>
      <c r="G14" s="50" t="s">
        <v>1024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297"/>
      <c r="U14" s="50" t="s">
        <v>1206</v>
      </c>
      <c r="V14" s="7"/>
      <c r="W14" s="14" t="s">
        <v>1207</v>
      </c>
      <c r="X14" s="14" t="s">
        <v>1208</v>
      </c>
      <c r="Y14" s="14" t="s">
        <v>1209</v>
      </c>
      <c r="Z14" s="272"/>
    </row>
    <row r="15" spans="1:26" ht="17.25" customHeight="1">
      <c r="A15" s="278">
        <v>5</v>
      </c>
      <c r="B15" s="14" t="s">
        <v>1210</v>
      </c>
      <c r="C15" s="14" t="s">
        <v>1211</v>
      </c>
      <c r="D15" s="14" t="s">
        <v>1212</v>
      </c>
      <c r="E15" s="8"/>
      <c r="F15" s="277">
        <v>86</v>
      </c>
      <c r="G15" s="274"/>
      <c r="H15" s="293">
        <v>6</v>
      </c>
      <c r="I15" s="51" t="s">
        <v>1076</v>
      </c>
      <c r="J15" s="28"/>
      <c r="K15" s="33"/>
      <c r="L15" s="28"/>
      <c r="M15" s="28"/>
      <c r="N15" s="34"/>
      <c r="O15" s="28"/>
      <c r="P15" s="34"/>
      <c r="Q15" s="28"/>
      <c r="R15" s="293">
        <v>17</v>
      </c>
      <c r="S15" s="51" t="s">
        <v>1202</v>
      </c>
      <c r="T15" s="277">
        <v>84</v>
      </c>
      <c r="U15" s="274"/>
      <c r="V15" s="9"/>
      <c r="W15" s="14" t="s">
        <v>1202</v>
      </c>
      <c r="X15" s="14" t="s">
        <v>1213</v>
      </c>
      <c r="Y15" s="14" t="s">
        <v>1214</v>
      </c>
      <c r="Z15" s="272">
        <v>17</v>
      </c>
    </row>
    <row r="16" spans="1:26" ht="17.25" customHeight="1">
      <c r="A16" s="278"/>
      <c r="B16" s="14" t="s">
        <v>639</v>
      </c>
      <c r="C16" s="14" t="s">
        <v>1215</v>
      </c>
      <c r="D16" s="14" t="s">
        <v>1216</v>
      </c>
      <c r="E16" s="5"/>
      <c r="F16" s="10"/>
      <c r="G16" s="33"/>
      <c r="H16" s="296"/>
      <c r="I16" s="52" t="s">
        <v>1125</v>
      </c>
      <c r="J16" s="28"/>
      <c r="K16" s="33"/>
      <c r="L16" s="28"/>
      <c r="M16" s="28"/>
      <c r="N16" s="34"/>
      <c r="O16" s="28"/>
      <c r="P16" s="34"/>
      <c r="Q16" s="28"/>
      <c r="R16" s="296"/>
      <c r="S16" s="52" t="s">
        <v>1206</v>
      </c>
      <c r="T16" s="34"/>
      <c r="U16" s="28"/>
      <c r="V16" s="5"/>
      <c r="W16" s="14" t="s">
        <v>1206</v>
      </c>
      <c r="X16" s="14" t="s">
        <v>1217</v>
      </c>
      <c r="Y16" s="14" t="s">
        <v>1218</v>
      </c>
      <c r="Z16" s="272"/>
    </row>
    <row r="17" spans="1:26" ht="17.25" customHeight="1">
      <c r="A17" s="278">
        <v>6</v>
      </c>
      <c r="B17" s="14" t="s">
        <v>1076</v>
      </c>
      <c r="C17" s="14" t="s">
        <v>1219</v>
      </c>
      <c r="D17" s="14" t="s">
        <v>1220</v>
      </c>
      <c r="E17" s="4"/>
      <c r="F17" s="4"/>
      <c r="G17" s="31"/>
      <c r="H17" s="277" t="s">
        <v>1020</v>
      </c>
      <c r="I17" s="273"/>
      <c r="J17" s="28"/>
      <c r="K17" s="33"/>
      <c r="L17" s="293">
        <v>10</v>
      </c>
      <c r="M17" s="49" t="s">
        <v>1180</v>
      </c>
      <c r="N17" s="293">
        <v>24</v>
      </c>
      <c r="O17" s="49" t="s">
        <v>1009</v>
      </c>
      <c r="P17" s="34"/>
      <c r="Q17" s="28"/>
      <c r="R17" s="273">
        <v>86</v>
      </c>
      <c r="S17" s="274"/>
      <c r="T17" s="35"/>
      <c r="U17" s="30"/>
      <c r="V17" s="4"/>
      <c r="W17" s="14" t="s">
        <v>1221</v>
      </c>
      <c r="X17" s="14" t="s">
        <v>1222</v>
      </c>
      <c r="Y17" s="14" t="s">
        <v>1111</v>
      </c>
      <c r="Z17" s="272">
        <v>18</v>
      </c>
    </row>
    <row r="18" spans="1:26" ht="17.25" customHeight="1">
      <c r="A18" s="278"/>
      <c r="B18" s="14" t="s">
        <v>1125</v>
      </c>
      <c r="C18" s="14" t="s">
        <v>1223</v>
      </c>
      <c r="D18" s="14" t="s">
        <v>1224</v>
      </c>
      <c r="E18" s="10"/>
      <c r="F18" s="10"/>
      <c r="G18" s="28"/>
      <c r="H18" s="28"/>
      <c r="I18" s="3"/>
      <c r="J18" s="28"/>
      <c r="K18" s="33"/>
      <c r="L18" s="296"/>
      <c r="M18" s="50" t="s">
        <v>1186</v>
      </c>
      <c r="N18" s="296"/>
      <c r="O18" s="50" t="s">
        <v>1225</v>
      </c>
      <c r="P18" s="34"/>
      <c r="Q18" s="28"/>
      <c r="R18" s="3"/>
      <c r="S18" s="28"/>
      <c r="T18" s="28"/>
      <c r="U18" s="28"/>
      <c r="V18" s="10"/>
      <c r="W18" s="14" t="s">
        <v>1226</v>
      </c>
      <c r="X18" s="14" t="s">
        <v>1227</v>
      </c>
      <c r="Y18" s="14" t="s">
        <v>1111</v>
      </c>
      <c r="Z18" s="272"/>
    </row>
    <row r="19" spans="1:26" ht="17.25" customHeight="1">
      <c r="A19" s="278">
        <v>7</v>
      </c>
      <c r="B19" s="14" t="s">
        <v>1228</v>
      </c>
      <c r="C19" s="14" t="s">
        <v>1229</v>
      </c>
      <c r="D19" s="14" t="s">
        <v>1230</v>
      </c>
      <c r="E19" s="4"/>
      <c r="F19" s="4"/>
      <c r="G19" s="30"/>
      <c r="H19" s="286">
        <v>7</v>
      </c>
      <c r="I19" s="14" t="s">
        <v>1228</v>
      </c>
      <c r="J19" s="28"/>
      <c r="K19" s="33"/>
      <c r="L19" s="277">
        <v>84</v>
      </c>
      <c r="M19" s="273"/>
      <c r="N19" s="273">
        <v>85</v>
      </c>
      <c r="O19" s="273"/>
      <c r="P19" s="34"/>
      <c r="Q19" s="28"/>
      <c r="R19" s="276">
        <v>20</v>
      </c>
      <c r="S19" s="49" t="s">
        <v>1231</v>
      </c>
      <c r="T19" s="30"/>
      <c r="U19" s="30"/>
      <c r="V19" s="4"/>
      <c r="W19" s="14" t="s">
        <v>1232</v>
      </c>
      <c r="X19" s="14" t="s">
        <v>1233</v>
      </c>
      <c r="Y19" s="14" t="s">
        <v>1234</v>
      </c>
      <c r="Z19" s="272">
        <v>19</v>
      </c>
    </row>
    <row r="20" spans="1:26" ht="17.25" customHeight="1">
      <c r="A20" s="278"/>
      <c r="B20" s="14" t="s">
        <v>1112</v>
      </c>
      <c r="C20" s="14" t="s">
        <v>1235</v>
      </c>
      <c r="D20" s="14" t="s">
        <v>1236</v>
      </c>
      <c r="E20" s="5"/>
      <c r="F20" s="10"/>
      <c r="G20" s="33"/>
      <c r="H20" s="297"/>
      <c r="I20" s="50" t="s">
        <v>1112</v>
      </c>
      <c r="J20" s="28"/>
      <c r="K20" s="33"/>
      <c r="L20" s="28"/>
      <c r="M20" s="28"/>
      <c r="N20" s="28"/>
      <c r="O20" s="28"/>
      <c r="P20" s="34"/>
      <c r="Q20" s="28"/>
      <c r="R20" s="297"/>
      <c r="S20" s="50" t="s">
        <v>1237</v>
      </c>
      <c r="T20" s="32"/>
      <c r="U20" s="28"/>
      <c r="V20" s="10"/>
      <c r="W20" s="14" t="s">
        <v>1238</v>
      </c>
      <c r="X20" s="14" t="s">
        <v>1239</v>
      </c>
      <c r="Y20" s="14" t="s">
        <v>1240</v>
      </c>
      <c r="Z20" s="272"/>
    </row>
    <row r="21" spans="1:26" ht="17.25" customHeight="1">
      <c r="A21" s="278">
        <v>8</v>
      </c>
      <c r="B21" s="14" t="s">
        <v>1241</v>
      </c>
      <c r="C21" s="14" t="s">
        <v>1242</v>
      </c>
      <c r="D21" s="14" t="s">
        <v>1243</v>
      </c>
      <c r="E21" s="4"/>
      <c r="F21" s="299">
        <v>8</v>
      </c>
      <c r="G21" s="51" t="s">
        <v>1241</v>
      </c>
      <c r="H21" s="277">
        <v>84</v>
      </c>
      <c r="I21" s="274"/>
      <c r="J21" s="28"/>
      <c r="K21" s="33"/>
      <c r="L21" s="28"/>
      <c r="M21" s="28"/>
      <c r="N21" s="28"/>
      <c r="O21" s="28"/>
      <c r="P21" s="34"/>
      <c r="Q21" s="28"/>
      <c r="R21" s="277">
        <v>81</v>
      </c>
      <c r="S21" s="274"/>
      <c r="T21" s="293">
        <v>20</v>
      </c>
      <c r="U21" s="49" t="s">
        <v>1231</v>
      </c>
      <c r="V21" s="4"/>
      <c r="W21" s="14" t="s">
        <v>1231</v>
      </c>
      <c r="X21" s="14" t="s">
        <v>1244</v>
      </c>
      <c r="Y21" s="14" t="s">
        <v>1046</v>
      </c>
      <c r="Z21" s="272">
        <v>20</v>
      </c>
    </row>
    <row r="22" spans="1:26" ht="17.25" customHeight="1">
      <c r="A22" s="278"/>
      <c r="B22" s="14" t="s">
        <v>1245</v>
      </c>
      <c r="C22" s="14" t="s">
        <v>1175</v>
      </c>
      <c r="D22" s="14" t="s">
        <v>1246</v>
      </c>
      <c r="E22" s="6"/>
      <c r="F22" s="297"/>
      <c r="G22" s="52" t="s">
        <v>1245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296"/>
      <c r="U22" s="50" t="s">
        <v>1237</v>
      </c>
      <c r="V22" s="7"/>
      <c r="W22" s="14" t="s">
        <v>1237</v>
      </c>
      <c r="X22" s="14" t="s">
        <v>1247</v>
      </c>
      <c r="Y22" s="14" t="s">
        <v>1046</v>
      </c>
      <c r="Z22" s="272"/>
    </row>
    <row r="23" spans="1:26" ht="17.25" customHeight="1">
      <c r="A23" s="278">
        <v>9</v>
      </c>
      <c r="B23" s="14" t="s">
        <v>1248</v>
      </c>
      <c r="C23" s="14" t="s">
        <v>1249</v>
      </c>
      <c r="D23" s="14" t="s">
        <v>1046</v>
      </c>
      <c r="E23" s="8"/>
      <c r="F23" s="277">
        <v>86</v>
      </c>
      <c r="G23" s="273"/>
      <c r="H23" s="28"/>
      <c r="I23" s="33"/>
      <c r="J23" s="293">
        <v>10</v>
      </c>
      <c r="K23" s="51" t="s">
        <v>1180</v>
      </c>
      <c r="L23" s="28"/>
      <c r="M23" s="28"/>
      <c r="N23" s="28"/>
      <c r="O23" s="28"/>
      <c r="P23" s="293">
        <v>24</v>
      </c>
      <c r="Q23" s="51" t="s">
        <v>1009</v>
      </c>
      <c r="R23" s="34"/>
      <c r="S23" s="28"/>
      <c r="T23" s="273">
        <v>85</v>
      </c>
      <c r="U23" s="274"/>
      <c r="V23" s="9"/>
      <c r="W23" s="14" t="s">
        <v>1250</v>
      </c>
      <c r="X23" s="14" t="s">
        <v>1251</v>
      </c>
      <c r="Y23" s="14" t="s">
        <v>1252</v>
      </c>
      <c r="Z23" s="272">
        <v>21</v>
      </c>
    </row>
    <row r="24" spans="1:26" ht="17.25" customHeight="1">
      <c r="A24" s="278"/>
      <c r="B24" s="14" t="s">
        <v>1253</v>
      </c>
      <c r="C24" s="14" t="s">
        <v>1254</v>
      </c>
      <c r="D24" s="14" t="s">
        <v>1046</v>
      </c>
      <c r="E24" s="5"/>
      <c r="F24" s="10"/>
      <c r="G24" s="3"/>
      <c r="H24" s="28"/>
      <c r="I24" s="33"/>
      <c r="J24" s="296"/>
      <c r="K24" s="52" t="s">
        <v>1186</v>
      </c>
      <c r="L24" s="28"/>
      <c r="M24" s="28"/>
      <c r="N24" s="28"/>
      <c r="O24" s="28"/>
      <c r="P24" s="296"/>
      <c r="Q24" s="52" t="s">
        <v>1225</v>
      </c>
      <c r="R24" s="34"/>
      <c r="S24" s="28"/>
      <c r="T24" s="3"/>
      <c r="U24" s="28"/>
      <c r="V24" s="5"/>
      <c r="W24" s="14" t="s">
        <v>1158</v>
      </c>
      <c r="X24" s="14" t="s">
        <v>1255</v>
      </c>
      <c r="Y24" s="14" t="s">
        <v>1252</v>
      </c>
      <c r="Z24" s="272"/>
    </row>
    <row r="25" spans="1:26" ht="17.25" customHeight="1">
      <c r="A25" s="278">
        <v>10</v>
      </c>
      <c r="B25" s="14" t="s">
        <v>1180</v>
      </c>
      <c r="C25" s="14" t="s">
        <v>1256</v>
      </c>
      <c r="D25" s="14" t="s">
        <v>1212</v>
      </c>
      <c r="E25" s="4"/>
      <c r="F25" s="299">
        <v>10</v>
      </c>
      <c r="G25" s="14" t="s">
        <v>1180</v>
      </c>
      <c r="H25" s="28"/>
      <c r="I25" s="33"/>
      <c r="J25" s="277">
        <v>86</v>
      </c>
      <c r="K25" s="273"/>
      <c r="L25" s="28"/>
      <c r="M25" s="28"/>
      <c r="N25" s="28"/>
      <c r="O25" s="28"/>
      <c r="P25" s="273">
        <v>97</v>
      </c>
      <c r="Q25" s="274"/>
      <c r="R25" s="34"/>
      <c r="S25" s="28"/>
      <c r="T25" s="276">
        <v>22</v>
      </c>
      <c r="U25" s="49" t="s">
        <v>1083</v>
      </c>
      <c r="V25" s="4"/>
      <c r="W25" s="14" t="s">
        <v>1083</v>
      </c>
      <c r="X25" s="14" t="s">
        <v>1257</v>
      </c>
      <c r="Y25" s="14" t="s">
        <v>1258</v>
      </c>
      <c r="Z25" s="272">
        <v>22</v>
      </c>
    </row>
    <row r="26" spans="1:26" ht="17.25" customHeight="1">
      <c r="A26" s="278"/>
      <c r="B26" s="14" t="s">
        <v>1186</v>
      </c>
      <c r="C26" s="14" t="s">
        <v>1259</v>
      </c>
      <c r="D26" s="14" t="s">
        <v>1212</v>
      </c>
      <c r="E26" s="6"/>
      <c r="F26" s="297"/>
      <c r="G26" s="50" t="s">
        <v>1186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297"/>
      <c r="U26" s="50" t="s">
        <v>1260</v>
      </c>
      <c r="V26" s="7"/>
      <c r="W26" s="14" t="s">
        <v>1260</v>
      </c>
      <c r="X26" s="14" t="s">
        <v>1261</v>
      </c>
      <c r="Y26" s="14" t="s">
        <v>1258</v>
      </c>
      <c r="Z26" s="272"/>
    </row>
    <row r="27" spans="1:26" ht="17.25" customHeight="1">
      <c r="A27" s="278">
        <v>11</v>
      </c>
      <c r="B27" s="14" t="s">
        <v>1262</v>
      </c>
      <c r="C27" s="14" t="s">
        <v>1263</v>
      </c>
      <c r="D27" s="14" t="s">
        <v>1264</v>
      </c>
      <c r="E27" s="8"/>
      <c r="F27" s="277">
        <v>84</v>
      </c>
      <c r="G27" s="274"/>
      <c r="H27" s="293">
        <v>10</v>
      </c>
      <c r="I27" s="51" t="s">
        <v>1180</v>
      </c>
      <c r="J27" s="28"/>
      <c r="K27" s="3"/>
      <c r="L27" s="28"/>
      <c r="M27" s="28"/>
      <c r="N27" s="28"/>
      <c r="O27" s="28"/>
      <c r="P27" s="3"/>
      <c r="Q27" s="3"/>
      <c r="R27" s="293">
        <v>24</v>
      </c>
      <c r="S27" s="51" t="s">
        <v>1009</v>
      </c>
      <c r="T27" s="277" t="s">
        <v>1020</v>
      </c>
      <c r="U27" s="274"/>
      <c r="V27" s="9"/>
      <c r="W27" s="14" t="s">
        <v>1265</v>
      </c>
      <c r="X27" s="14" t="s">
        <v>1266</v>
      </c>
      <c r="Y27" s="14" t="s">
        <v>1267</v>
      </c>
      <c r="Z27" s="272">
        <v>23</v>
      </c>
    </row>
    <row r="28" spans="1:26" ht="17.25" customHeight="1">
      <c r="A28" s="278"/>
      <c r="B28" s="14" t="s">
        <v>1268</v>
      </c>
      <c r="C28" s="14" t="s">
        <v>1269</v>
      </c>
      <c r="D28" s="14" t="s">
        <v>1270</v>
      </c>
      <c r="E28" s="5"/>
      <c r="F28" s="10"/>
      <c r="G28" s="33"/>
      <c r="H28" s="296"/>
      <c r="I28" s="52" t="s">
        <v>1186</v>
      </c>
      <c r="J28" s="28"/>
      <c r="K28" s="3"/>
      <c r="L28" s="28"/>
      <c r="M28" s="28"/>
      <c r="N28" s="28"/>
      <c r="O28" s="28"/>
      <c r="P28" s="3"/>
      <c r="Q28" s="3"/>
      <c r="R28" s="296"/>
      <c r="S28" s="52" t="s">
        <v>1225</v>
      </c>
      <c r="T28" s="34"/>
      <c r="U28" s="28"/>
      <c r="V28" s="5"/>
      <c r="W28" s="14" t="s">
        <v>1114</v>
      </c>
      <c r="X28" s="14" t="s">
        <v>1271</v>
      </c>
      <c r="Y28" s="14" t="s">
        <v>1272</v>
      </c>
      <c r="Z28" s="272"/>
    </row>
    <row r="29" spans="1:26" ht="17.25" customHeight="1">
      <c r="A29" s="278">
        <v>12</v>
      </c>
      <c r="B29" s="14" t="s">
        <v>1273</v>
      </c>
      <c r="C29" s="14" t="s">
        <v>1274</v>
      </c>
      <c r="D29" s="14" t="s">
        <v>1275</v>
      </c>
      <c r="E29" s="4"/>
      <c r="F29" s="4"/>
      <c r="G29" s="31"/>
      <c r="H29" s="277">
        <v>86</v>
      </c>
      <c r="I29" s="273"/>
      <c r="J29" s="28"/>
      <c r="K29" s="3"/>
      <c r="L29" s="28"/>
      <c r="M29" s="28"/>
      <c r="N29" s="28"/>
      <c r="O29" s="28"/>
      <c r="P29" s="3"/>
      <c r="Q29" s="3"/>
      <c r="R29" s="273">
        <v>84</v>
      </c>
      <c r="S29" s="274"/>
      <c r="T29" s="9"/>
      <c r="U29" s="30"/>
      <c r="V29" s="4"/>
      <c r="W29" s="14" t="s">
        <v>1009</v>
      </c>
      <c r="X29" s="14" t="s">
        <v>1276</v>
      </c>
      <c r="Y29" s="14" t="s">
        <v>1072</v>
      </c>
      <c r="Z29" s="272">
        <v>24</v>
      </c>
    </row>
    <row r="30" spans="1:26" ht="17.25" customHeight="1">
      <c r="A30" s="278"/>
      <c r="B30" s="14" t="s">
        <v>1012</v>
      </c>
      <c r="C30" s="14" t="s">
        <v>1277</v>
      </c>
      <c r="D30" s="14" t="s">
        <v>1278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">
        <v>1225</v>
      </c>
      <c r="X30" s="14" t="s">
        <v>1279</v>
      </c>
      <c r="Y30" s="14" t="s">
        <v>1072</v>
      </c>
      <c r="Z30" s="272"/>
    </row>
    <row r="31" spans="1:27" ht="12.75" customHeight="1">
      <c r="A31" s="278"/>
      <c r="B31" s="276"/>
      <c r="C31" s="276"/>
      <c r="D31" s="276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86"/>
      <c r="X31" s="286"/>
      <c r="Y31" s="286"/>
      <c r="Z31" s="298"/>
      <c r="AA31" s="55"/>
    </row>
    <row r="32" spans="1:27" ht="12.75" customHeight="1">
      <c r="A32" s="278"/>
      <c r="B32" s="276"/>
      <c r="C32" s="276"/>
      <c r="D32" s="276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86"/>
      <c r="X32" s="286"/>
      <c r="Y32" s="286"/>
      <c r="Z32" s="298"/>
      <c r="AA32" s="55"/>
    </row>
    <row r="33" spans="2:26" s="2" customFormat="1" ht="14.25">
      <c r="B33" s="3"/>
      <c r="C33" s="3"/>
      <c r="D33" s="3"/>
      <c r="E33" s="5"/>
      <c r="F33" s="10"/>
      <c r="G33" s="5"/>
      <c r="H33" s="10"/>
      <c r="I33" s="40" t="s">
        <v>150</v>
      </c>
      <c r="J33" s="13"/>
      <c r="K33" s="5"/>
      <c r="L33" s="5"/>
      <c r="M33" s="10"/>
      <c r="P33" s="10"/>
      <c r="R33" s="13"/>
      <c r="S33" s="40" t="s">
        <v>155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25"/>
      <c r="B34" s="24"/>
      <c r="C34" s="24"/>
      <c r="D34" s="25"/>
      <c r="G34" s="289">
        <v>1</v>
      </c>
      <c r="H34" s="46" t="s">
        <v>355</v>
      </c>
      <c r="I34" s="62"/>
      <c r="J34" s="46"/>
      <c r="K34" s="62"/>
      <c r="L34" s="16"/>
      <c r="M34" s="17"/>
      <c r="N34" s="18"/>
      <c r="O34" s="18"/>
      <c r="P34" s="46"/>
      <c r="Q34" s="62"/>
      <c r="R34" s="289">
        <v>1</v>
      </c>
      <c r="S34" s="46" t="s">
        <v>1280</v>
      </c>
      <c r="W34" s="18"/>
      <c r="X34" s="18"/>
      <c r="Y34" s="18"/>
    </row>
    <row r="35" spans="1:25" ht="17.25" customHeight="1">
      <c r="A35" s="25"/>
      <c r="B35" s="24"/>
      <c r="C35" s="24"/>
      <c r="D35" s="25"/>
      <c r="G35" s="289"/>
      <c r="H35" s="46" t="s">
        <v>564</v>
      </c>
      <c r="I35" s="62"/>
      <c r="J35" s="46"/>
      <c r="K35" s="62"/>
      <c r="L35" s="16"/>
      <c r="M35" s="17"/>
      <c r="N35" s="18"/>
      <c r="O35" s="18"/>
      <c r="P35" s="47"/>
      <c r="Q35" s="63"/>
      <c r="R35" s="301"/>
      <c r="S35" s="46" t="s">
        <v>1281</v>
      </c>
      <c r="W35" s="18"/>
      <c r="X35" s="18"/>
      <c r="Y35" s="18"/>
    </row>
    <row r="36" spans="1:25" ht="17.25" customHeight="1">
      <c r="A36" s="25"/>
      <c r="B36" s="24"/>
      <c r="C36" s="24"/>
      <c r="D36" s="25"/>
      <c r="G36" s="289">
        <v>2</v>
      </c>
      <c r="H36" s="46" t="s">
        <v>561</v>
      </c>
      <c r="I36" s="62"/>
      <c r="J36" s="208"/>
      <c r="K36" s="62"/>
      <c r="L36" s="16"/>
      <c r="M36" s="17"/>
      <c r="N36" s="18"/>
      <c r="O36" s="18"/>
      <c r="P36" s="46"/>
      <c r="Q36" s="62"/>
      <c r="R36" s="289">
        <v>2</v>
      </c>
      <c r="S36" s="46" t="s">
        <v>1282</v>
      </c>
      <c r="W36" s="18"/>
      <c r="X36" s="18"/>
      <c r="Y36" s="18"/>
    </row>
    <row r="37" spans="1:25" ht="17.25" customHeight="1">
      <c r="A37" s="25"/>
      <c r="B37" s="24"/>
      <c r="C37" s="24"/>
      <c r="D37" s="25"/>
      <c r="G37" s="289"/>
      <c r="H37" s="46" t="s">
        <v>559</v>
      </c>
      <c r="I37" s="62"/>
      <c r="J37" s="208"/>
      <c r="K37" s="62"/>
      <c r="L37" s="16"/>
      <c r="M37" s="17"/>
      <c r="N37" s="18"/>
      <c r="O37" s="18"/>
      <c r="P37" s="47"/>
      <c r="Q37" s="63"/>
      <c r="R37" s="301"/>
      <c r="S37" s="46" t="s">
        <v>1283</v>
      </c>
      <c r="W37" s="18"/>
      <c r="X37" s="18"/>
      <c r="Y37" s="18"/>
    </row>
    <row r="38" spans="1:26" s="58" customFormat="1" ht="17.25" customHeight="1">
      <c r="A38" s="25"/>
      <c r="B38" s="24"/>
      <c r="C38" s="24"/>
      <c r="D38" s="25"/>
      <c r="E38" s="16"/>
      <c r="F38" s="17"/>
      <c r="G38" s="289">
        <v>3</v>
      </c>
      <c r="H38" s="46" t="s">
        <v>566</v>
      </c>
      <c r="I38" s="62"/>
      <c r="J38" s="208"/>
      <c r="K38" s="62"/>
      <c r="L38" s="16"/>
      <c r="M38" s="17"/>
      <c r="N38" s="18"/>
      <c r="O38" s="18"/>
      <c r="P38" s="47"/>
      <c r="Q38" s="63"/>
      <c r="R38" s="301"/>
      <c r="S38" s="63"/>
      <c r="T38" s="64"/>
      <c r="U38" s="65"/>
      <c r="V38" s="64"/>
      <c r="Z38" s="64"/>
    </row>
    <row r="39" spans="1:26" s="58" customFormat="1" ht="17.25" customHeight="1">
      <c r="A39" s="66"/>
      <c r="B39" s="67"/>
      <c r="C39" s="67"/>
      <c r="D39" s="66"/>
      <c r="E39" s="64"/>
      <c r="F39" s="65"/>
      <c r="G39" s="289"/>
      <c r="H39" s="46" t="s">
        <v>565</v>
      </c>
      <c r="I39" s="62"/>
      <c r="J39" s="208"/>
      <c r="K39" s="62"/>
      <c r="L39" s="16"/>
      <c r="M39" s="17"/>
      <c r="N39" s="18"/>
      <c r="O39" s="18"/>
      <c r="P39" s="47"/>
      <c r="Q39" s="63"/>
      <c r="R39" s="301"/>
      <c r="S39" s="63"/>
      <c r="T39" s="64"/>
      <c r="U39" s="65"/>
      <c r="V39" s="64"/>
      <c r="Z39" s="64"/>
    </row>
    <row r="40" spans="1:26" s="58" customFormat="1" ht="9.75" customHeight="1">
      <c r="A40" s="66"/>
      <c r="B40" s="67"/>
      <c r="C40" s="67"/>
      <c r="D40" s="66"/>
      <c r="E40" s="64"/>
      <c r="F40" s="65"/>
      <c r="G40" s="64"/>
      <c r="H40" s="65"/>
      <c r="I40" s="64"/>
      <c r="J40" s="65"/>
      <c r="K40" s="64"/>
      <c r="L40" s="65"/>
      <c r="M40" s="64"/>
      <c r="N40" s="64"/>
      <c r="O40" s="65"/>
      <c r="P40" s="64"/>
      <c r="Q40" s="64"/>
      <c r="R40" s="64"/>
      <c r="S40" s="65"/>
      <c r="T40" s="64"/>
      <c r="U40" s="65"/>
      <c r="V40" s="64"/>
      <c r="Z40" s="64"/>
    </row>
    <row r="41" spans="1:26" s="58" customFormat="1" ht="9.75" customHeight="1">
      <c r="A41" s="66"/>
      <c r="B41" s="67"/>
      <c r="C41" s="67"/>
      <c r="D41" s="66"/>
      <c r="E41" s="64"/>
      <c r="F41" s="65"/>
      <c r="G41" s="64"/>
      <c r="H41" s="65"/>
      <c r="I41" s="64"/>
      <c r="J41" s="65"/>
      <c r="K41" s="64"/>
      <c r="L41" s="65"/>
      <c r="M41" s="64"/>
      <c r="N41" s="64"/>
      <c r="O41" s="65"/>
      <c r="P41" s="64"/>
      <c r="Q41" s="64"/>
      <c r="R41" s="64"/>
      <c r="S41" s="65"/>
      <c r="T41" s="64"/>
      <c r="U41" s="65"/>
      <c r="V41" s="64"/>
      <c r="Z41" s="64"/>
    </row>
    <row r="42" spans="1:26" s="58" customFormat="1" ht="9.75" customHeight="1">
      <c r="A42" s="66"/>
      <c r="B42" s="67"/>
      <c r="C42" s="67"/>
      <c r="D42" s="66"/>
      <c r="E42" s="64"/>
      <c r="F42" s="65"/>
      <c r="G42" s="64"/>
      <c r="H42" s="65"/>
      <c r="I42" s="64"/>
      <c r="J42" s="65"/>
      <c r="K42" s="64"/>
      <c r="L42" s="65"/>
      <c r="M42" s="64"/>
      <c r="N42" s="64"/>
      <c r="O42" s="65"/>
      <c r="P42" s="64"/>
      <c r="Q42" s="64"/>
      <c r="R42" s="64"/>
      <c r="S42" s="65"/>
      <c r="T42" s="64"/>
      <c r="U42" s="65"/>
      <c r="V42" s="64"/>
      <c r="Z42" s="64"/>
    </row>
    <row r="43" spans="1:26" s="58" customFormat="1" ht="9.75" customHeight="1">
      <c r="A43" s="66"/>
      <c r="B43" s="67"/>
      <c r="C43" s="67"/>
      <c r="D43" s="66"/>
      <c r="E43" s="64"/>
      <c r="F43" s="65"/>
      <c r="G43" s="64"/>
      <c r="H43" s="65"/>
      <c r="I43" s="64"/>
      <c r="J43" s="65"/>
      <c r="K43" s="64"/>
      <c r="L43" s="65"/>
      <c r="M43" s="64"/>
      <c r="N43" s="64"/>
      <c r="O43" s="65"/>
      <c r="P43" s="64"/>
      <c r="Q43" s="64"/>
      <c r="R43" s="64"/>
      <c r="S43" s="65"/>
      <c r="T43" s="64"/>
      <c r="U43" s="65"/>
      <c r="V43" s="64"/>
      <c r="Z43" s="64"/>
    </row>
    <row r="44" spans="1:26" s="58" customFormat="1" ht="9.75" customHeight="1">
      <c r="A44" s="66"/>
      <c r="B44" s="67"/>
      <c r="C44" s="67"/>
      <c r="D44" s="66"/>
      <c r="E44" s="64"/>
      <c r="F44" s="65"/>
      <c r="G44" s="64"/>
      <c r="H44" s="65"/>
      <c r="I44" s="64"/>
      <c r="J44" s="65"/>
      <c r="K44" s="64"/>
      <c r="L44" s="65"/>
      <c r="M44" s="64"/>
      <c r="N44" s="64"/>
      <c r="O44" s="65"/>
      <c r="P44" s="64"/>
      <c r="Q44" s="64"/>
      <c r="R44" s="64"/>
      <c r="S44" s="65"/>
      <c r="T44" s="64"/>
      <c r="U44" s="65"/>
      <c r="V44" s="64"/>
      <c r="Z44" s="64"/>
    </row>
    <row r="45" spans="1:22" s="21" customFormat="1" ht="13.5" customHeight="1">
      <c r="A45" s="66"/>
      <c r="B45" s="26" t="s">
        <v>151</v>
      </c>
      <c r="C45" s="26"/>
      <c r="D45" s="27"/>
      <c r="E45" s="20"/>
      <c r="F45" s="22"/>
      <c r="G45" s="20"/>
      <c r="H45" s="22"/>
      <c r="I45" s="20"/>
      <c r="J45" s="22"/>
      <c r="K45" s="20"/>
      <c r="L45" s="20"/>
      <c r="M45" s="20"/>
      <c r="N45" s="20"/>
      <c r="O45" s="22"/>
      <c r="P45" s="19" t="s">
        <v>182</v>
      </c>
      <c r="Q45" s="19"/>
      <c r="R45" s="19"/>
      <c r="S45" s="19"/>
      <c r="T45" s="19"/>
      <c r="U45" s="19"/>
      <c r="V45" s="19"/>
    </row>
    <row r="46" spans="1:26" ht="16.5" customHeight="1">
      <c r="A46" s="278">
        <v>1</v>
      </c>
      <c r="B46" s="14" t="s">
        <v>1170</v>
      </c>
      <c r="C46" s="14" t="s">
        <v>1171</v>
      </c>
      <c r="D46" s="49" t="s">
        <v>1172</v>
      </c>
      <c r="E46" s="15"/>
      <c r="F46" s="28"/>
      <c r="G46" s="10" t="s">
        <v>183</v>
      </c>
      <c r="H46" s="290">
        <v>1</v>
      </c>
      <c r="I46" s="14" t="s">
        <v>1170</v>
      </c>
      <c r="L46" s="15"/>
      <c r="M46" s="15"/>
      <c r="N46" s="57" t="s">
        <v>183</v>
      </c>
      <c r="O46" s="57" t="s">
        <v>183</v>
      </c>
      <c r="P46" s="46"/>
      <c r="Q46" s="46"/>
      <c r="R46" s="286">
        <v>17</v>
      </c>
      <c r="S46" s="49" t="s">
        <v>1202</v>
      </c>
      <c r="T46" s="49" t="s">
        <v>183</v>
      </c>
      <c r="U46" s="28"/>
      <c r="V46" s="28"/>
      <c r="W46" s="49" t="s">
        <v>1228</v>
      </c>
      <c r="X46" s="46" t="s">
        <v>1229</v>
      </c>
      <c r="Y46" s="49" t="s">
        <v>1230</v>
      </c>
      <c r="Z46" s="278">
        <v>7</v>
      </c>
    </row>
    <row r="47" spans="1:26" ht="16.5" customHeight="1">
      <c r="A47" s="278"/>
      <c r="B47" s="14" t="s">
        <v>1177</v>
      </c>
      <c r="C47" s="14" t="s">
        <v>1178</v>
      </c>
      <c r="D47" s="49" t="s">
        <v>1179</v>
      </c>
      <c r="E47" s="179"/>
      <c r="F47" s="178"/>
      <c r="G47" s="6" t="s">
        <v>183</v>
      </c>
      <c r="H47" s="291"/>
      <c r="I47" s="50" t="s">
        <v>1177</v>
      </c>
      <c r="L47" s="15"/>
      <c r="M47" s="15"/>
      <c r="N47" s="57" t="s">
        <v>183</v>
      </c>
      <c r="O47" s="57" t="s">
        <v>183</v>
      </c>
      <c r="P47" s="46"/>
      <c r="Q47" s="46"/>
      <c r="R47" s="295"/>
      <c r="S47" s="50" t="s">
        <v>1206</v>
      </c>
      <c r="T47" s="180" t="s">
        <v>183</v>
      </c>
      <c r="U47" s="181"/>
      <c r="V47" s="178"/>
      <c r="W47" s="49" t="s">
        <v>1112</v>
      </c>
      <c r="X47" s="46" t="s">
        <v>1235</v>
      </c>
      <c r="Y47" s="49" t="s">
        <v>1236</v>
      </c>
      <c r="Z47" s="278"/>
    </row>
    <row r="48" spans="1:26" ht="16.5" customHeight="1">
      <c r="A48" s="278">
        <v>15</v>
      </c>
      <c r="B48" s="14" t="s">
        <v>1173</v>
      </c>
      <c r="C48" s="14" t="s">
        <v>1196</v>
      </c>
      <c r="D48" s="49" t="s">
        <v>1111</v>
      </c>
      <c r="E48" s="36"/>
      <c r="F48" s="177"/>
      <c r="G48" s="182"/>
      <c r="H48" s="284">
        <v>86</v>
      </c>
      <c r="I48" s="285"/>
      <c r="L48" s="28"/>
      <c r="M48" s="28" t="s">
        <v>183</v>
      </c>
      <c r="N48" s="12"/>
      <c r="O48" s="12"/>
      <c r="P48" s="286">
        <v>17</v>
      </c>
      <c r="Q48" s="49" t="s">
        <v>1202</v>
      </c>
      <c r="R48" s="277">
        <v>84</v>
      </c>
      <c r="S48" s="274"/>
      <c r="T48" s="183" t="s">
        <v>183</v>
      </c>
      <c r="U48" s="30"/>
      <c r="V48" s="30"/>
      <c r="W48" s="49" t="s">
        <v>1202</v>
      </c>
      <c r="X48" s="46" t="s">
        <v>1213</v>
      </c>
      <c r="Y48" s="49" t="s">
        <v>1214</v>
      </c>
      <c r="Z48" s="278">
        <v>17</v>
      </c>
    </row>
    <row r="49" spans="1:26" ht="16.5" customHeight="1">
      <c r="A49" s="278"/>
      <c r="B49" s="14" t="s">
        <v>1181</v>
      </c>
      <c r="C49" s="14" t="s">
        <v>1200</v>
      </c>
      <c r="D49" s="49" t="s">
        <v>1111</v>
      </c>
      <c r="E49" s="15"/>
      <c r="F49" s="15"/>
      <c r="G49" s="15"/>
      <c r="H49" s="15"/>
      <c r="I49" s="1"/>
      <c r="L49" s="28"/>
      <c r="M49" s="28" t="s">
        <v>183</v>
      </c>
      <c r="N49" s="15"/>
      <c r="O49" s="15"/>
      <c r="P49" s="295"/>
      <c r="Q49" s="52" t="s">
        <v>1206</v>
      </c>
      <c r="R49" s="189"/>
      <c r="S49" s="49" t="s">
        <v>183</v>
      </c>
      <c r="T49" s="49" t="s">
        <v>183</v>
      </c>
      <c r="U49" s="28"/>
      <c r="V49" s="28"/>
      <c r="W49" s="49" t="s">
        <v>1206</v>
      </c>
      <c r="X49" s="46" t="s">
        <v>1217</v>
      </c>
      <c r="Y49" s="49" t="s">
        <v>1218</v>
      </c>
      <c r="Z49" s="278"/>
    </row>
    <row r="50" spans="1:26" ht="16.5" customHeight="1">
      <c r="A50" s="25"/>
      <c r="B50" s="24"/>
      <c r="C50" s="24"/>
      <c r="D50" s="25"/>
      <c r="L50" s="12"/>
      <c r="M50" s="12"/>
      <c r="N50" s="57" t="s">
        <v>183</v>
      </c>
      <c r="O50" s="57" t="s">
        <v>183</v>
      </c>
      <c r="P50" s="285">
        <v>85</v>
      </c>
      <c r="Q50" s="292"/>
      <c r="R50" s="293">
        <v>20</v>
      </c>
      <c r="S50" s="49" t="s">
        <v>1231</v>
      </c>
      <c r="T50" s="49" t="s">
        <v>183</v>
      </c>
      <c r="U50" s="28"/>
      <c r="V50" s="28"/>
      <c r="W50" s="49" t="s">
        <v>1231</v>
      </c>
      <c r="X50" s="46" t="s">
        <v>1244</v>
      </c>
      <c r="Y50" s="49" t="s">
        <v>1046</v>
      </c>
      <c r="Z50" s="278">
        <v>20</v>
      </c>
    </row>
    <row r="51" spans="1:26" ht="16.5" customHeight="1">
      <c r="A51" s="25"/>
      <c r="B51" s="26" t="s">
        <v>184</v>
      </c>
      <c r="C51" s="26"/>
      <c r="D51" s="27"/>
      <c r="E51" s="20"/>
      <c r="F51" s="22"/>
      <c r="G51" s="20"/>
      <c r="H51" s="22"/>
      <c r="I51" s="20"/>
      <c r="J51" s="22"/>
      <c r="K51" s="22"/>
      <c r="L51" s="15"/>
      <c r="M51" s="15"/>
      <c r="N51" s="57" t="s">
        <v>183</v>
      </c>
      <c r="O51" s="57" t="s">
        <v>183</v>
      </c>
      <c r="P51" s="46"/>
      <c r="Q51" s="46"/>
      <c r="R51" s="294"/>
      <c r="S51" s="50" t="s">
        <v>1237</v>
      </c>
      <c r="T51" s="180" t="s">
        <v>183</v>
      </c>
      <c r="U51" s="181"/>
      <c r="V51" s="178"/>
      <c r="W51" s="49" t="s">
        <v>1237</v>
      </c>
      <c r="X51" s="46" t="s">
        <v>1247</v>
      </c>
      <c r="Y51" s="49" t="s">
        <v>1046</v>
      </c>
      <c r="Z51" s="278"/>
    </row>
    <row r="52" spans="1:26" ht="16.5" customHeight="1">
      <c r="A52" s="278">
        <v>7</v>
      </c>
      <c r="B52" s="14" t="s">
        <v>1228</v>
      </c>
      <c r="C52" s="14" t="s">
        <v>1229</v>
      </c>
      <c r="D52" s="49" t="s">
        <v>1230</v>
      </c>
      <c r="E52" s="15"/>
      <c r="F52" s="28"/>
      <c r="G52" s="10" t="s">
        <v>183</v>
      </c>
      <c r="H52" s="290">
        <v>6</v>
      </c>
      <c r="I52" s="14" t="s">
        <v>1076</v>
      </c>
      <c r="J52" s="15"/>
      <c r="K52" s="15"/>
      <c r="L52" s="15"/>
      <c r="M52" s="15"/>
      <c r="N52" s="12"/>
      <c r="O52" s="12"/>
      <c r="P52" s="46"/>
      <c r="Q52" s="46"/>
      <c r="R52" s="273" t="s">
        <v>1014</v>
      </c>
      <c r="S52" s="274"/>
      <c r="T52" s="183" t="s">
        <v>183</v>
      </c>
      <c r="U52" s="30"/>
      <c r="V52" s="30"/>
      <c r="W52" s="49" t="s">
        <v>1076</v>
      </c>
      <c r="X52" s="46" t="s">
        <v>1219</v>
      </c>
      <c r="Y52" s="49" t="s">
        <v>1220</v>
      </c>
      <c r="Z52" s="278">
        <v>6</v>
      </c>
    </row>
    <row r="53" spans="1:26" ht="16.5" customHeight="1">
      <c r="A53" s="278"/>
      <c r="B53" s="14" t="s">
        <v>1112</v>
      </c>
      <c r="C53" s="14" t="s">
        <v>1235</v>
      </c>
      <c r="D53" s="49" t="s">
        <v>1236</v>
      </c>
      <c r="E53" s="179"/>
      <c r="F53" s="178"/>
      <c r="G53" s="6" t="s">
        <v>183</v>
      </c>
      <c r="H53" s="291"/>
      <c r="I53" s="50" t="s">
        <v>1125</v>
      </c>
      <c r="J53" s="15"/>
      <c r="K53" s="15"/>
      <c r="L53" s="15"/>
      <c r="M53" s="15"/>
      <c r="N53" s="17"/>
      <c r="O53" s="15"/>
      <c r="P53" s="46"/>
      <c r="Q53" s="46"/>
      <c r="R53" s="46"/>
      <c r="S53" s="49" t="s">
        <v>183</v>
      </c>
      <c r="T53" s="49" t="s">
        <v>183</v>
      </c>
      <c r="U53" s="28"/>
      <c r="V53" s="28"/>
      <c r="W53" s="49" t="s">
        <v>1125</v>
      </c>
      <c r="X53" s="49" t="s">
        <v>1223</v>
      </c>
      <c r="Y53" s="49" t="s">
        <v>1224</v>
      </c>
      <c r="Z53" s="278"/>
    </row>
    <row r="54" spans="1:29" ht="16.5" customHeight="1">
      <c r="A54" s="278">
        <v>6</v>
      </c>
      <c r="B54" s="14" t="s">
        <v>1076</v>
      </c>
      <c r="C54" s="14" t="s">
        <v>1219</v>
      </c>
      <c r="D54" s="49" t="s">
        <v>1220</v>
      </c>
      <c r="E54" s="36"/>
      <c r="F54" s="177"/>
      <c r="G54" s="182"/>
      <c r="H54" s="284">
        <v>86</v>
      </c>
      <c r="I54" s="285"/>
      <c r="J54" s="15"/>
      <c r="K54" s="15"/>
      <c r="L54" s="1"/>
      <c r="M54" s="1"/>
      <c r="O54" s="16"/>
      <c r="Q54" s="17"/>
      <c r="S54" s="16"/>
      <c r="W54" s="17"/>
      <c r="Y54" s="3"/>
      <c r="Z54" s="28"/>
      <c r="AA54" s="3"/>
      <c r="AB54" s="2"/>
      <c r="AC54" s="2"/>
    </row>
    <row r="55" spans="1:29" ht="16.5" customHeight="1">
      <c r="A55" s="278"/>
      <c r="B55" s="14" t="s">
        <v>1125</v>
      </c>
      <c r="C55" s="14" t="s">
        <v>1223</v>
      </c>
      <c r="D55" s="49" t="s">
        <v>1224</v>
      </c>
      <c r="E55" s="15"/>
      <c r="F55" s="15"/>
      <c r="G55" s="15"/>
      <c r="H55" s="15"/>
      <c r="I55" s="1"/>
      <c r="J55" s="15"/>
      <c r="K55" s="15"/>
      <c r="L55" s="1"/>
      <c r="M55" s="1"/>
      <c r="O55" s="16"/>
      <c r="P55" s="17"/>
      <c r="Q55" s="17"/>
      <c r="R55" s="23"/>
      <c r="S55" s="23"/>
      <c r="T55" s="23"/>
      <c r="U55" s="23"/>
      <c r="V55" s="23"/>
      <c r="W55" s="23"/>
      <c r="X55" s="22"/>
      <c r="Y55" s="3"/>
      <c r="Z55" s="28"/>
      <c r="AA55" s="3"/>
      <c r="AB55" s="2"/>
      <c r="AC55" s="2"/>
    </row>
    <row r="56" spans="1:29" ht="13.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6"/>
      <c r="Q56" s="17"/>
      <c r="S56" s="16"/>
      <c r="W56" s="17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61"/>
      <c r="I57" s="60"/>
      <c r="J57" s="15"/>
      <c r="K57" s="15"/>
      <c r="L57" s="1"/>
      <c r="M57" s="1"/>
      <c r="O57" s="16"/>
      <c r="P57" s="17"/>
      <c r="Q57" s="17"/>
      <c r="R57" s="23"/>
      <c r="S57" s="23"/>
      <c r="T57" s="23"/>
      <c r="U57" s="23"/>
      <c r="V57" s="23"/>
      <c r="W57" s="23"/>
      <c r="X57" s="22"/>
      <c r="Y57" s="3"/>
      <c r="Z57" s="28"/>
      <c r="AA57" s="3"/>
      <c r="AB57" s="2"/>
      <c r="AC57" s="2"/>
    </row>
    <row r="58" spans="6:21" ht="13.5">
      <c r="F58" s="16"/>
      <c r="J58" s="60"/>
      <c r="Q58" s="17"/>
      <c r="U58" s="16"/>
    </row>
  </sheetData>
  <mergeCells count="106">
    <mergeCell ref="P13:Q13"/>
    <mergeCell ref="T13:T14"/>
    <mergeCell ref="T15:U15"/>
    <mergeCell ref="R17:S17"/>
    <mergeCell ref="R15:R16"/>
    <mergeCell ref="Y31:Y32"/>
    <mergeCell ref="R27:R28"/>
    <mergeCell ref="F27:G27"/>
    <mergeCell ref="G38:G39"/>
    <mergeCell ref="R38:R39"/>
    <mergeCell ref="R34:R35"/>
    <mergeCell ref="R36:R37"/>
    <mergeCell ref="R29:S29"/>
    <mergeCell ref="T27:U27"/>
    <mergeCell ref="G36:G37"/>
    <mergeCell ref="A31:A32"/>
    <mergeCell ref="B31:B32"/>
    <mergeCell ref="C31:C32"/>
    <mergeCell ref="D31:D32"/>
    <mergeCell ref="A7:A8"/>
    <mergeCell ref="A9:A10"/>
    <mergeCell ref="A11:A12"/>
    <mergeCell ref="P11:P12"/>
    <mergeCell ref="J11:J12"/>
    <mergeCell ref="F11:G11"/>
    <mergeCell ref="M8:M9"/>
    <mergeCell ref="N8:O8"/>
    <mergeCell ref="N10:O10"/>
    <mergeCell ref="H9:I9"/>
    <mergeCell ref="R9:S9"/>
    <mergeCell ref="N9:O9"/>
    <mergeCell ref="Z11:Z12"/>
    <mergeCell ref="T11:U11"/>
    <mergeCell ref="T23:U23"/>
    <mergeCell ref="R21:S21"/>
    <mergeCell ref="T21:T22"/>
    <mergeCell ref="A1:Z1"/>
    <mergeCell ref="Z7:Z8"/>
    <mergeCell ref="Z9:Z10"/>
    <mergeCell ref="F9:F10"/>
    <mergeCell ref="H7:H8"/>
    <mergeCell ref="R7:R8"/>
    <mergeCell ref="T9:T10"/>
    <mergeCell ref="Z25:Z26"/>
    <mergeCell ref="Z13:Z14"/>
    <mergeCell ref="Z15:Z16"/>
    <mergeCell ref="Z17:Z18"/>
    <mergeCell ref="Z19:Z20"/>
    <mergeCell ref="Z21:Z22"/>
    <mergeCell ref="R19:R20"/>
    <mergeCell ref="A2:Z2"/>
    <mergeCell ref="A25:A26"/>
    <mergeCell ref="A27:A28"/>
    <mergeCell ref="T25:T26"/>
    <mergeCell ref="P23:P24"/>
    <mergeCell ref="F13:F14"/>
    <mergeCell ref="A15:A16"/>
    <mergeCell ref="A17:A18"/>
    <mergeCell ref="A19:A20"/>
    <mergeCell ref="A21:A22"/>
    <mergeCell ref="F15:G15"/>
    <mergeCell ref="H17:I17"/>
    <mergeCell ref="A13:A14"/>
    <mergeCell ref="F21:F22"/>
    <mergeCell ref="H21:I21"/>
    <mergeCell ref="Z31:Z32"/>
    <mergeCell ref="W31:W32"/>
    <mergeCell ref="X31:X32"/>
    <mergeCell ref="A23:A24"/>
    <mergeCell ref="Z23:Z24"/>
    <mergeCell ref="F25:F26"/>
    <mergeCell ref="F23:G23"/>
    <mergeCell ref="Z29:Z30"/>
    <mergeCell ref="Z27:Z28"/>
    <mergeCell ref="A29:A30"/>
    <mergeCell ref="G34:G35"/>
    <mergeCell ref="H29:I29"/>
    <mergeCell ref="H27:H28"/>
    <mergeCell ref="J13:K13"/>
    <mergeCell ref="J25:K25"/>
    <mergeCell ref="H15:H16"/>
    <mergeCell ref="L17:L18"/>
    <mergeCell ref="H19:H20"/>
    <mergeCell ref="P25:Q25"/>
    <mergeCell ref="N17:N18"/>
    <mergeCell ref="J23:J24"/>
    <mergeCell ref="L19:M19"/>
    <mergeCell ref="N19:O19"/>
    <mergeCell ref="A46:A47"/>
    <mergeCell ref="H46:H47"/>
    <mergeCell ref="R46:R47"/>
    <mergeCell ref="Z46:Z47"/>
    <mergeCell ref="A48:A49"/>
    <mergeCell ref="H48:I48"/>
    <mergeCell ref="P48:P49"/>
    <mergeCell ref="R48:S48"/>
    <mergeCell ref="R52:S52"/>
    <mergeCell ref="Z52:Z53"/>
    <mergeCell ref="Z48:Z49"/>
    <mergeCell ref="P50:Q50"/>
    <mergeCell ref="R50:R51"/>
    <mergeCell ref="Z50:Z51"/>
    <mergeCell ref="A54:A55"/>
    <mergeCell ref="H54:I54"/>
    <mergeCell ref="A52:A53"/>
    <mergeCell ref="H52:H53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7" r:id="rId1"/>
  <ignoredErrors>
    <ignoredError sqref="S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C64"/>
  <sheetViews>
    <sheetView showZeros="0" workbookViewId="0" topLeftCell="A2">
      <selection activeCell="A15" sqref="A1:IV16384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204" customWidth="1"/>
    <col min="24" max="24" width="5.19921875" style="16" customWidth="1"/>
    <col min="25" max="25" width="13.8984375" style="204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28.5" customHeight="1">
      <c r="A2" s="282" t="s">
        <v>163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3.5">
      <c r="Z3" s="142" t="s">
        <v>546</v>
      </c>
    </row>
    <row r="4" ht="13.5">
      <c r="Z4" s="142" t="s">
        <v>354</v>
      </c>
    </row>
    <row r="5" ht="18.75" customHeight="1"/>
    <row r="6" spans="1:26" ht="13.5">
      <c r="A6" s="18"/>
      <c r="D6" s="18"/>
      <c r="E6" s="18" t="s">
        <v>158</v>
      </c>
      <c r="F6" s="55"/>
      <c r="G6" s="59" t="s">
        <v>146</v>
      </c>
      <c r="H6" s="55"/>
      <c r="I6" s="59" t="s">
        <v>159</v>
      </c>
      <c r="J6" s="55"/>
      <c r="K6" s="59" t="s">
        <v>160</v>
      </c>
      <c r="L6" s="55"/>
      <c r="M6" s="18"/>
      <c r="N6" s="18" t="s">
        <v>193</v>
      </c>
      <c r="O6" s="18"/>
      <c r="P6" s="18" t="s">
        <v>160</v>
      </c>
      <c r="Q6" s="18"/>
      <c r="R6" s="18" t="s">
        <v>159</v>
      </c>
      <c r="S6" s="55"/>
      <c r="T6" s="18" t="s">
        <v>161</v>
      </c>
      <c r="U6" s="55"/>
      <c r="V6" s="18" t="s">
        <v>158</v>
      </c>
      <c r="X6" s="18"/>
      <c r="Z6" s="18"/>
    </row>
    <row r="7" spans="1:26" ht="12" customHeight="1">
      <c r="A7" s="278">
        <v>1</v>
      </c>
      <c r="B7" s="275" t="s">
        <v>1109</v>
      </c>
      <c r="C7" s="275" t="s">
        <v>1132</v>
      </c>
      <c r="D7" s="275" t="s">
        <v>1140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75" t="s">
        <v>1024</v>
      </c>
      <c r="X7" s="276" t="s">
        <v>1025</v>
      </c>
      <c r="Y7" s="275" t="s">
        <v>1008</v>
      </c>
      <c r="Z7" s="272">
        <v>17</v>
      </c>
    </row>
    <row r="8" spans="1:26" ht="12" customHeight="1">
      <c r="A8" s="278"/>
      <c r="B8" s="275"/>
      <c r="C8" s="275"/>
      <c r="D8" s="275"/>
      <c r="E8" s="6"/>
      <c r="F8" s="9">
        <v>1</v>
      </c>
      <c r="G8" s="30" t="s">
        <v>1109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17</v>
      </c>
      <c r="U8" s="30" t="s">
        <v>1024</v>
      </c>
      <c r="V8" s="7"/>
      <c r="W8" s="275"/>
      <c r="X8" s="276"/>
      <c r="Y8" s="275"/>
      <c r="Z8" s="272"/>
    </row>
    <row r="9" spans="1:26" ht="12" customHeight="1">
      <c r="A9" s="278">
        <v>2</v>
      </c>
      <c r="B9" s="275" t="s">
        <v>1141</v>
      </c>
      <c r="C9" s="275" t="s">
        <v>1142</v>
      </c>
      <c r="D9" s="275" t="s">
        <v>1050</v>
      </c>
      <c r="E9" s="8"/>
      <c r="F9" s="277">
        <v>82</v>
      </c>
      <c r="G9" s="274"/>
      <c r="H9" s="28"/>
      <c r="I9" s="3"/>
      <c r="J9" s="28"/>
      <c r="K9" s="3"/>
      <c r="L9" s="28"/>
      <c r="M9" s="200">
        <v>1</v>
      </c>
      <c r="N9" s="288" t="s">
        <v>1109</v>
      </c>
      <c r="O9" s="288"/>
      <c r="P9" s="3"/>
      <c r="Q9" s="3"/>
      <c r="R9" s="3"/>
      <c r="S9" s="28"/>
      <c r="T9" s="277" t="s">
        <v>1015</v>
      </c>
      <c r="U9" s="274"/>
      <c r="V9" s="9"/>
      <c r="W9" s="275" t="s">
        <v>1095</v>
      </c>
      <c r="X9" s="276" t="s">
        <v>1115</v>
      </c>
      <c r="Y9" s="275" t="s">
        <v>1111</v>
      </c>
      <c r="Z9" s="272">
        <v>18</v>
      </c>
    </row>
    <row r="10" spans="1:26" ht="12" customHeight="1">
      <c r="A10" s="278"/>
      <c r="B10" s="275"/>
      <c r="C10" s="275"/>
      <c r="D10" s="275"/>
      <c r="E10" s="10"/>
      <c r="F10" s="10"/>
      <c r="G10" s="33"/>
      <c r="H10" s="35">
        <v>1</v>
      </c>
      <c r="I10" s="30" t="s">
        <v>1109</v>
      </c>
      <c r="J10" s="28"/>
      <c r="K10" s="3"/>
      <c r="L10" s="28"/>
      <c r="M10" s="3"/>
      <c r="N10" s="275">
        <v>97</v>
      </c>
      <c r="O10" s="275"/>
      <c r="P10" s="3"/>
      <c r="Q10" s="3"/>
      <c r="R10" s="30">
        <v>19</v>
      </c>
      <c r="S10" s="30" t="s">
        <v>1114</v>
      </c>
      <c r="T10" s="34"/>
      <c r="U10" s="28"/>
      <c r="V10" s="5"/>
      <c r="W10" s="275"/>
      <c r="X10" s="276"/>
      <c r="Y10" s="275"/>
      <c r="Z10" s="272"/>
    </row>
    <row r="11" spans="1:26" ht="12" customHeight="1">
      <c r="A11" s="278">
        <v>3</v>
      </c>
      <c r="B11" s="275" t="s">
        <v>1143</v>
      </c>
      <c r="C11" s="275" t="s">
        <v>1144</v>
      </c>
      <c r="D11" s="275" t="s">
        <v>1145</v>
      </c>
      <c r="E11" s="4"/>
      <c r="F11" s="10"/>
      <c r="G11" s="33"/>
      <c r="H11" s="277">
        <v>84</v>
      </c>
      <c r="I11" s="274"/>
      <c r="J11" s="28"/>
      <c r="K11" s="3"/>
      <c r="L11" s="28"/>
      <c r="M11" s="3"/>
      <c r="N11" s="34"/>
      <c r="O11" s="28"/>
      <c r="P11" s="3"/>
      <c r="Q11" s="3"/>
      <c r="R11" s="277">
        <v>86</v>
      </c>
      <c r="S11" s="274"/>
      <c r="T11" s="34"/>
      <c r="U11" s="28"/>
      <c r="V11" s="4"/>
      <c r="W11" s="275" t="s">
        <v>1114</v>
      </c>
      <c r="X11" s="276" t="s">
        <v>1135</v>
      </c>
      <c r="Y11" s="275" t="s">
        <v>1133</v>
      </c>
      <c r="Z11" s="272">
        <v>19</v>
      </c>
    </row>
    <row r="12" spans="1:26" ht="12" customHeight="1">
      <c r="A12" s="278"/>
      <c r="B12" s="275"/>
      <c r="C12" s="275"/>
      <c r="D12" s="275"/>
      <c r="E12" s="6"/>
      <c r="F12" s="9">
        <v>4</v>
      </c>
      <c r="G12" s="31" t="s">
        <v>1039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19</v>
      </c>
      <c r="U12" s="30" t="s">
        <v>1114</v>
      </c>
      <c r="V12" s="7"/>
      <c r="W12" s="275"/>
      <c r="X12" s="276"/>
      <c r="Y12" s="275"/>
      <c r="Z12" s="272"/>
    </row>
    <row r="13" spans="1:26" ht="12" customHeight="1">
      <c r="A13" s="278">
        <v>4</v>
      </c>
      <c r="B13" s="275" t="s">
        <v>1039</v>
      </c>
      <c r="C13" s="275" t="s">
        <v>293</v>
      </c>
      <c r="D13" s="275" t="s">
        <v>1079</v>
      </c>
      <c r="E13" s="8"/>
      <c r="F13" s="277">
        <v>97</v>
      </c>
      <c r="G13" s="273"/>
      <c r="H13" s="28"/>
      <c r="I13" s="33"/>
      <c r="J13" s="28"/>
      <c r="K13" s="3"/>
      <c r="L13" s="28"/>
      <c r="M13" s="3"/>
      <c r="N13" s="197"/>
      <c r="O13" s="2"/>
      <c r="P13" s="3"/>
      <c r="Q13" s="3"/>
      <c r="R13" s="34"/>
      <c r="S13" s="28"/>
      <c r="T13" s="273">
        <v>84</v>
      </c>
      <c r="U13" s="274"/>
      <c r="V13" s="9"/>
      <c r="W13" s="275" t="s">
        <v>1146</v>
      </c>
      <c r="X13" s="276" t="s">
        <v>1147</v>
      </c>
      <c r="Y13" s="275" t="s">
        <v>1148</v>
      </c>
      <c r="Z13" s="272">
        <v>20</v>
      </c>
    </row>
    <row r="14" spans="1:26" ht="12" customHeight="1">
      <c r="A14" s="278"/>
      <c r="B14" s="275"/>
      <c r="C14" s="275"/>
      <c r="D14" s="275"/>
      <c r="E14" s="5"/>
      <c r="F14" s="10"/>
      <c r="G14" s="3"/>
      <c r="H14" s="28"/>
      <c r="I14" s="33"/>
      <c r="J14" s="35">
        <v>1</v>
      </c>
      <c r="K14" s="30" t="s">
        <v>1109</v>
      </c>
      <c r="L14" s="28"/>
      <c r="M14" s="28"/>
      <c r="N14" s="34"/>
      <c r="O14" s="28"/>
      <c r="P14" s="30">
        <v>24</v>
      </c>
      <c r="Q14" s="30" t="s">
        <v>1052</v>
      </c>
      <c r="R14" s="34"/>
      <c r="S14" s="28"/>
      <c r="T14" s="3"/>
      <c r="U14" s="28"/>
      <c r="V14" s="5"/>
      <c r="W14" s="275"/>
      <c r="X14" s="276"/>
      <c r="Y14" s="275"/>
      <c r="Z14" s="272"/>
    </row>
    <row r="15" spans="1:26" ht="12" customHeight="1">
      <c r="A15" s="278">
        <v>5</v>
      </c>
      <c r="B15" s="275" t="s">
        <v>1088</v>
      </c>
      <c r="C15" s="275" t="s">
        <v>1089</v>
      </c>
      <c r="D15" s="275" t="s">
        <v>1008</v>
      </c>
      <c r="E15" s="4"/>
      <c r="F15" s="10"/>
      <c r="G15" s="3"/>
      <c r="H15" s="28"/>
      <c r="I15" s="33"/>
      <c r="J15" s="277">
        <v>82</v>
      </c>
      <c r="K15" s="274"/>
      <c r="L15" s="28"/>
      <c r="M15" s="28"/>
      <c r="N15" s="34"/>
      <c r="O15" s="28"/>
      <c r="P15" s="277">
        <v>81</v>
      </c>
      <c r="Q15" s="274"/>
      <c r="R15" s="34"/>
      <c r="S15" s="28"/>
      <c r="T15" s="3"/>
      <c r="U15" s="28"/>
      <c r="V15" s="4"/>
      <c r="W15" s="275" t="s">
        <v>1031</v>
      </c>
      <c r="X15" s="276" t="s">
        <v>1134</v>
      </c>
      <c r="Y15" s="275" t="s">
        <v>1079</v>
      </c>
      <c r="Z15" s="272">
        <v>21</v>
      </c>
    </row>
    <row r="16" spans="1:26" ht="12" customHeight="1">
      <c r="A16" s="278"/>
      <c r="B16" s="275"/>
      <c r="C16" s="275"/>
      <c r="D16" s="275"/>
      <c r="E16" s="6"/>
      <c r="F16" s="9">
        <v>6</v>
      </c>
      <c r="G16" s="30" t="s">
        <v>1065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22</v>
      </c>
      <c r="U16" s="30" t="s">
        <v>1027</v>
      </c>
      <c r="V16" s="7"/>
      <c r="W16" s="275"/>
      <c r="X16" s="276"/>
      <c r="Y16" s="275"/>
      <c r="Z16" s="272"/>
    </row>
    <row r="17" spans="1:26" ht="12" customHeight="1">
      <c r="A17" s="278">
        <v>6</v>
      </c>
      <c r="B17" s="275" t="s">
        <v>1065</v>
      </c>
      <c r="C17" s="275" t="s">
        <v>1073</v>
      </c>
      <c r="D17" s="275" t="s">
        <v>1070</v>
      </c>
      <c r="E17" s="8"/>
      <c r="F17" s="277">
        <v>83</v>
      </c>
      <c r="G17" s="274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77">
        <v>83</v>
      </c>
      <c r="U17" s="274"/>
      <c r="V17" s="9"/>
      <c r="W17" s="275" t="s">
        <v>1027</v>
      </c>
      <c r="X17" s="276" t="s">
        <v>1028</v>
      </c>
      <c r="Y17" s="275" t="s">
        <v>1149</v>
      </c>
      <c r="Z17" s="272">
        <v>22</v>
      </c>
    </row>
    <row r="18" spans="1:26" ht="12" customHeight="1">
      <c r="A18" s="278"/>
      <c r="B18" s="275"/>
      <c r="C18" s="275"/>
      <c r="D18" s="275"/>
      <c r="E18" s="5"/>
      <c r="F18" s="10"/>
      <c r="G18" s="33"/>
      <c r="H18" s="35">
        <v>7</v>
      </c>
      <c r="I18" s="31" t="s">
        <v>1150</v>
      </c>
      <c r="J18" s="28"/>
      <c r="K18" s="33"/>
      <c r="L18" s="28"/>
      <c r="M18" s="28"/>
      <c r="N18" s="34"/>
      <c r="O18" s="28"/>
      <c r="P18" s="34"/>
      <c r="Q18" s="28"/>
      <c r="R18" s="35">
        <v>24</v>
      </c>
      <c r="S18" s="30" t="s">
        <v>1052</v>
      </c>
      <c r="T18" s="34"/>
      <c r="U18" s="28"/>
      <c r="V18" s="5"/>
      <c r="W18" s="275"/>
      <c r="X18" s="276"/>
      <c r="Y18" s="275"/>
      <c r="Z18" s="272"/>
    </row>
    <row r="19" spans="1:26" ht="12" customHeight="1">
      <c r="A19" s="278">
        <v>7</v>
      </c>
      <c r="B19" s="275" t="s">
        <v>1150</v>
      </c>
      <c r="C19" s="275" t="s">
        <v>1151</v>
      </c>
      <c r="D19" s="275" t="s">
        <v>1079</v>
      </c>
      <c r="E19" s="4"/>
      <c r="F19" s="10"/>
      <c r="G19" s="33"/>
      <c r="H19" s="277" t="s">
        <v>1016</v>
      </c>
      <c r="I19" s="273"/>
      <c r="J19" s="28"/>
      <c r="K19" s="33"/>
      <c r="L19" s="28"/>
      <c r="M19" s="28"/>
      <c r="N19" s="34"/>
      <c r="O19" s="28"/>
      <c r="P19" s="34"/>
      <c r="Q19" s="28"/>
      <c r="R19" s="273">
        <v>81</v>
      </c>
      <c r="S19" s="274"/>
      <c r="T19" s="34"/>
      <c r="U19" s="28"/>
      <c r="V19" s="4"/>
      <c r="W19" s="275" t="s">
        <v>1091</v>
      </c>
      <c r="X19" s="276" t="s">
        <v>1123</v>
      </c>
      <c r="Y19" s="275" t="s">
        <v>1118</v>
      </c>
      <c r="Z19" s="272">
        <v>23</v>
      </c>
    </row>
    <row r="20" spans="1:26" ht="12" customHeight="1">
      <c r="A20" s="278"/>
      <c r="B20" s="275"/>
      <c r="C20" s="275"/>
      <c r="D20" s="275"/>
      <c r="E20" s="6"/>
      <c r="F20" s="9">
        <v>7</v>
      </c>
      <c r="G20" s="31" t="s">
        <v>1150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24</v>
      </c>
      <c r="U20" s="30" t="s">
        <v>1052</v>
      </c>
      <c r="V20" s="7"/>
      <c r="W20" s="275"/>
      <c r="X20" s="276"/>
      <c r="Y20" s="275"/>
      <c r="Z20" s="272"/>
    </row>
    <row r="21" spans="1:26" ht="12" customHeight="1">
      <c r="A21" s="278">
        <v>8</v>
      </c>
      <c r="B21" s="275" t="s">
        <v>1152</v>
      </c>
      <c r="C21" s="275" t="s">
        <v>1153</v>
      </c>
      <c r="D21" s="275" t="s">
        <v>1008</v>
      </c>
      <c r="E21" s="8"/>
      <c r="F21" s="277">
        <v>80</v>
      </c>
      <c r="G21" s="273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73">
        <v>82</v>
      </c>
      <c r="U21" s="274"/>
      <c r="V21" s="9"/>
      <c r="W21" s="275" t="s">
        <v>1052</v>
      </c>
      <c r="X21" s="276" t="s">
        <v>1082</v>
      </c>
      <c r="Y21" s="275" t="s">
        <v>1046</v>
      </c>
      <c r="Z21" s="272">
        <v>24</v>
      </c>
    </row>
    <row r="22" spans="1:26" ht="12" customHeight="1">
      <c r="A22" s="278"/>
      <c r="B22" s="275"/>
      <c r="C22" s="275"/>
      <c r="D22" s="275"/>
      <c r="E22" s="5"/>
      <c r="F22" s="10"/>
      <c r="G22" s="3"/>
      <c r="H22" s="28"/>
      <c r="I22" s="3"/>
      <c r="J22" s="28"/>
      <c r="K22" s="33"/>
      <c r="L22" s="35">
        <v>1</v>
      </c>
      <c r="M22" s="30" t="s">
        <v>1109</v>
      </c>
      <c r="N22" s="35">
        <v>32</v>
      </c>
      <c r="O22" s="30" t="s">
        <v>1026</v>
      </c>
      <c r="P22" s="34"/>
      <c r="Q22" s="28"/>
      <c r="R22" s="3"/>
      <c r="S22" s="28"/>
      <c r="T22" s="3"/>
      <c r="U22" s="28"/>
      <c r="V22" s="5"/>
      <c r="W22" s="275"/>
      <c r="X22" s="276"/>
      <c r="Y22" s="275"/>
      <c r="Z22" s="272"/>
    </row>
    <row r="23" spans="1:26" ht="12" customHeight="1">
      <c r="A23" s="278">
        <v>9</v>
      </c>
      <c r="B23" s="275" t="s">
        <v>1030</v>
      </c>
      <c r="C23" s="275" t="s">
        <v>297</v>
      </c>
      <c r="D23" s="275" t="s">
        <v>1008</v>
      </c>
      <c r="E23" s="4"/>
      <c r="F23" s="10"/>
      <c r="G23" s="3"/>
      <c r="H23" s="28"/>
      <c r="I23" s="3"/>
      <c r="J23" s="28"/>
      <c r="K23" s="33"/>
      <c r="L23" s="277">
        <v>85</v>
      </c>
      <c r="M23" s="273"/>
      <c r="N23" s="273">
        <v>83</v>
      </c>
      <c r="O23" s="273"/>
      <c r="P23" s="34"/>
      <c r="Q23" s="28"/>
      <c r="R23" s="3"/>
      <c r="S23" s="28"/>
      <c r="T23" s="3"/>
      <c r="U23" s="28"/>
      <c r="V23" s="4"/>
      <c r="W23" s="275" t="s">
        <v>1087</v>
      </c>
      <c r="X23" s="276" t="s">
        <v>1110</v>
      </c>
      <c r="Y23" s="275" t="s">
        <v>1154</v>
      </c>
      <c r="Z23" s="272">
        <v>25</v>
      </c>
    </row>
    <row r="24" spans="1:26" ht="12" customHeight="1">
      <c r="A24" s="278"/>
      <c r="B24" s="275"/>
      <c r="C24" s="275"/>
      <c r="D24" s="275"/>
      <c r="E24" s="6"/>
      <c r="F24" s="9">
        <v>9</v>
      </c>
      <c r="G24" s="30" t="s">
        <v>1030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25</v>
      </c>
      <c r="U24" s="30" t="s">
        <v>1087</v>
      </c>
      <c r="V24" s="7"/>
      <c r="W24" s="275"/>
      <c r="X24" s="276"/>
      <c r="Y24" s="275"/>
      <c r="Z24" s="272"/>
    </row>
    <row r="25" spans="1:26" ht="12" customHeight="1">
      <c r="A25" s="278">
        <v>10</v>
      </c>
      <c r="B25" s="275" t="s">
        <v>1155</v>
      </c>
      <c r="C25" s="275" t="s">
        <v>1156</v>
      </c>
      <c r="D25" s="275" t="s">
        <v>1133</v>
      </c>
      <c r="E25" s="8"/>
      <c r="F25" s="277">
        <v>81</v>
      </c>
      <c r="G25" s="274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77">
        <v>80</v>
      </c>
      <c r="U25" s="274"/>
      <c r="V25" s="9"/>
      <c r="W25" s="275" t="s">
        <v>1032</v>
      </c>
      <c r="X25" s="276" t="s">
        <v>1044</v>
      </c>
      <c r="Y25" s="275" t="s">
        <v>1062</v>
      </c>
      <c r="Z25" s="272">
        <v>26</v>
      </c>
    </row>
    <row r="26" spans="1:26" ht="12" customHeight="1">
      <c r="A26" s="278"/>
      <c r="B26" s="275"/>
      <c r="C26" s="275"/>
      <c r="D26" s="275"/>
      <c r="E26" s="5"/>
      <c r="F26" s="10"/>
      <c r="G26" s="33"/>
      <c r="H26" s="35">
        <v>11</v>
      </c>
      <c r="I26" s="30" t="s">
        <v>1127</v>
      </c>
      <c r="J26" s="28"/>
      <c r="K26" s="33"/>
      <c r="L26" s="28"/>
      <c r="M26" s="28"/>
      <c r="N26" s="28"/>
      <c r="O26" s="28"/>
      <c r="P26" s="34"/>
      <c r="Q26" s="28"/>
      <c r="R26" s="30">
        <v>25</v>
      </c>
      <c r="S26" s="30" t="s">
        <v>1087</v>
      </c>
      <c r="T26" s="34"/>
      <c r="U26" s="28"/>
      <c r="V26" s="5"/>
      <c r="W26" s="275"/>
      <c r="X26" s="276"/>
      <c r="Y26" s="275"/>
      <c r="Z26" s="272"/>
    </row>
    <row r="27" spans="1:26" ht="12" customHeight="1">
      <c r="A27" s="278">
        <v>11</v>
      </c>
      <c r="B27" s="275" t="s">
        <v>1127</v>
      </c>
      <c r="C27" s="275" t="s">
        <v>1128</v>
      </c>
      <c r="D27" s="275" t="s">
        <v>1157</v>
      </c>
      <c r="E27" s="4"/>
      <c r="F27" s="10"/>
      <c r="G27" s="33"/>
      <c r="H27" s="277" t="s">
        <v>1019</v>
      </c>
      <c r="I27" s="274"/>
      <c r="J27" s="28"/>
      <c r="K27" s="33"/>
      <c r="L27" s="28"/>
      <c r="M27" s="28"/>
      <c r="N27" s="28"/>
      <c r="O27" s="28"/>
      <c r="P27" s="34"/>
      <c r="Q27" s="28"/>
      <c r="R27" s="277">
        <v>83</v>
      </c>
      <c r="S27" s="274"/>
      <c r="T27" s="34"/>
      <c r="U27" s="28"/>
      <c r="V27" s="4"/>
      <c r="W27" s="14" t="s">
        <v>1076</v>
      </c>
      <c r="X27" s="3" t="s">
        <v>1077</v>
      </c>
      <c r="Y27" s="14" t="s">
        <v>1090</v>
      </c>
      <c r="Z27" s="272">
        <v>27</v>
      </c>
    </row>
    <row r="28" spans="1:26" ht="12" customHeight="1">
      <c r="A28" s="278"/>
      <c r="B28" s="275"/>
      <c r="C28" s="275"/>
      <c r="D28" s="275"/>
      <c r="E28" s="6"/>
      <c r="F28" s="9">
        <v>11</v>
      </c>
      <c r="G28" s="31" t="s">
        <v>1127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28</v>
      </c>
      <c r="U28" s="30" t="s">
        <v>1094</v>
      </c>
      <c r="V28" s="7"/>
      <c r="W28" s="243" t="s">
        <v>1012</v>
      </c>
      <c r="X28" s="244" t="s">
        <v>1013</v>
      </c>
      <c r="Y28" s="243" t="s">
        <v>1008</v>
      </c>
      <c r="Z28" s="272"/>
    </row>
    <row r="29" spans="1:26" ht="12" customHeight="1">
      <c r="A29" s="278">
        <v>12</v>
      </c>
      <c r="B29" s="275" t="s">
        <v>1158</v>
      </c>
      <c r="C29" s="275" t="s">
        <v>1159</v>
      </c>
      <c r="D29" s="275" t="s">
        <v>1160</v>
      </c>
      <c r="E29" s="8"/>
      <c r="F29" s="277">
        <v>80</v>
      </c>
      <c r="G29" s="273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73">
        <v>83</v>
      </c>
      <c r="U29" s="274"/>
      <c r="V29" s="9"/>
      <c r="W29" s="275" t="s">
        <v>1094</v>
      </c>
      <c r="X29" s="276" t="s">
        <v>1103</v>
      </c>
      <c r="Y29" s="275" t="s">
        <v>1070</v>
      </c>
      <c r="Z29" s="272">
        <v>28</v>
      </c>
    </row>
    <row r="30" spans="1:26" ht="12" customHeight="1">
      <c r="A30" s="278"/>
      <c r="B30" s="275"/>
      <c r="C30" s="275"/>
      <c r="D30" s="275"/>
      <c r="E30" s="5"/>
      <c r="F30" s="10"/>
      <c r="G30" s="3"/>
      <c r="H30" s="28"/>
      <c r="I30" s="33"/>
      <c r="J30" s="35">
        <v>16</v>
      </c>
      <c r="K30" s="31" t="s">
        <v>1086</v>
      </c>
      <c r="L30" s="28"/>
      <c r="M30" s="28"/>
      <c r="N30" s="28"/>
      <c r="O30" s="28"/>
      <c r="P30" s="35">
        <v>32</v>
      </c>
      <c r="Q30" s="30" t="s">
        <v>1026</v>
      </c>
      <c r="R30" s="34"/>
      <c r="S30" s="28"/>
      <c r="T30" s="3"/>
      <c r="U30" s="28"/>
      <c r="V30" s="5"/>
      <c r="W30" s="275"/>
      <c r="X30" s="276"/>
      <c r="Y30" s="275"/>
      <c r="Z30" s="272"/>
    </row>
    <row r="31" spans="1:26" ht="12" customHeight="1">
      <c r="A31" s="278">
        <v>13</v>
      </c>
      <c r="B31" s="275" t="s">
        <v>1060</v>
      </c>
      <c r="C31" s="275" t="s">
        <v>1061</v>
      </c>
      <c r="D31" s="275" t="s">
        <v>1062</v>
      </c>
      <c r="E31" s="4"/>
      <c r="F31" s="10"/>
      <c r="G31" s="3"/>
      <c r="H31" s="28"/>
      <c r="I31" s="33"/>
      <c r="J31" s="277" t="s">
        <v>1021</v>
      </c>
      <c r="K31" s="273"/>
      <c r="L31" s="28"/>
      <c r="M31" s="28"/>
      <c r="N31" s="28"/>
      <c r="O31" s="28"/>
      <c r="P31" s="273">
        <v>81</v>
      </c>
      <c r="Q31" s="274"/>
      <c r="R31" s="34"/>
      <c r="S31" s="28"/>
      <c r="T31" s="3"/>
      <c r="U31" s="28"/>
      <c r="V31" s="4"/>
      <c r="W31" s="275" t="s">
        <v>1047</v>
      </c>
      <c r="X31" s="276" t="s">
        <v>1078</v>
      </c>
      <c r="Y31" s="275" t="s">
        <v>1079</v>
      </c>
      <c r="Z31" s="272">
        <v>29</v>
      </c>
    </row>
    <row r="32" spans="1:26" ht="12" customHeight="1">
      <c r="A32" s="278"/>
      <c r="B32" s="275"/>
      <c r="C32" s="275"/>
      <c r="D32" s="275"/>
      <c r="E32" s="6"/>
      <c r="F32" s="9">
        <v>14</v>
      </c>
      <c r="G32" s="30" t="s">
        <v>1116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29</v>
      </c>
      <c r="U32" s="30" t="s">
        <v>1047</v>
      </c>
      <c r="V32" s="7"/>
      <c r="W32" s="275"/>
      <c r="X32" s="276"/>
      <c r="Y32" s="275"/>
      <c r="Z32" s="272"/>
    </row>
    <row r="33" spans="1:26" ht="12" customHeight="1">
      <c r="A33" s="278">
        <v>14</v>
      </c>
      <c r="B33" s="275" t="s">
        <v>1116</v>
      </c>
      <c r="C33" s="275" t="s">
        <v>1117</v>
      </c>
      <c r="D33" s="275" t="s">
        <v>1118</v>
      </c>
      <c r="E33" s="8"/>
      <c r="F33" s="277">
        <v>83</v>
      </c>
      <c r="G33" s="274"/>
      <c r="H33" s="248"/>
      <c r="I33" s="250"/>
      <c r="J33" s="28"/>
      <c r="K33" s="3"/>
      <c r="L33" s="28"/>
      <c r="M33" s="28"/>
      <c r="N33" s="28"/>
      <c r="O33" s="28"/>
      <c r="P33" s="3"/>
      <c r="Q33" s="3"/>
      <c r="R33" s="34"/>
      <c r="S33" s="28"/>
      <c r="T33" s="277">
        <v>83</v>
      </c>
      <c r="U33" s="274"/>
      <c r="V33" s="9"/>
      <c r="W33" s="275" t="s">
        <v>1083</v>
      </c>
      <c r="X33" s="276" t="s">
        <v>1084</v>
      </c>
      <c r="Y33" s="275" t="s">
        <v>1161</v>
      </c>
      <c r="Z33" s="272">
        <v>30</v>
      </c>
    </row>
    <row r="34" spans="1:26" ht="12" customHeight="1">
      <c r="A34" s="278"/>
      <c r="B34" s="275"/>
      <c r="C34" s="275"/>
      <c r="D34" s="275"/>
      <c r="E34" s="5"/>
      <c r="F34" s="10"/>
      <c r="G34" s="33"/>
      <c r="H34" s="245">
        <v>16</v>
      </c>
      <c r="I34" s="251" t="s">
        <v>1086</v>
      </c>
      <c r="J34" s="28"/>
      <c r="K34" s="3"/>
      <c r="L34" s="28"/>
      <c r="M34" s="28"/>
      <c r="N34" s="28"/>
      <c r="O34" s="28"/>
      <c r="P34" s="3"/>
      <c r="Q34" s="3"/>
      <c r="R34" s="35">
        <v>32</v>
      </c>
      <c r="S34" s="30" t="s">
        <v>1026</v>
      </c>
      <c r="T34" s="34"/>
      <c r="U34" s="28"/>
      <c r="V34" s="5"/>
      <c r="W34" s="275"/>
      <c r="X34" s="276"/>
      <c r="Y34" s="275"/>
      <c r="Z34" s="272"/>
    </row>
    <row r="35" spans="1:26" ht="12" customHeight="1">
      <c r="A35" s="278">
        <v>15</v>
      </c>
      <c r="B35" s="275" t="s">
        <v>1162</v>
      </c>
      <c r="C35" s="275" t="s">
        <v>1163</v>
      </c>
      <c r="D35" s="275" t="s">
        <v>1164</v>
      </c>
      <c r="E35" s="4"/>
      <c r="F35" s="10"/>
      <c r="G35" s="33"/>
      <c r="H35" s="283">
        <v>84</v>
      </c>
      <c r="I35" s="279"/>
      <c r="J35" s="28"/>
      <c r="K35" s="3"/>
      <c r="L35" s="28"/>
      <c r="M35" s="28"/>
      <c r="N35" s="28"/>
      <c r="O35" s="28"/>
      <c r="P35" s="3"/>
      <c r="Q35" s="3"/>
      <c r="R35" s="273">
        <v>86</v>
      </c>
      <c r="S35" s="274"/>
      <c r="T35" s="34"/>
      <c r="U35" s="28"/>
      <c r="V35" s="4"/>
      <c r="W35" s="275" t="s">
        <v>1096</v>
      </c>
      <c r="X35" s="276" t="s">
        <v>1097</v>
      </c>
      <c r="Y35" s="275" t="s">
        <v>1165</v>
      </c>
      <c r="Z35" s="272">
        <v>31</v>
      </c>
    </row>
    <row r="36" spans="1:26" ht="12" customHeight="1">
      <c r="A36" s="278"/>
      <c r="B36" s="275"/>
      <c r="C36" s="275"/>
      <c r="D36" s="275"/>
      <c r="E36" s="6"/>
      <c r="F36" s="9">
        <v>16</v>
      </c>
      <c r="G36" s="31" t="s">
        <v>1086</v>
      </c>
      <c r="H36" s="248"/>
      <c r="I36" s="249"/>
      <c r="J36" s="28"/>
      <c r="K36" s="3"/>
      <c r="L36" s="28"/>
      <c r="M36" s="28"/>
      <c r="N36" s="28"/>
      <c r="O36" s="28"/>
      <c r="P36" s="3"/>
      <c r="Q36" s="3"/>
      <c r="R36" s="3"/>
      <c r="S36" s="28"/>
      <c r="T36" s="35">
        <v>32</v>
      </c>
      <c r="U36" s="30" t="s">
        <v>1026</v>
      </c>
      <c r="V36" s="7"/>
      <c r="W36" s="275"/>
      <c r="X36" s="276"/>
      <c r="Y36" s="275"/>
      <c r="Z36" s="272"/>
    </row>
    <row r="37" spans="1:26" ht="12" customHeight="1">
      <c r="A37" s="278">
        <v>16</v>
      </c>
      <c r="B37" s="275" t="s">
        <v>1086</v>
      </c>
      <c r="C37" s="275" t="s">
        <v>1098</v>
      </c>
      <c r="D37" s="275" t="s">
        <v>1099</v>
      </c>
      <c r="E37" s="8"/>
      <c r="F37" s="277">
        <v>82</v>
      </c>
      <c r="G37" s="273"/>
      <c r="H37" s="28"/>
      <c r="I37" s="3"/>
      <c r="J37" s="28"/>
      <c r="K37" s="3"/>
      <c r="L37" s="28"/>
      <c r="M37" s="28"/>
      <c r="N37" s="28"/>
      <c r="O37" s="28"/>
      <c r="P37" s="3"/>
      <c r="Q37" s="3"/>
      <c r="R37" s="3"/>
      <c r="S37" s="28"/>
      <c r="T37" s="273">
        <v>82</v>
      </c>
      <c r="U37" s="274"/>
      <c r="V37" s="9"/>
      <c r="W37" s="275" t="s">
        <v>1026</v>
      </c>
      <c r="X37" s="276" t="s">
        <v>1040</v>
      </c>
      <c r="Y37" s="275" t="s">
        <v>1062</v>
      </c>
      <c r="Z37" s="272">
        <v>32</v>
      </c>
    </row>
    <row r="38" spans="1:26" ht="12" customHeight="1">
      <c r="A38" s="278"/>
      <c r="B38" s="275"/>
      <c r="C38" s="275"/>
      <c r="D38" s="275"/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75"/>
      <c r="X38" s="276"/>
      <c r="Y38" s="275"/>
      <c r="Z38" s="272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14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14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14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0" t="s">
        <v>150</v>
      </c>
      <c r="L42" s="5"/>
      <c r="N42" s="5"/>
      <c r="O42" s="10"/>
      <c r="R42" s="40" t="s">
        <v>155</v>
      </c>
      <c r="S42" s="5"/>
      <c r="T42" s="10"/>
      <c r="U42" s="5"/>
      <c r="V42" s="10"/>
      <c r="W42" s="14"/>
      <c r="X42" s="39"/>
      <c r="Y42" s="14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46" t="s">
        <v>567</v>
      </c>
      <c r="J43" s="46"/>
      <c r="K43" s="46"/>
      <c r="L43" s="56">
        <v>5</v>
      </c>
      <c r="M43" s="48" t="s">
        <v>571</v>
      </c>
      <c r="Q43" s="56">
        <v>1</v>
      </c>
      <c r="R43" s="57" t="s">
        <v>1166</v>
      </c>
      <c r="S43" s="56"/>
      <c r="T43" s="17"/>
      <c r="U43" s="16"/>
      <c r="V43" s="17"/>
      <c r="X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46" t="s">
        <v>568</v>
      </c>
      <c r="J44" s="12"/>
      <c r="K44" s="12"/>
      <c r="L44" s="56">
        <v>6</v>
      </c>
      <c r="M44" s="48" t="s">
        <v>572</v>
      </c>
      <c r="Q44" s="56">
        <v>2</v>
      </c>
      <c r="R44" s="57" t="s">
        <v>1167</v>
      </c>
      <c r="S44" s="56"/>
      <c r="T44" s="17"/>
      <c r="U44" s="16"/>
      <c r="V44" s="17"/>
      <c r="X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46" t="s">
        <v>569</v>
      </c>
      <c r="J45" s="12"/>
      <c r="K45" s="12"/>
      <c r="L45" s="56">
        <v>7</v>
      </c>
      <c r="M45" s="48" t="s">
        <v>573</v>
      </c>
      <c r="Q45" s="56">
        <v>3</v>
      </c>
      <c r="R45" s="57" t="s">
        <v>1168</v>
      </c>
      <c r="S45" s="56"/>
      <c r="T45" s="17"/>
      <c r="U45" s="16"/>
      <c r="V45" s="17"/>
      <c r="X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56">
        <v>4</v>
      </c>
      <c r="I46" s="46" t="s">
        <v>570</v>
      </c>
      <c r="J46" s="46"/>
      <c r="K46" s="46"/>
      <c r="L46" s="207">
        <v>8</v>
      </c>
      <c r="M46" s="48"/>
      <c r="Q46" s="56">
        <v>4</v>
      </c>
      <c r="R46" s="57" t="s">
        <v>1169</v>
      </c>
      <c r="S46" s="56"/>
      <c r="T46" s="17"/>
      <c r="U46" s="16"/>
      <c r="V46" s="17"/>
      <c r="X46" s="18"/>
      <c r="Z46" s="18"/>
      <c r="AA46" s="16"/>
    </row>
    <row r="47" spans="1:24" ht="15.75" customHeight="1">
      <c r="A47" s="25"/>
      <c r="B47" s="24"/>
      <c r="C47" s="24"/>
      <c r="D47" s="25"/>
      <c r="G47" s="18"/>
      <c r="H47" s="16"/>
      <c r="X47" s="18"/>
    </row>
    <row r="48" spans="1:25" s="21" customFormat="1" ht="12" customHeight="1">
      <c r="A48" s="25"/>
      <c r="B48" s="201" t="s">
        <v>151</v>
      </c>
      <c r="C48" s="201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202" t="s">
        <v>182</v>
      </c>
      <c r="T48" s="19"/>
      <c r="U48" s="19"/>
      <c r="V48" s="19"/>
      <c r="W48" s="205"/>
      <c r="Y48" s="205"/>
    </row>
    <row r="49" spans="1:26" ht="12" customHeight="1">
      <c r="A49" s="278">
        <v>16</v>
      </c>
      <c r="B49" s="275" t="s">
        <v>1086</v>
      </c>
      <c r="C49" s="275" t="s">
        <v>1098</v>
      </c>
      <c r="D49" s="275" t="s">
        <v>1099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75" t="s">
        <v>1127</v>
      </c>
      <c r="X49" s="276" t="s">
        <v>1128</v>
      </c>
      <c r="Y49" s="275" t="s">
        <v>1157</v>
      </c>
      <c r="Z49" s="272">
        <v>11</v>
      </c>
    </row>
    <row r="50" spans="1:26" ht="12" customHeight="1">
      <c r="A50" s="278"/>
      <c r="B50" s="275"/>
      <c r="C50" s="275"/>
      <c r="D50" s="275"/>
      <c r="E50" s="37"/>
      <c r="F50" s="30">
        <v>24</v>
      </c>
      <c r="G50" s="30" t="s">
        <v>1052</v>
      </c>
      <c r="H50" s="28"/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11</v>
      </c>
      <c r="U50" s="30" t="s">
        <v>1127</v>
      </c>
      <c r="V50" s="7"/>
      <c r="W50" s="275"/>
      <c r="X50" s="276"/>
      <c r="Y50" s="275"/>
      <c r="Z50" s="272"/>
    </row>
    <row r="51" spans="1:26" ht="12" customHeight="1">
      <c r="A51" s="278">
        <v>24</v>
      </c>
      <c r="B51" s="275" t="s">
        <v>1052</v>
      </c>
      <c r="C51" s="275" t="s">
        <v>1082</v>
      </c>
      <c r="D51" s="275" t="s">
        <v>1046</v>
      </c>
      <c r="E51" s="38"/>
      <c r="F51" s="284">
        <v>97</v>
      </c>
      <c r="G51" s="285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77">
        <v>85</v>
      </c>
      <c r="U51" s="274"/>
      <c r="V51" s="9"/>
      <c r="W51" s="275" t="s">
        <v>1087</v>
      </c>
      <c r="X51" s="276" t="s">
        <v>1110</v>
      </c>
      <c r="Y51" s="275" t="s">
        <v>1154</v>
      </c>
      <c r="Z51" s="272">
        <v>25</v>
      </c>
    </row>
    <row r="52" spans="1:26" ht="12" customHeight="1">
      <c r="A52" s="278"/>
      <c r="B52" s="275"/>
      <c r="C52" s="275"/>
      <c r="D52" s="275"/>
      <c r="E52" s="1"/>
      <c r="F52" s="15"/>
      <c r="G52" s="1"/>
      <c r="H52" s="15"/>
      <c r="I52" s="1"/>
      <c r="J52" s="10"/>
      <c r="K52" s="18"/>
      <c r="L52" s="18"/>
      <c r="M52" s="18"/>
      <c r="N52" s="18"/>
      <c r="O52" s="18"/>
      <c r="P52" s="18"/>
      <c r="Q52" s="18"/>
      <c r="R52" s="30">
        <v>11</v>
      </c>
      <c r="S52" s="31" t="s">
        <v>1127</v>
      </c>
      <c r="T52" s="34"/>
      <c r="U52" s="28"/>
      <c r="V52" s="5"/>
      <c r="W52" s="275"/>
      <c r="X52" s="276"/>
      <c r="Y52" s="275"/>
      <c r="Z52" s="272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86">
        <v>83</v>
      </c>
      <c r="S53" s="287"/>
      <c r="T53" s="34"/>
      <c r="U53" s="28"/>
      <c r="V53" s="4"/>
      <c r="W53" s="275" t="s">
        <v>1150</v>
      </c>
      <c r="X53" s="276" t="s">
        <v>1151</v>
      </c>
      <c r="Y53" s="275" t="s">
        <v>1079</v>
      </c>
      <c r="Z53" s="272">
        <v>7</v>
      </c>
    </row>
    <row r="54" spans="1:26" ht="12" customHeight="1">
      <c r="A54" s="54"/>
      <c r="B54" s="18"/>
      <c r="C54" s="203" t="s">
        <v>184</v>
      </c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7</v>
      </c>
      <c r="U54" s="30" t="s">
        <v>1150</v>
      </c>
      <c r="V54" s="7"/>
      <c r="W54" s="275"/>
      <c r="X54" s="276"/>
      <c r="Y54" s="275"/>
      <c r="Z54" s="272"/>
    </row>
    <row r="55" spans="1:26" ht="12" customHeight="1">
      <c r="A55" s="278">
        <v>25</v>
      </c>
      <c r="B55" s="275" t="s">
        <v>1087</v>
      </c>
      <c r="C55" s="275" t="s">
        <v>1110</v>
      </c>
      <c r="D55" s="275" t="s">
        <v>1154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73">
        <v>86</v>
      </c>
      <c r="U55" s="274"/>
      <c r="V55" s="9"/>
      <c r="W55" s="275" t="s">
        <v>1114</v>
      </c>
      <c r="X55" s="276" t="s">
        <v>1135</v>
      </c>
      <c r="Y55" s="275" t="s">
        <v>1133</v>
      </c>
      <c r="Z55" s="272">
        <v>19</v>
      </c>
    </row>
    <row r="56" spans="1:26" ht="12" customHeight="1">
      <c r="A56" s="278"/>
      <c r="B56" s="275"/>
      <c r="C56" s="275"/>
      <c r="D56" s="275"/>
      <c r="E56" s="6"/>
      <c r="F56" s="9">
        <v>25</v>
      </c>
      <c r="G56" s="30" t="s">
        <v>1087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75"/>
      <c r="X56" s="276"/>
      <c r="Y56" s="275"/>
      <c r="Z56" s="272"/>
    </row>
    <row r="57" spans="1:29" ht="12" customHeight="1">
      <c r="A57" s="278">
        <v>19</v>
      </c>
      <c r="B57" s="275" t="s">
        <v>1114</v>
      </c>
      <c r="C57" s="275" t="s">
        <v>1135</v>
      </c>
      <c r="D57" s="275" t="s">
        <v>1133</v>
      </c>
      <c r="E57" s="8"/>
      <c r="F57" s="277">
        <v>83</v>
      </c>
      <c r="G57" s="273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14"/>
      <c r="Z57" s="28"/>
      <c r="AA57" s="3"/>
      <c r="AB57" s="2"/>
      <c r="AC57" s="2"/>
    </row>
    <row r="58" spans="1:29" ht="13.5" customHeight="1">
      <c r="A58" s="278"/>
      <c r="B58" s="275"/>
      <c r="C58" s="275"/>
      <c r="D58" s="275"/>
      <c r="E58" s="5"/>
      <c r="F58" s="10"/>
      <c r="G58" s="3"/>
      <c r="H58" s="43"/>
      <c r="I58" s="43"/>
      <c r="J58" s="43"/>
      <c r="K58" s="43"/>
      <c r="L58" s="43"/>
      <c r="M58" s="43"/>
      <c r="N58" s="17"/>
      <c r="P58" s="17"/>
      <c r="Q58" s="17"/>
      <c r="R58" s="23"/>
      <c r="S58" s="23"/>
      <c r="T58" s="23"/>
      <c r="U58" s="23"/>
      <c r="V58" s="23"/>
      <c r="W58" s="206"/>
      <c r="X58" s="15"/>
      <c r="Y58" s="46"/>
      <c r="Z58" s="12"/>
      <c r="AA58" s="12"/>
      <c r="AB58" s="2"/>
      <c r="AC58" s="2"/>
    </row>
    <row r="59" spans="1:28" ht="13.5" customHeight="1">
      <c r="A59" s="12"/>
      <c r="B59" s="49"/>
      <c r="C59" s="49"/>
      <c r="D59" s="49"/>
      <c r="E59" s="43"/>
      <c r="F59" s="43"/>
      <c r="G59" s="43"/>
      <c r="H59" s="43"/>
      <c r="I59" s="43"/>
      <c r="J59" s="43"/>
      <c r="K59" s="43"/>
      <c r="L59" s="43"/>
      <c r="M59" s="43"/>
      <c r="O59" s="43"/>
      <c r="P59" s="49"/>
      <c r="Q59" s="49"/>
      <c r="R59" s="49"/>
      <c r="S59" s="49"/>
      <c r="T59" s="12"/>
      <c r="U59" s="28"/>
      <c r="V59" s="28"/>
      <c r="W59" s="49"/>
      <c r="X59" s="12"/>
      <c r="Y59" s="48"/>
      <c r="Z59" s="43"/>
      <c r="AA59" s="43"/>
      <c r="AB59" s="2"/>
    </row>
    <row r="60" spans="1:28" ht="13.5" customHeight="1">
      <c r="A60" s="12"/>
      <c r="B60" s="49"/>
      <c r="C60" s="49"/>
      <c r="D60" s="49"/>
      <c r="E60" s="43"/>
      <c r="F60" s="43"/>
      <c r="G60" s="43"/>
      <c r="H60" s="10"/>
      <c r="I60" s="10"/>
      <c r="J60" s="43"/>
      <c r="K60" s="43"/>
      <c r="L60" s="43"/>
      <c r="M60" s="43"/>
      <c r="N60" s="61"/>
      <c r="O60" s="60"/>
      <c r="P60" s="49"/>
      <c r="Q60" s="49"/>
      <c r="R60" s="49"/>
      <c r="S60" s="49"/>
      <c r="T60" s="12"/>
      <c r="U60" s="60"/>
      <c r="V60" s="60"/>
      <c r="W60" s="49"/>
      <c r="X60" s="12"/>
      <c r="Y60" s="48"/>
      <c r="Z60" s="60"/>
      <c r="AA60" s="43"/>
      <c r="AB60" s="2"/>
    </row>
    <row r="61" spans="1:28" ht="13.5" customHeight="1">
      <c r="A61" s="12"/>
      <c r="B61" s="49"/>
      <c r="C61" s="49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17"/>
      <c r="O61" s="15"/>
      <c r="P61" s="49"/>
      <c r="Q61" s="49"/>
      <c r="R61" s="49"/>
      <c r="S61" s="49"/>
      <c r="T61" s="12"/>
      <c r="U61" s="28"/>
      <c r="V61" s="28"/>
      <c r="W61" s="49"/>
      <c r="X61" s="12"/>
      <c r="Y61" s="46"/>
      <c r="Z61" s="43"/>
      <c r="AA61" s="43"/>
      <c r="AB61" s="2"/>
    </row>
    <row r="62" spans="1:28" ht="13.5" customHeight="1">
      <c r="A62" s="12"/>
      <c r="B62" s="49"/>
      <c r="C62" s="49"/>
      <c r="D62" s="49"/>
      <c r="E62" s="43"/>
      <c r="F62" s="10"/>
      <c r="G62" s="10"/>
      <c r="H62" s="43"/>
      <c r="I62" s="43"/>
      <c r="J62" s="43"/>
      <c r="K62" s="43"/>
      <c r="L62" s="43"/>
      <c r="M62" s="43"/>
      <c r="N62" s="17"/>
      <c r="O62" s="15"/>
      <c r="P62" s="49"/>
      <c r="Q62" s="49"/>
      <c r="R62" s="49"/>
      <c r="S62" s="49"/>
      <c r="T62" s="12"/>
      <c r="U62" s="28"/>
      <c r="V62" s="28"/>
      <c r="W62" s="49"/>
      <c r="X62" s="12"/>
      <c r="Y62" s="62"/>
      <c r="Z62" s="43"/>
      <c r="AA62" s="43"/>
      <c r="AB62" s="2"/>
    </row>
    <row r="63" spans="1:28" ht="13.5" customHeight="1">
      <c r="A63" s="12"/>
      <c r="B63" s="49"/>
      <c r="C63" s="49"/>
      <c r="D63" s="49"/>
      <c r="E63" s="43"/>
      <c r="F63" s="43"/>
      <c r="G63" s="43"/>
      <c r="H63" s="43"/>
      <c r="I63" s="43"/>
      <c r="J63" s="43"/>
      <c r="K63" s="43"/>
      <c r="L63" s="43"/>
      <c r="M63" s="43"/>
      <c r="N63" s="17"/>
      <c r="O63" s="43"/>
      <c r="P63" s="49"/>
      <c r="Q63" s="49"/>
      <c r="R63" s="49"/>
      <c r="S63" s="49"/>
      <c r="T63" s="12"/>
      <c r="U63" s="28"/>
      <c r="V63" s="28"/>
      <c r="W63" s="49"/>
      <c r="X63" s="12"/>
      <c r="Y63" s="62"/>
      <c r="Z63" s="43"/>
      <c r="AA63" s="43"/>
      <c r="AB63" s="12"/>
    </row>
    <row r="64" spans="1:28" ht="13.5" customHeight="1">
      <c r="A64" s="12"/>
      <c r="B64" s="49"/>
      <c r="C64" s="49"/>
      <c r="D64" s="49"/>
      <c r="E64" s="43"/>
      <c r="F64" s="43"/>
      <c r="G64" s="43"/>
      <c r="H64" s="43"/>
      <c r="I64" s="43"/>
      <c r="J64" s="43"/>
      <c r="K64" s="43"/>
      <c r="L64" s="43"/>
      <c r="M64" s="43"/>
      <c r="N64" s="61"/>
      <c r="O64" s="60"/>
      <c r="P64" s="49"/>
      <c r="Q64" s="49"/>
      <c r="R64" s="49"/>
      <c r="S64" s="49"/>
      <c r="T64" s="12"/>
      <c r="U64" s="60"/>
      <c r="V64" s="60"/>
      <c r="W64" s="49"/>
      <c r="X64" s="12"/>
      <c r="Y64" s="62"/>
      <c r="Z64" s="60"/>
      <c r="AA64" s="43"/>
      <c r="AB64" s="12"/>
    </row>
  </sheetData>
  <mergeCells count="196">
    <mergeCell ref="D51:D52"/>
    <mergeCell ref="F57:G57"/>
    <mergeCell ref="F51:G51"/>
    <mergeCell ref="N9:O9"/>
    <mergeCell ref="N10:O10"/>
    <mergeCell ref="H19:I19"/>
    <mergeCell ref="H27:I27"/>
    <mergeCell ref="F25:G25"/>
    <mergeCell ref="L23:M23"/>
    <mergeCell ref="N23:O23"/>
    <mergeCell ref="A57:A58"/>
    <mergeCell ref="B57:B58"/>
    <mergeCell ref="C57:C58"/>
    <mergeCell ref="D57:D58"/>
    <mergeCell ref="A51:A52"/>
    <mergeCell ref="B51:B52"/>
    <mergeCell ref="C51:C52"/>
    <mergeCell ref="T55:U55"/>
    <mergeCell ref="A55:A56"/>
    <mergeCell ref="B55:B56"/>
    <mergeCell ref="C55:C56"/>
    <mergeCell ref="D55:D56"/>
    <mergeCell ref="T51:U51"/>
    <mergeCell ref="R53:S53"/>
    <mergeCell ref="X55:X56"/>
    <mergeCell ref="Y55:Y56"/>
    <mergeCell ref="Z55:Z56"/>
    <mergeCell ref="W53:W54"/>
    <mergeCell ref="X53:X54"/>
    <mergeCell ref="Y53:Y54"/>
    <mergeCell ref="Z53:Z54"/>
    <mergeCell ref="W55:W56"/>
    <mergeCell ref="W51:W52"/>
    <mergeCell ref="X51:X52"/>
    <mergeCell ref="Y51:Y52"/>
    <mergeCell ref="Z51:Z52"/>
    <mergeCell ref="T29:U29"/>
    <mergeCell ref="T33:U33"/>
    <mergeCell ref="R27:S27"/>
    <mergeCell ref="Z49:Z50"/>
    <mergeCell ref="W49:W50"/>
    <mergeCell ref="X49:X50"/>
    <mergeCell ref="R35:S35"/>
    <mergeCell ref="Y49:Y50"/>
    <mergeCell ref="W35:W36"/>
    <mergeCell ref="X35:X36"/>
    <mergeCell ref="T13:U13"/>
    <mergeCell ref="T17:U17"/>
    <mergeCell ref="R19:S19"/>
    <mergeCell ref="T21:U21"/>
    <mergeCell ref="H35:I35"/>
    <mergeCell ref="P15:Q15"/>
    <mergeCell ref="F13:G13"/>
    <mergeCell ref="F17:G17"/>
    <mergeCell ref="F21:G21"/>
    <mergeCell ref="J15:K15"/>
    <mergeCell ref="D35:D36"/>
    <mergeCell ref="D49:D50"/>
    <mergeCell ref="F29:G29"/>
    <mergeCell ref="F33:G33"/>
    <mergeCell ref="F37:G37"/>
    <mergeCell ref="A49:A50"/>
    <mergeCell ref="B49:B50"/>
    <mergeCell ref="C49:C50"/>
    <mergeCell ref="A35:A36"/>
    <mergeCell ref="B35:B36"/>
    <mergeCell ref="C35:C36"/>
    <mergeCell ref="Z37:Z38"/>
    <mergeCell ref="A37:A38"/>
    <mergeCell ref="B37:B38"/>
    <mergeCell ref="C37:C38"/>
    <mergeCell ref="D37:D38"/>
    <mergeCell ref="W37:W38"/>
    <mergeCell ref="X37:X38"/>
    <mergeCell ref="T37:U37"/>
    <mergeCell ref="Y37:Y38"/>
    <mergeCell ref="Z35:Z36"/>
    <mergeCell ref="W33:W34"/>
    <mergeCell ref="X33:X34"/>
    <mergeCell ref="Y33:Y34"/>
    <mergeCell ref="Z33:Z34"/>
    <mergeCell ref="Y35:Y36"/>
    <mergeCell ref="A33:A34"/>
    <mergeCell ref="B33:B34"/>
    <mergeCell ref="C33:C34"/>
    <mergeCell ref="D33:D34"/>
    <mergeCell ref="Z31:Z32"/>
    <mergeCell ref="A31:A32"/>
    <mergeCell ref="B31:B32"/>
    <mergeCell ref="C31:C32"/>
    <mergeCell ref="D31:D32"/>
    <mergeCell ref="P31:Q31"/>
    <mergeCell ref="W31:W32"/>
    <mergeCell ref="X31:X32"/>
    <mergeCell ref="Y31:Y32"/>
    <mergeCell ref="J31:K31"/>
    <mergeCell ref="Z27:Z28"/>
    <mergeCell ref="A29:A30"/>
    <mergeCell ref="B29:B30"/>
    <mergeCell ref="C29:C30"/>
    <mergeCell ref="D29:D30"/>
    <mergeCell ref="W29:W30"/>
    <mergeCell ref="X29:X30"/>
    <mergeCell ref="Y29:Y30"/>
    <mergeCell ref="Z29:Z30"/>
    <mergeCell ref="A27:A28"/>
    <mergeCell ref="B27:B28"/>
    <mergeCell ref="C27:C28"/>
    <mergeCell ref="D27:D28"/>
    <mergeCell ref="W25:W26"/>
    <mergeCell ref="T25:U25"/>
    <mergeCell ref="X25:X26"/>
    <mergeCell ref="Y25:Y26"/>
    <mergeCell ref="Z25:Z26"/>
    <mergeCell ref="A25:A26"/>
    <mergeCell ref="B25:B26"/>
    <mergeCell ref="C25:C26"/>
    <mergeCell ref="D25:D26"/>
    <mergeCell ref="Z23:Z24"/>
    <mergeCell ref="A23:A24"/>
    <mergeCell ref="B23:B24"/>
    <mergeCell ref="C23:C24"/>
    <mergeCell ref="D23:D24"/>
    <mergeCell ref="W23:W24"/>
    <mergeCell ref="X23:X24"/>
    <mergeCell ref="Y23:Y24"/>
    <mergeCell ref="A21:A22"/>
    <mergeCell ref="B21:B22"/>
    <mergeCell ref="C21:C22"/>
    <mergeCell ref="D21:D22"/>
    <mergeCell ref="W21:W22"/>
    <mergeCell ref="X21:X22"/>
    <mergeCell ref="Y21:Y22"/>
    <mergeCell ref="Z21:Z22"/>
    <mergeCell ref="W19:W20"/>
    <mergeCell ref="X19:X20"/>
    <mergeCell ref="Y19:Y20"/>
    <mergeCell ref="Z19:Z20"/>
    <mergeCell ref="A19:A20"/>
    <mergeCell ref="B19:B20"/>
    <mergeCell ref="C19:C20"/>
    <mergeCell ref="D19:D20"/>
    <mergeCell ref="W17:W18"/>
    <mergeCell ref="X17:X18"/>
    <mergeCell ref="Y17:Y18"/>
    <mergeCell ref="Z17:Z18"/>
    <mergeCell ref="A17:A18"/>
    <mergeCell ref="B17:B18"/>
    <mergeCell ref="C17:C18"/>
    <mergeCell ref="D17:D18"/>
    <mergeCell ref="W15:W16"/>
    <mergeCell ref="X15:X16"/>
    <mergeCell ref="Y15:Y16"/>
    <mergeCell ref="Z15:Z16"/>
    <mergeCell ref="A15:A16"/>
    <mergeCell ref="B15:B16"/>
    <mergeCell ref="C15:C16"/>
    <mergeCell ref="D15:D16"/>
    <mergeCell ref="W13:W14"/>
    <mergeCell ref="X13:X14"/>
    <mergeCell ref="Y13:Y14"/>
    <mergeCell ref="Z13:Z14"/>
    <mergeCell ref="Z11:Z12"/>
    <mergeCell ref="A13:A14"/>
    <mergeCell ref="B13:B14"/>
    <mergeCell ref="C13:C14"/>
    <mergeCell ref="D13:D14"/>
    <mergeCell ref="A11:A12"/>
    <mergeCell ref="B11:B12"/>
    <mergeCell ref="C11:C12"/>
    <mergeCell ref="D11:D12"/>
    <mergeCell ref="W11:W12"/>
    <mergeCell ref="X11:X12"/>
    <mergeCell ref="Y11:Y12"/>
    <mergeCell ref="H11:I11"/>
    <mergeCell ref="R11:S11"/>
    <mergeCell ref="Z9:Z10"/>
    <mergeCell ref="A9:A10"/>
    <mergeCell ref="B9:B10"/>
    <mergeCell ref="C9:C10"/>
    <mergeCell ref="D9:D10"/>
    <mergeCell ref="F9:G9"/>
    <mergeCell ref="W9:W10"/>
    <mergeCell ref="X9:X10"/>
    <mergeCell ref="Y9:Y10"/>
    <mergeCell ref="T9:U9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14">
      <selection activeCell="A25" sqref="A1:IV16384"/>
    </sheetView>
  </sheetViews>
  <sheetFormatPr defaultColWidth="8.796875" defaultRowHeight="14.25"/>
  <cols>
    <col min="1" max="1" width="2.5" style="171" customWidth="1"/>
    <col min="2" max="3" width="5.19921875" style="140" customWidth="1"/>
    <col min="4" max="4" width="13.8984375" style="171" customWidth="1"/>
    <col min="5" max="5" width="2" style="171" customWidth="1"/>
    <col min="6" max="6" width="2" style="141" customWidth="1"/>
    <col min="7" max="7" width="4.59765625" style="171" customWidth="1"/>
    <col min="8" max="8" width="2" style="141" customWidth="1"/>
    <col min="9" max="9" width="4.59765625" style="171" customWidth="1"/>
    <col min="10" max="10" width="2" style="141" customWidth="1"/>
    <col min="11" max="11" width="4.59765625" style="171" customWidth="1"/>
    <col min="12" max="12" width="2" style="141" customWidth="1"/>
    <col min="13" max="13" width="4.59765625" style="171" customWidth="1"/>
    <col min="14" max="14" width="2" style="171" customWidth="1"/>
    <col min="15" max="15" width="4.59765625" style="141" customWidth="1"/>
    <col min="16" max="16" width="2" style="171" customWidth="1"/>
    <col min="17" max="17" width="4.59765625" style="171" customWidth="1"/>
    <col min="18" max="18" width="2" style="171" customWidth="1"/>
    <col min="19" max="19" width="4.59765625" style="141" customWidth="1"/>
    <col min="20" max="20" width="2" style="171" customWidth="1"/>
    <col min="21" max="21" width="4.59765625" style="141" customWidth="1"/>
    <col min="22" max="22" width="2" style="171" customWidth="1"/>
    <col min="23" max="24" width="5.19921875" style="171" customWidth="1"/>
    <col min="25" max="25" width="13.8984375" style="171" customWidth="1"/>
    <col min="26" max="26" width="2.5" style="171" customWidth="1"/>
    <col min="27" max="16384" width="2.59765625" style="144" customWidth="1"/>
  </cols>
  <sheetData>
    <row r="1" spans="1:26" ht="26.25" customHeight="1">
      <c r="A1" s="281" t="s">
        <v>544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 ht="28.5" customHeight="1">
      <c r="A2" s="282" t="s">
        <v>154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4.25">
      <c r="Z3" s="142" t="s">
        <v>546</v>
      </c>
    </row>
    <row r="4" ht="14.25">
      <c r="Z4" s="142" t="s">
        <v>354</v>
      </c>
    </row>
    <row r="5" ht="18.75" customHeight="1"/>
    <row r="6" spans="1:26" ht="14.25">
      <c r="A6" s="144"/>
      <c r="D6" s="144"/>
      <c r="E6" s="144" t="s">
        <v>178</v>
      </c>
      <c r="F6" s="143"/>
      <c r="G6" s="142" t="s">
        <v>146</v>
      </c>
      <c r="H6" s="143"/>
      <c r="I6" s="142" t="s">
        <v>179</v>
      </c>
      <c r="J6" s="143"/>
      <c r="K6" s="142" t="s">
        <v>180</v>
      </c>
      <c r="L6" s="143"/>
      <c r="M6" s="144"/>
      <c r="N6" s="144" t="s">
        <v>193</v>
      </c>
      <c r="O6" s="144"/>
      <c r="P6" s="144" t="s">
        <v>180</v>
      </c>
      <c r="Q6" s="144"/>
      <c r="R6" s="144" t="s">
        <v>179</v>
      </c>
      <c r="S6" s="143"/>
      <c r="T6" s="144" t="s">
        <v>181</v>
      </c>
      <c r="U6" s="143"/>
      <c r="V6" s="144" t="s">
        <v>178</v>
      </c>
      <c r="W6" s="144"/>
      <c r="X6" s="144"/>
      <c r="Y6" s="144"/>
      <c r="Z6" s="144"/>
    </row>
    <row r="7" spans="1:26" ht="17.25" customHeight="1">
      <c r="A7" s="278">
        <v>1</v>
      </c>
      <c r="B7" s="14" t="s">
        <v>1024</v>
      </c>
      <c r="C7" s="14" t="s">
        <v>1025</v>
      </c>
      <c r="D7" s="14" t="s">
        <v>1008</v>
      </c>
      <c r="E7" s="41"/>
      <c r="F7" s="41"/>
      <c r="G7" s="42"/>
      <c r="H7" s="286">
        <v>1</v>
      </c>
      <c r="I7" s="14" t="s">
        <v>1024</v>
      </c>
      <c r="J7" s="28"/>
      <c r="K7" s="3"/>
      <c r="L7" s="28"/>
      <c r="M7" s="3"/>
      <c r="N7" s="3"/>
      <c r="O7" s="28"/>
      <c r="P7" s="3"/>
      <c r="Q7" s="3"/>
      <c r="R7" s="276">
        <v>14</v>
      </c>
      <c r="S7" s="49" t="s">
        <v>1026</v>
      </c>
      <c r="T7" s="30"/>
      <c r="U7" s="30"/>
      <c r="V7" s="4"/>
      <c r="W7" s="14" t="s">
        <v>1027</v>
      </c>
      <c r="X7" s="14" t="s">
        <v>1028</v>
      </c>
      <c r="Y7" s="14" t="s">
        <v>1029</v>
      </c>
      <c r="Z7" s="272">
        <v>13</v>
      </c>
    </row>
    <row r="8" spans="1:26" ht="17.25" customHeight="1">
      <c r="A8" s="278"/>
      <c r="B8" s="14" t="s">
        <v>1030</v>
      </c>
      <c r="C8" s="14" t="s">
        <v>297</v>
      </c>
      <c r="D8" s="14" t="s">
        <v>1008</v>
      </c>
      <c r="E8" s="10"/>
      <c r="F8" s="10"/>
      <c r="G8" s="29"/>
      <c r="H8" s="295"/>
      <c r="I8" s="50" t="s">
        <v>1030</v>
      </c>
      <c r="J8" s="28"/>
      <c r="K8" s="3"/>
      <c r="L8" s="28"/>
      <c r="M8" s="300">
        <v>24</v>
      </c>
      <c r="N8" s="288" t="s">
        <v>1031</v>
      </c>
      <c r="O8" s="288"/>
      <c r="P8" s="3"/>
      <c r="Q8" s="3"/>
      <c r="R8" s="258"/>
      <c r="S8" s="50" t="s">
        <v>1032</v>
      </c>
      <c r="T8" s="32"/>
      <c r="U8" s="28"/>
      <c r="V8" s="10"/>
      <c r="W8" s="14" t="s">
        <v>1033</v>
      </c>
      <c r="X8" s="14" t="s">
        <v>1034</v>
      </c>
      <c r="Y8" s="14" t="s">
        <v>1029</v>
      </c>
      <c r="Z8" s="272"/>
    </row>
    <row r="9" spans="1:26" ht="17.25" customHeight="1">
      <c r="A9" s="278">
        <v>2</v>
      </c>
      <c r="B9" s="14" t="s">
        <v>1035</v>
      </c>
      <c r="C9" s="14" t="s">
        <v>1036</v>
      </c>
      <c r="D9" s="14" t="s">
        <v>1037</v>
      </c>
      <c r="E9" s="4"/>
      <c r="F9" s="286">
        <v>3</v>
      </c>
      <c r="G9" s="51" t="s">
        <v>1038</v>
      </c>
      <c r="H9" s="277">
        <v>82</v>
      </c>
      <c r="I9" s="274"/>
      <c r="J9" s="28"/>
      <c r="K9" s="3"/>
      <c r="L9" s="28"/>
      <c r="M9" s="260"/>
      <c r="N9" s="288" t="s">
        <v>1039</v>
      </c>
      <c r="O9" s="288"/>
      <c r="P9" s="3"/>
      <c r="Q9" s="3"/>
      <c r="R9" s="277">
        <v>83</v>
      </c>
      <c r="S9" s="274"/>
      <c r="T9" s="293">
        <v>14</v>
      </c>
      <c r="U9" s="49" t="s">
        <v>1026</v>
      </c>
      <c r="V9" s="4"/>
      <c r="W9" s="14" t="s">
        <v>1026</v>
      </c>
      <c r="X9" s="14" t="s">
        <v>1040</v>
      </c>
      <c r="Y9" s="14" t="s">
        <v>1041</v>
      </c>
      <c r="Z9" s="272">
        <v>14</v>
      </c>
    </row>
    <row r="10" spans="1:26" ht="17.25" customHeight="1">
      <c r="A10" s="278"/>
      <c r="B10" s="14" t="s">
        <v>1042</v>
      </c>
      <c r="C10" s="14" t="s">
        <v>1043</v>
      </c>
      <c r="D10" s="14" t="s">
        <v>1037</v>
      </c>
      <c r="E10" s="6"/>
      <c r="F10" s="295"/>
      <c r="G10" s="52" t="s">
        <v>1003</v>
      </c>
      <c r="H10" s="28"/>
      <c r="I10" s="33"/>
      <c r="J10" s="28"/>
      <c r="K10" s="3"/>
      <c r="L10" s="28"/>
      <c r="M10" s="3"/>
      <c r="N10" s="288">
        <v>85</v>
      </c>
      <c r="O10" s="288"/>
      <c r="P10" s="3"/>
      <c r="Q10" s="3"/>
      <c r="R10" s="34"/>
      <c r="S10" s="28"/>
      <c r="T10" s="303"/>
      <c r="U10" s="50" t="s">
        <v>1032</v>
      </c>
      <c r="V10" s="7"/>
      <c r="W10" s="14" t="s">
        <v>1032</v>
      </c>
      <c r="X10" s="14" t="s">
        <v>1044</v>
      </c>
      <c r="Y10" s="14" t="s">
        <v>1041</v>
      </c>
      <c r="Z10" s="272"/>
    </row>
    <row r="11" spans="1:26" ht="17.25" customHeight="1">
      <c r="A11" s="278">
        <v>3</v>
      </c>
      <c r="B11" s="14" t="s">
        <v>1038</v>
      </c>
      <c r="C11" s="14" t="s">
        <v>1045</v>
      </c>
      <c r="D11" s="14" t="s">
        <v>1046</v>
      </c>
      <c r="E11" s="8"/>
      <c r="F11" s="277">
        <v>81</v>
      </c>
      <c r="G11" s="273"/>
      <c r="H11" s="28"/>
      <c r="I11" s="33"/>
      <c r="J11" s="293">
        <v>1</v>
      </c>
      <c r="K11" s="14" t="s">
        <v>1024</v>
      </c>
      <c r="L11" s="28"/>
      <c r="M11" s="3"/>
      <c r="N11" s="189"/>
      <c r="O11" s="28"/>
      <c r="P11" s="276">
        <v>18</v>
      </c>
      <c r="Q11" s="51" t="s">
        <v>1047</v>
      </c>
      <c r="R11" s="34"/>
      <c r="S11" s="28"/>
      <c r="T11" s="273">
        <v>80</v>
      </c>
      <c r="U11" s="274"/>
      <c r="V11" s="9"/>
      <c r="W11" s="14" t="s">
        <v>1048</v>
      </c>
      <c r="X11" s="14" t="s">
        <v>1049</v>
      </c>
      <c r="Y11" s="14" t="s">
        <v>1050</v>
      </c>
      <c r="Z11" s="272">
        <v>15</v>
      </c>
    </row>
    <row r="12" spans="1:26" ht="17.25" customHeight="1">
      <c r="A12" s="278"/>
      <c r="B12" s="14" t="s">
        <v>1003</v>
      </c>
      <c r="C12" s="14" t="s">
        <v>1051</v>
      </c>
      <c r="D12" s="14" t="s">
        <v>1046</v>
      </c>
      <c r="E12" s="10"/>
      <c r="F12" s="10"/>
      <c r="G12" s="28"/>
      <c r="H12" s="28"/>
      <c r="I12" s="33"/>
      <c r="J12" s="303"/>
      <c r="K12" s="50" t="s">
        <v>1030</v>
      </c>
      <c r="L12" s="28"/>
      <c r="M12" s="3"/>
      <c r="N12" s="189"/>
      <c r="O12" s="28"/>
      <c r="P12" s="258"/>
      <c r="Q12" s="52" t="s">
        <v>1052</v>
      </c>
      <c r="R12" s="34"/>
      <c r="S12" s="28"/>
      <c r="T12" s="28"/>
      <c r="U12" s="28"/>
      <c r="V12" s="10"/>
      <c r="W12" s="14" t="s">
        <v>1053</v>
      </c>
      <c r="X12" s="14" t="s">
        <v>1054</v>
      </c>
      <c r="Y12" s="14" t="s">
        <v>1050</v>
      </c>
      <c r="Z12" s="272"/>
    </row>
    <row r="13" spans="1:26" ht="17.25" customHeight="1">
      <c r="A13" s="278">
        <v>4</v>
      </c>
      <c r="B13" s="14" t="s">
        <v>1055</v>
      </c>
      <c r="C13" s="14" t="s">
        <v>1056</v>
      </c>
      <c r="D13" s="14" t="s">
        <v>1057</v>
      </c>
      <c r="E13" s="4"/>
      <c r="F13" s="299">
        <v>5</v>
      </c>
      <c r="G13" s="14" t="s">
        <v>1058</v>
      </c>
      <c r="H13" s="28"/>
      <c r="I13" s="33"/>
      <c r="J13" s="277">
        <v>80</v>
      </c>
      <c r="K13" s="274"/>
      <c r="L13" s="28"/>
      <c r="M13" s="28"/>
      <c r="N13" s="34"/>
      <c r="O13" s="28"/>
      <c r="P13" s="277">
        <v>85</v>
      </c>
      <c r="Q13" s="274"/>
      <c r="R13" s="34"/>
      <c r="S13" s="28"/>
      <c r="T13" s="276">
        <v>17</v>
      </c>
      <c r="U13" s="49" t="s">
        <v>1059</v>
      </c>
      <c r="V13" s="4"/>
      <c r="W13" s="14" t="s">
        <v>1060</v>
      </c>
      <c r="X13" s="14" t="s">
        <v>1061</v>
      </c>
      <c r="Y13" s="14" t="s">
        <v>1062</v>
      </c>
      <c r="Z13" s="272">
        <v>16</v>
      </c>
    </row>
    <row r="14" spans="1:26" ht="17.25" customHeight="1">
      <c r="A14" s="278"/>
      <c r="B14" s="14" t="s">
        <v>1063</v>
      </c>
      <c r="C14" s="14" t="s">
        <v>1064</v>
      </c>
      <c r="D14" s="14" t="s">
        <v>1057</v>
      </c>
      <c r="E14" s="6"/>
      <c r="F14" s="258"/>
      <c r="G14" s="50" t="s">
        <v>1065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258"/>
      <c r="U14" s="50" t="s">
        <v>1066</v>
      </c>
      <c r="V14" s="7"/>
      <c r="W14" s="14" t="s">
        <v>1067</v>
      </c>
      <c r="X14" s="14" t="s">
        <v>1068</v>
      </c>
      <c r="Y14" s="14" t="s">
        <v>1062</v>
      </c>
      <c r="Z14" s="272"/>
    </row>
    <row r="15" spans="1:26" ht="17.25" customHeight="1">
      <c r="A15" s="278">
        <v>5</v>
      </c>
      <c r="B15" s="14" t="s">
        <v>1058</v>
      </c>
      <c r="C15" s="14" t="s">
        <v>1069</v>
      </c>
      <c r="D15" s="14" t="s">
        <v>1070</v>
      </c>
      <c r="E15" s="8"/>
      <c r="F15" s="277">
        <v>80</v>
      </c>
      <c r="G15" s="274"/>
      <c r="H15" s="293">
        <v>5</v>
      </c>
      <c r="I15" s="51" t="s">
        <v>1058</v>
      </c>
      <c r="J15" s="28"/>
      <c r="K15" s="33"/>
      <c r="L15" s="28"/>
      <c r="M15" s="28"/>
      <c r="N15" s="34"/>
      <c r="O15" s="28"/>
      <c r="P15" s="34"/>
      <c r="Q15" s="28"/>
      <c r="R15" s="293">
        <v>18</v>
      </c>
      <c r="S15" s="51" t="s">
        <v>1047</v>
      </c>
      <c r="T15" s="277">
        <v>80</v>
      </c>
      <c r="U15" s="274"/>
      <c r="V15" s="9"/>
      <c r="W15" s="14" t="s">
        <v>1059</v>
      </c>
      <c r="X15" s="14" t="s">
        <v>1071</v>
      </c>
      <c r="Y15" s="14" t="s">
        <v>1072</v>
      </c>
      <c r="Z15" s="272">
        <v>17</v>
      </c>
    </row>
    <row r="16" spans="1:26" ht="17.25" customHeight="1">
      <c r="A16" s="278"/>
      <c r="B16" s="14" t="s">
        <v>1065</v>
      </c>
      <c r="C16" s="14" t="s">
        <v>1073</v>
      </c>
      <c r="D16" s="14" t="s">
        <v>1070</v>
      </c>
      <c r="E16" s="5"/>
      <c r="F16" s="10"/>
      <c r="G16" s="33"/>
      <c r="H16" s="303"/>
      <c r="I16" s="52" t="s">
        <v>1065</v>
      </c>
      <c r="J16" s="28"/>
      <c r="K16" s="33"/>
      <c r="L16" s="28"/>
      <c r="M16" s="28"/>
      <c r="N16" s="34"/>
      <c r="O16" s="28"/>
      <c r="P16" s="34"/>
      <c r="Q16" s="28"/>
      <c r="R16" s="303"/>
      <c r="S16" s="52" t="s">
        <v>1052</v>
      </c>
      <c r="T16" s="34"/>
      <c r="U16" s="28"/>
      <c r="V16" s="5"/>
      <c r="W16" s="14" t="s">
        <v>1066</v>
      </c>
      <c r="X16" s="14" t="s">
        <v>1074</v>
      </c>
      <c r="Y16" s="14" t="s">
        <v>1075</v>
      </c>
      <c r="Z16" s="272"/>
    </row>
    <row r="17" spans="1:29" ht="17.25" customHeight="1">
      <c r="A17" s="278">
        <v>6</v>
      </c>
      <c r="B17" s="14" t="s">
        <v>1076</v>
      </c>
      <c r="C17" s="14" t="s">
        <v>1077</v>
      </c>
      <c r="D17" s="14" t="s">
        <v>1008</v>
      </c>
      <c r="E17" s="4"/>
      <c r="F17" s="4"/>
      <c r="G17" s="31"/>
      <c r="H17" s="277">
        <v>80</v>
      </c>
      <c r="I17" s="273"/>
      <c r="J17" s="28"/>
      <c r="K17" s="33"/>
      <c r="L17" s="293">
        <v>1</v>
      </c>
      <c r="M17" s="14" t="s">
        <v>1024</v>
      </c>
      <c r="N17" s="293">
        <v>24</v>
      </c>
      <c r="O17" s="49" t="s">
        <v>1031</v>
      </c>
      <c r="P17" s="34"/>
      <c r="Q17" s="28"/>
      <c r="R17" s="273">
        <v>82</v>
      </c>
      <c r="S17" s="274"/>
      <c r="T17" s="35"/>
      <c r="U17" s="118"/>
      <c r="V17" s="4"/>
      <c r="W17" s="14" t="s">
        <v>1047</v>
      </c>
      <c r="X17" s="14" t="s">
        <v>1078</v>
      </c>
      <c r="Y17" s="14" t="s">
        <v>1079</v>
      </c>
      <c r="Z17" s="272">
        <v>18</v>
      </c>
      <c r="AC17" s="210"/>
    </row>
    <row r="18" spans="1:26" ht="17.25" customHeight="1">
      <c r="A18" s="278"/>
      <c r="B18" s="14" t="s">
        <v>1080</v>
      </c>
      <c r="C18" s="14" t="s">
        <v>1081</v>
      </c>
      <c r="D18" s="14" t="s">
        <v>1008</v>
      </c>
      <c r="E18" s="10"/>
      <c r="F18" s="10"/>
      <c r="G18" s="28"/>
      <c r="H18" s="28"/>
      <c r="I18" s="3"/>
      <c r="J18" s="28"/>
      <c r="K18" s="33"/>
      <c r="L18" s="303"/>
      <c r="M18" s="50" t="s">
        <v>1030</v>
      </c>
      <c r="N18" s="303"/>
      <c r="O18" s="50" t="s">
        <v>1039</v>
      </c>
      <c r="P18" s="34"/>
      <c r="Q18" s="28"/>
      <c r="R18" s="3"/>
      <c r="S18" s="28"/>
      <c r="T18" s="28"/>
      <c r="U18" s="28"/>
      <c r="V18" s="10"/>
      <c r="W18" s="14" t="s">
        <v>1052</v>
      </c>
      <c r="X18" s="14" t="s">
        <v>1082</v>
      </c>
      <c r="Y18" s="14" t="s">
        <v>1046</v>
      </c>
      <c r="Z18" s="272"/>
    </row>
    <row r="19" spans="1:26" ht="17.25" customHeight="1">
      <c r="A19" s="278">
        <v>7</v>
      </c>
      <c r="B19" s="243" t="s">
        <v>1083</v>
      </c>
      <c r="C19" s="243" t="s">
        <v>1084</v>
      </c>
      <c r="D19" s="243" t="s">
        <v>1085</v>
      </c>
      <c r="E19" s="4"/>
      <c r="F19" s="4"/>
      <c r="G19" s="30"/>
      <c r="H19" s="286">
        <v>8</v>
      </c>
      <c r="I19" s="14" t="s">
        <v>1086</v>
      </c>
      <c r="J19" s="28"/>
      <c r="K19" s="33"/>
      <c r="L19" s="277">
        <v>82</v>
      </c>
      <c r="M19" s="273"/>
      <c r="N19" s="273">
        <v>80</v>
      </c>
      <c r="O19" s="273"/>
      <c r="P19" s="34"/>
      <c r="Q19" s="28"/>
      <c r="R19" s="276">
        <v>21</v>
      </c>
      <c r="S19" s="49" t="s">
        <v>1087</v>
      </c>
      <c r="T19" s="30"/>
      <c r="U19" s="30"/>
      <c r="V19" s="4"/>
      <c r="W19" s="14" t="s">
        <v>1088</v>
      </c>
      <c r="X19" s="14" t="s">
        <v>1089</v>
      </c>
      <c r="Y19" s="14" t="s">
        <v>1090</v>
      </c>
      <c r="Z19" s="272">
        <v>19</v>
      </c>
    </row>
    <row r="20" spans="1:26" ht="17.25" customHeight="1">
      <c r="A20" s="278"/>
      <c r="B20" s="243" t="s">
        <v>1091</v>
      </c>
      <c r="C20" s="243" t="s">
        <v>1092</v>
      </c>
      <c r="D20" s="243" t="s">
        <v>1093</v>
      </c>
      <c r="E20" s="5"/>
      <c r="F20" s="10"/>
      <c r="G20" s="33"/>
      <c r="H20" s="258"/>
      <c r="I20" s="50" t="s">
        <v>1094</v>
      </c>
      <c r="J20" s="28"/>
      <c r="K20" s="33"/>
      <c r="L20" s="28"/>
      <c r="M20" s="28"/>
      <c r="N20" s="28"/>
      <c r="O20" s="28"/>
      <c r="P20" s="34"/>
      <c r="Q20" s="28"/>
      <c r="R20" s="258"/>
      <c r="S20" s="50" t="s">
        <v>1095</v>
      </c>
      <c r="T20" s="32"/>
      <c r="U20" s="28"/>
      <c r="V20" s="10"/>
      <c r="W20" s="14" t="s">
        <v>1096</v>
      </c>
      <c r="X20" s="14" t="s">
        <v>1097</v>
      </c>
      <c r="Y20" s="14" t="s">
        <v>1008</v>
      </c>
      <c r="Z20" s="272"/>
    </row>
    <row r="21" spans="1:26" ht="17.25" customHeight="1">
      <c r="A21" s="278">
        <v>8</v>
      </c>
      <c r="B21" s="14" t="s">
        <v>1086</v>
      </c>
      <c r="C21" s="14" t="s">
        <v>1098</v>
      </c>
      <c r="D21" s="14" t="s">
        <v>1099</v>
      </c>
      <c r="E21" s="4"/>
      <c r="F21" s="299">
        <v>8</v>
      </c>
      <c r="G21" s="51" t="s">
        <v>1086</v>
      </c>
      <c r="H21" s="277">
        <v>81</v>
      </c>
      <c r="I21" s="274"/>
      <c r="J21" s="28"/>
      <c r="K21" s="33"/>
      <c r="L21" s="28"/>
      <c r="M21" s="28"/>
      <c r="N21" s="28"/>
      <c r="O21" s="28"/>
      <c r="P21" s="34"/>
      <c r="Q21" s="28"/>
      <c r="R21" s="277">
        <v>84</v>
      </c>
      <c r="S21" s="274"/>
      <c r="T21" s="293">
        <v>21</v>
      </c>
      <c r="U21" s="49" t="s">
        <v>1087</v>
      </c>
      <c r="V21" s="4"/>
      <c r="W21" s="14" t="s">
        <v>1100</v>
      </c>
      <c r="X21" s="14" t="s">
        <v>1101</v>
      </c>
      <c r="Y21" s="14" t="s">
        <v>1102</v>
      </c>
      <c r="Z21" s="272">
        <v>20</v>
      </c>
    </row>
    <row r="22" spans="1:26" ht="17.25" customHeight="1">
      <c r="A22" s="278"/>
      <c r="B22" s="14" t="s">
        <v>1094</v>
      </c>
      <c r="C22" s="14" t="s">
        <v>1103</v>
      </c>
      <c r="D22" s="14" t="s">
        <v>1070</v>
      </c>
      <c r="E22" s="6"/>
      <c r="F22" s="258"/>
      <c r="G22" s="52" t="s">
        <v>1094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303"/>
      <c r="U22" s="50" t="s">
        <v>1095</v>
      </c>
      <c r="V22" s="7"/>
      <c r="W22" s="14" t="s">
        <v>1104</v>
      </c>
      <c r="X22" s="14" t="s">
        <v>1105</v>
      </c>
      <c r="Y22" s="14" t="s">
        <v>1102</v>
      </c>
      <c r="Z22" s="272"/>
    </row>
    <row r="23" spans="1:26" ht="17.25" customHeight="1">
      <c r="A23" s="278">
        <v>9</v>
      </c>
      <c r="B23" s="14" t="s">
        <v>1106</v>
      </c>
      <c r="C23" s="14" t="s">
        <v>1107</v>
      </c>
      <c r="D23" s="14" t="s">
        <v>1108</v>
      </c>
      <c r="E23" s="8"/>
      <c r="F23" s="277">
        <v>84</v>
      </c>
      <c r="G23" s="273"/>
      <c r="H23" s="28"/>
      <c r="I23" s="33"/>
      <c r="J23" s="293">
        <v>12</v>
      </c>
      <c r="K23" s="51" t="s">
        <v>1109</v>
      </c>
      <c r="L23" s="28"/>
      <c r="M23" s="28"/>
      <c r="N23" s="28"/>
      <c r="O23" s="28"/>
      <c r="P23" s="293">
        <v>24</v>
      </c>
      <c r="Q23" s="51" t="s">
        <v>1031</v>
      </c>
      <c r="R23" s="34"/>
      <c r="S23" s="28"/>
      <c r="T23" s="273">
        <v>83</v>
      </c>
      <c r="U23" s="274"/>
      <c r="V23" s="9"/>
      <c r="W23" s="14" t="s">
        <v>1087</v>
      </c>
      <c r="X23" s="14" t="s">
        <v>1110</v>
      </c>
      <c r="Y23" s="14" t="s">
        <v>1111</v>
      </c>
      <c r="Z23" s="272">
        <v>21</v>
      </c>
    </row>
    <row r="24" spans="1:26" ht="17.25" customHeight="1">
      <c r="A24" s="278"/>
      <c r="B24" s="14" t="s">
        <v>1112</v>
      </c>
      <c r="C24" s="14" t="s">
        <v>1113</v>
      </c>
      <c r="D24" s="14" t="s">
        <v>1108</v>
      </c>
      <c r="E24" s="5"/>
      <c r="F24" s="10"/>
      <c r="G24" s="3"/>
      <c r="H24" s="28"/>
      <c r="I24" s="33"/>
      <c r="J24" s="303"/>
      <c r="K24" s="52" t="s">
        <v>1114</v>
      </c>
      <c r="L24" s="28"/>
      <c r="M24" s="28"/>
      <c r="N24" s="28"/>
      <c r="O24" s="28"/>
      <c r="P24" s="303"/>
      <c r="Q24" s="52" t="s">
        <v>1039</v>
      </c>
      <c r="R24" s="34"/>
      <c r="S24" s="28"/>
      <c r="T24" s="3"/>
      <c r="U24" s="28"/>
      <c r="V24" s="5"/>
      <c r="W24" s="14" t="s">
        <v>1095</v>
      </c>
      <c r="X24" s="14" t="s">
        <v>1115</v>
      </c>
      <c r="Y24" s="14" t="s">
        <v>1111</v>
      </c>
      <c r="Z24" s="272"/>
    </row>
    <row r="25" spans="1:26" ht="17.25" customHeight="1">
      <c r="A25" s="278">
        <v>10</v>
      </c>
      <c r="B25" s="14" t="s">
        <v>1116</v>
      </c>
      <c r="C25" s="14" t="s">
        <v>1117</v>
      </c>
      <c r="D25" s="14" t="s">
        <v>1118</v>
      </c>
      <c r="E25" s="4"/>
      <c r="F25" s="299">
        <v>10</v>
      </c>
      <c r="G25" s="14" t="s">
        <v>1116</v>
      </c>
      <c r="H25" s="28"/>
      <c r="I25" s="33"/>
      <c r="J25" s="277">
        <v>86</v>
      </c>
      <c r="K25" s="273"/>
      <c r="L25" s="28"/>
      <c r="M25" s="28"/>
      <c r="N25" s="28"/>
      <c r="O25" s="28"/>
      <c r="P25" s="273">
        <v>85</v>
      </c>
      <c r="Q25" s="274"/>
      <c r="R25" s="34"/>
      <c r="S25" s="28"/>
      <c r="T25" s="276">
        <v>23</v>
      </c>
      <c r="U25" s="49" t="s">
        <v>1119</v>
      </c>
      <c r="V25" s="4"/>
      <c r="W25" s="14" t="s">
        <v>1120</v>
      </c>
      <c r="X25" s="14" t="s">
        <v>1121</v>
      </c>
      <c r="Y25" s="14" t="s">
        <v>1122</v>
      </c>
      <c r="Z25" s="272">
        <v>22</v>
      </c>
    </row>
    <row r="26" spans="1:26" ht="17.25" customHeight="1">
      <c r="A26" s="278"/>
      <c r="B26" s="14" t="s">
        <v>1091</v>
      </c>
      <c r="C26" s="14" t="s">
        <v>1123</v>
      </c>
      <c r="D26" s="14" t="s">
        <v>1118</v>
      </c>
      <c r="E26" s="6"/>
      <c r="F26" s="258"/>
      <c r="G26" s="50" t="s">
        <v>1091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258"/>
      <c r="U26" s="50" t="s">
        <v>1124</v>
      </c>
      <c r="V26" s="7"/>
      <c r="W26" s="14" t="s">
        <v>1125</v>
      </c>
      <c r="X26" s="14" t="s">
        <v>1126</v>
      </c>
      <c r="Y26" s="14" t="s">
        <v>1122</v>
      </c>
      <c r="Z26" s="272"/>
    </row>
    <row r="27" spans="1:26" ht="17.25" customHeight="1">
      <c r="A27" s="278">
        <v>11</v>
      </c>
      <c r="B27" s="14" t="s">
        <v>1127</v>
      </c>
      <c r="C27" s="14" t="s">
        <v>1128</v>
      </c>
      <c r="D27" s="14" t="s">
        <v>1129</v>
      </c>
      <c r="E27" s="8"/>
      <c r="F27" s="277">
        <v>84</v>
      </c>
      <c r="G27" s="274"/>
      <c r="H27" s="293">
        <v>12</v>
      </c>
      <c r="I27" s="51" t="s">
        <v>1109</v>
      </c>
      <c r="J27" s="28"/>
      <c r="K27" s="3"/>
      <c r="L27" s="28"/>
      <c r="M27" s="28"/>
      <c r="N27" s="28"/>
      <c r="O27" s="28"/>
      <c r="P27" s="3"/>
      <c r="Q27" s="3"/>
      <c r="R27" s="293">
        <v>24</v>
      </c>
      <c r="S27" s="51" t="s">
        <v>1031</v>
      </c>
      <c r="T27" s="277">
        <v>80</v>
      </c>
      <c r="U27" s="274"/>
      <c r="V27" s="9"/>
      <c r="W27" s="14" t="s">
        <v>1119</v>
      </c>
      <c r="X27" s="14" t="s">
        <v>1130</v>
      </c>
      <c r="Y27" s="14" t="s">
        <v>1102</v>
      </c>
      <c r="Z27" s="272">
        <v>23</v>
      </c>
    </row>
    <row r="28" spans="1:26" ht="17.25" customHeight="1">
      <c r="A28" s="278"/>
      <c r="B28" s="14" t="s">
        <v>1131</v>
      </c>
      <c r="C28" s="14" t="s">
        <v>401</v>
      </c>
      <c r="D28" s="14" t="s">
        <v>1129</v>
      </c>
      <c r="E28" s="5"/>
      <c r="F28" s="10"/>
      <c r="G28" s="33"/>
      <c r="H28" s="303"/>
      <c r="I28" s="52" t="s">
        <v>1114</v>
      </c>
      <c r="J28" s="28"/>
      <c r="K28" s="3"/>
      <c r="L28" s="28"/>
      <c r="M28" s="28"/>
      <c r="N28" s="28"/>
      <c r="O28" s="28"/>
      <c r="P28" s="3"/>
      <c r="Q28" s="3"/>
      <c r="R28" s="303"/>
      <c r="S28" s="52" t="s">
        <v>1039</v>
      </c>
      <c r="T28" s="34"/>
      <c r="U28" s="28"/>
      <c r="V28" s="5"/>
      <c r="W28" s="14" t="s">
        <v>1124</v>
      </c>
      <c r="X28" s="14" t="s">
        <v>1097</v>
      </c>
      <c r="Y28" s="14" t="s">
        <v>1102</v>
      </c>
      <c r="Z28" s="272"/>
    </row>
    <row r="29" spans="1:26" ht="17.25" customHeight="1">
      <c r="A29" s="278">
        <v>12</v>
      </c>
      <c r="B29" s="14" t="s">
        <v>1109</v>
      </c>
      <c r="C29" s="14" t="s">
        <v>1132</v>
      </c>
      <c r="D29" s="14" t="s">
        <v>1133</v>
      </c>
      <c r="E29" s="4"/>
      <c r="F29" s="4"/>
      <c r="G29" s="31"/>
      <c r="H29" s="277">
        <v>84</v>
      </c>
      <c r="I29" s="273"/>
      <c r="J29" s="28"/>
      <c r="K29" s="3"/>
      <c r="L29" s="28"/>
      <c r="M29" s="28"/>
      <c r="N29" s="28"/>
      <c r="O29" s="28"/>
      <c r="P29" s="3"/>
      <c r="Q29" s="3"/>
      <c r="R29" s="273">
        <v>80</v>
      </c>
      <c r="S29" s="274"/>
      <c r="T29" s="119"/>
      <c r="U29" s="118"/>
      <c r="V29" s="4"/>
      <c r="W29" s="14" t="s">
        <v>1031</v>
      </c>
      <c r="X29" s="14" t="s">
        <v>1134</v>
      </c>
      <c r="Y29" s="14" t="s">
        <v>1079</v>
      </c>
      <c r="Z29" s="272">
        <v>24</v>
      </c>
    </row>
    <row r="30" spans="1:26" ht="17.25" customHeight="1">
      <c r="A30" s="278"/>
      <c r="B30" s="14" t="s">
        <v>1114</v>
      </c>
      <c r="C30" s="14" t="s">
        <v>1135</v>
      </c>
      <c r="D30" s="14" t="s">
        <v>1133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">
        <v>1039</v>
      </c>
      <c r="X30" s="14" t="s">
        <v>293</v>
      </c>
      <c r="Y30" s="14" t="s">
        <v>1046</v>
      </c>
      <c r="Z30" s="272"/>
    </row>
    <row r="31" spans="1:27" ht="9.75" customHeight="1">
      <c r="A31" s="278"/>
      <c r="B31" s="276"/>
      <c r="C31" s="276"/>
      <c r="D31" s="276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86"/>
      <c r="X31" s="286"/>
      <c r="Y31" s="286"/>
      <c r="Z31" s="298"/>
      <c r="AA31" s="143"/>
    </row>
    <row r="32" spans="1:27" ht="9.75" customHeight="1">
      <c r="A32" s="278"/>
      <c r="B32" s="276"/>
      <c r="C32" s="276"/>
      <c r="D32" s="276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86"/>
      <c r="X32" s="286"/>
      <c r="Y32" s="286"/>
      <c r="Z32" s="298"/>
      <c r="AA32" s="143"/>
    </row>
    <row r="33" spans="2:26" s="2" customFormat="1" ht="15.75">
      <c r="B33" s="3"/>
      <c r="C33" s="3"/>
      <c r="D33" s="3"/>
      <c r="E33" s="5"/>
      <c r="F33" s="10"/>
      <c r="G33" s="5"/>
      <c r="H33" s="10"/>
      <c r="I33" s="40" t="s">
        <v>150</v>
      </c>
      <c r="J33" s="13"/>
      <c r="K33" s="5"/>
      <c r="L33" s="5"/>
      <c r="M33" s="10"/>
      <c r="P33" s="10"/>
      <c r="R33" s="13"/>
      <c r="S33" s="40" t="s">
        <v>155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172"/>
      <c r="B34" s="173"/>
      <c r="C34" s="173"/>
      <c r="D34" s="172"/>
      <c r="G34" s="259">
        <v>1</v>
      </c>
      <c r="H34" s="46" t="s">
        <v>569</v>
      </c>
      <c r="I34" s="62"/>
      <c r="J34" s="46"/>
      <c r="K34" s="174"/>
      <c r="L34" s="302">
        <v>3</v>
      </c>
      <c r="M34" s="57"/>
      <c r="N34" s="210"/>
      <c r="O34" s="210"/>
      <c r="P34" s="46"/>
      <c r="Q34" s="174"/>
      <c r="R34" s="259">
        <v>1</v>
      </c>
      <c r="S34" s="46" t="s">
        <v>1136</v>
      </c>
      <c r="T34" s="16"/>
      <c r="U34" s="17"/>
      <c r="W34" s="144"/>
      <c r="X34" s="144"/>
      <c r="Y34" s="144"/>
    </row>
    <row r="35" spans="1:25" ht="17.25" customHeight="1">
      <c r="A35" s="172"/>
      <c r="B35" s="173"/>
      <c r="C35" s="173"/>
      <c r="D35" s="172"/>
      <c r="G35" s="259"/>
      <c r="H35" s="46" t="s">
        <v>571</v>
      </c>
      <c r="I35" s="62"/>
      <c r="J35" s="46"/>
      <c r="K35" s="174"/>
      <c r="L35" s="302"/>
      <c r="M35" s="57"/>
      <c r="N35" s="210"/>
      <c r="O35" s="210"/>
      <c r="P35" s="47"/>
      <c r="Q35" s="174"/>
      <c r="R35" s="259"/>
      <c r="S35" s="46" t="s">
        <v>1137</v>
      </c>
      <c r="T35" s="16"/>
      <c r="U35" s="17"/>
      <c r="W35" s="144"/>
      <c r="X35" s="144"/>
      <c r="Y35" s="144"/>
    </row>
    <row r="36" spans="1:25" ht="17.25" customHeight="1">
      <c r="A36" s="172"/>
      <c r="B36" s="173"/>
      <c r="C36" s="173"/>
      <c r="D36" s="172"/>
      <c r="G36" s="259">
        <v>2</v>
      </c>
      <c r="H36" s="46" t="s">
        <v>582</v>
      </c>
      <c r="I36" s="62"/>
      <c r="J36" s="46"/>
      <c r="K36" s="174"/>
      <c r="L36" s="302">
        <v>4</v>
      </c>
      <c r="M36" s="57"/>
      <c r="N36" s="210"/>
      <c r="O36" s="210"/>
      <c r="P36" s="46"/>
      <c r="Q36" s="174"/>
      <c r="R36" s="259">
        <v>2</v>
      </c>
      <c r="S36" s="46" t="s">
        <v>1138</v>
      </c>
      <c r="T36" s="16"/>
      <c r="U36" s="17"/>
      <c r="W36" s="144"/>
      <c r="X36" s="144"/>
      <c r="Y36" s="144"/>
    </row>
    <row r="37" spans="1:25" ht="17.25" customHeight="1">
      <c r="A37" s="172"/>
      <c r="B37" s="173"/>
      <c r="C37" s="173"/>
      <c r="D37" s="172"/>
      <c r="G37" s="259"/>
      <c r="H37" s="46" t="s">
        <v>583</v>
      </c>
      <c r="I37" s="62"/>
      <c r="J37" s="46"/>
      <c r="K37" s="174"/>
      <c r="L37" s="302"/>
      <c r="M37" s="57"/>
      <c r="N37" s="210"/>
      <c r="O37" s="210"/>
      <c r="P37" s="47"/>
      <c r="Q37" s="174"/>
      <c r="R37" s="259"/>
      <c r="S37" s="46" t="s">
        <v>1139</v>
      </c>
      <c r="T37" s="16"/>
      <c r="U37" s="17"/>
      <c r="W37" s="144"/>
      <c r="X37" s="144"/>
      <c r="Y37" s="144"/>
    </row>
    <row r="38" spans="1:25" ht="17.25" customHeight="1">
      <c r="A38" s="172"/>
      <c r="B38" s="173"/>
      <c r="C38" s="173"/>
      <c r="D38" s="172"/>
      <c r="G38" s="259"/>
      <c r="H38" s="46"/>
      <c r="I38" s="174"/>
      <c r="J38" s="46"/>
      <c r="K38" s="174"/>
      <c r="L38" s="171"/>
      <c r="M38" s="141"/>
      <c r="N38" s="144"/>
      <c r="O38" s="144"/>
      <c r="P38" s="47"/>
      <c r="Q38" s="174"/>
      <c r="R38" s="259"/>
      <c r="S38" s="174"/>
      <c r="W38" s="144"/>
      <c r="X38" s="144"/>
      <c r="Y38" s="144"/>
    </row>
    <row r="39" spans="1:25" ht="17.25" customHeight="1">
      <c r="A39" s="172"/>
      <c r="B39" s="173"/>
      <c r="C39" s="173"/>
      <c r="D39" s="172"/>
      <c r="G39" s="259"/>
      <c r="H39" s="46"/>
      <c r="I39" s="174"/>
      <c r="J39" s="46"/>
      <c r="K39" s="174"/>
      <c r="L39" s="171"/>
      <c r="M39" s="141"/>
      <c r="N39" s="144"/>
      <c r="O39" s="144"/>
      <c r="P39" s="47"/>
      <c r="Q39" s="174"/>
      <c r="R39" s="259"/>
      <c r="S39" s="174"/>
      <c r="W39" s="144"/>
      <c r="X39" s="144"/>
      <c r="Y39" s="144"/>
    </row>
    <row r="40" spans="1:25" ht="5.25" customHeight="1">
      <c r="A40" s="172"/>
      <c r="B40" s="173"/>
      <c r="C40" s="173"/>
      <c r="D40" s="172"/>
      <c r="W40" s="144"/>
      <c r="X40" s="144"/>
      <c r="Y40" s="144"/>
    </row>
    <row r="41" spans="1:25" ht="5.25" customHeight="1">
      <c r="A41" s="172"/>
      <c r="B41" s="173"/>
      <c r="C41" s="173"/>
      <c r="D41" s="172"/>
      <c r="W41" s="144"/>
      <c r="X41" s="144"/>
      <c r="Y41" s="144"/>
    </row>
    <row r="42" spans="1:25" ht="5.25" customHeight="1">
      <c r="A42" s="172"/>
      <c r="B42" s="173"/>
      <c r="C42" s="173"/>
      <c r="D42" s="172"/>
      <c r="W42" s="144"/>
      <c r="X42" s="144"/>
      <c r="Y42" s="144"/>
    </row>
    <row r="43" spans="1:25" ht="5.25" customHeight="1">
      <c r="A43" s="172"/>
      <c r="B43" s="173"/>
      <c r="C43" s="173"/>
      <c r="D43" s="172"/>
      <c r="W43" s="144"/>
      <c r="X43" s="144"/>
      <c r="Y43" s="144"/>
    </row>
    <row r="44" spans="1:25" ht="5.25" customHeight="1">
      <c r="A44" s="172"/>
      <c r="B44" s="173"/>
      <c r="C44" s="173"/>
      <c r="D44" s="172"/>
      <c r="W44" s="144"/>
      <c r="X44" s="144"/>
      <c r="Y44" s="144"/>
    </row>
    <row r="45" spans="1:26" ht="13.5" customHeight="1">
      <c r="A45" s="172"/>
      <c r="B45" s="26" t="s">
        <v>151</v>
      </c>
      <c r="C45" s="26"/>
      <c r="D45" s="172"/>
      <c r="L45" s="171"/>
      <c r="P45" s="19" t="s">
        <v>182</v>
      </c>
      <c r="Q45" s="19"/>
      <c r="R45" s="19"/>
      <c r="S45" s="19"/>
      <c r="T45" s="19"/>
      <c r="U45" s="19"/>
      <c r="V45" s="19"/>
      <c r="W45" s="144"/>
      <c r="X45" s="144"/>
      <c r="Y45" s="144"/>
      <c r="Z45" s="144"/>
    </row>
    <row r="46" spans="1:26" ht="16.5" customHeight="1">
      <c r="A46" s="278">
        <v>12</v>
      </c>
      <c r="B46" s="14" t="s">
        <v>1109</v>
      </c>
      <c r="C46" s="14" t="s">
        <v>1132</v>
      </c>
      <c r="D46" s="49" t="s">
        <v>1133</v>
      </c>
      <c r="E46" s="15"/>
      <c r="F46" s="28"/>
      <c r="G46" s="10" t="s">
        <v>183</v>
      </c>
      <c r="H46" s="286">
        <v>12</v>
      </c>
      <c r="I46" s="14" t="s">
        <v>1109</v>
      </c>
      <c r="L46" s="15"/>
      <c r="M46" s="15"/>
      <c r="N46" s="57" t="s">
        <v>183</v>
      </c>
      <c r="O46" s="57" t="s">
        <v>183</v>
      </c>
      <c r="P46" s="46"/>
      <c r="Q46" s="46"/>
      <c r="R46" s="290">
        <v>8</v>
      </c>
      <c r="S46" s="49" t="s">
        <v>1086</v>
      </c>
      <c r="T46" s="49" t="s">
        <v>183</v>
      </c>
      <c r="U46" s="28"/>
      <c r="V46" s="28"/>
      <c r="W46" s="10" t="s">
        <v>1058</v>
      </c>
      <c r="X46" s="57" t="s">
        <v>1069</v>
      </c>
      <c r="Y46" s="10" t="s">
        <v>1070</v>
      </c>
      <c r="Z46" s="278">
        <v>5</v>
      </c>
    </row>
    <row r="47" spans="1:26" ht="16.5" customHeight="1">
      <c r="A47" s="278"/>
      <c r="B47" s="14" t="s">
        <v>1114</v>
      </c>
      <c r="C47" s="14" t="s">
        <v>1135</v>
      </c>
      <c r="D47" s="49" t="s">
        <v>1133</v>
      </c>
      <c r="E47" s="179"/>
      <c r="F47" s="178"/>
      <c r="G47" s="6" t="s">
        <v>183</v>
      </c>
      <c r="H47" s="295"/>
      <c r="I47" s="50" t="s">
        <v>1114</v>
      </c>
      <c r="L47" s="15"/>
      <c r="M47" s="15"/>
      <c r="N47" s="57" t="s">
        <v>183</v>
      </c>
      <c r="O47" s="57" t="s">
        <v>183</v>
      </c>
      <c r="P47" s="46"/>
      <c r="Q47" s="46"/>
      <c r="R47" s="291"/>
      <c r="S47" s="49" t="s">
        <v>1094</v>
      </c>
      <c r="T47" s="180" t="s">
        <v>183</v>
      </c>
      <c r="U47" s="181"/>
      <c r="V47" s="178"/>
      <c r="W47" s="10" t="s">
        <v>1065</v>
      </c>
      <c r="X47" s="57" t="s">
        <v>1073</v>
      </c>
      <c r="Y47" s="10" t="s">
        <v>1070</v>
      </c>
      <c r="Z47" s="278"/>
    </row>
    <row r="48" spans="1:26" ht="16.5" customHeight="1">
      <c r="A48" s="278">
        <v>18</v>
      </c>
      <c r="B48" s="14" t="s">
        <v>1047</v>
      </c>
      <c r="C48" s="14" t="s">
        <v>1078</v>
      </c>
      <c r="D48" s="49" t="s">
        <v>1079</v>
      </c>
      <c r="E48" s="36"/>
      <c r="F48" s="177"/>
      <c r="G48" s="182"/>
      <c r="H48" s="284">
        <v>84</v>
      </c>
      <c r="I48" s="285"/>
      <c r="L48" s="28"/>
      <c r="M48" s="28" t="s">
        <v>183</v>
      </c>
      <c r="N48" s="12"/>
      <c r="O48" s="12"/>
      <c r="P48" s="290">
        <v>8</v>
      </c>
      <c r="Q48" s="49" t="s">
        <v>1086</v>
      </c>
      <c r="R48" s="277">
        <v>86</v>
      </c>
      <c r="S48" s="274"/>
      <c r="T48" s="183" t="s">
        <v>183</v>
      </c>
      <c r="U48" s="30"/>
      <c r="V48" s="30"/>
      <c r="W48" s="10" t="s">
        <v>1086</v>
      </c>
      <c r="X48" s="57" t="s">
        <v>1098</v>
      </c>
      <c r="Y48" s="10" t="s">
        <v>1099</v>
      </c>
      <c r="Z48" s="278">
        <v>8</v>
      </c>
    </row>
    <row r="49" spans="1:26" ht="16.5" customHeight="1">
      <c r="A49" s="278"/>
      <c r="B49" s="14" t="s">
        <v>1052</v>
      </c>
      <c r="C49" s="14" t="s">
        <v>1082</v>
      </c>
      <c r="D49" s="49" t="s">
        <v>1046</v>
      </c>
      <c r="E49" s="15"/>
      <c r="F49" s="15"/>
      <c r="G49" s="15"/>
      <c r="H49" s="15"/>
      <c r="I49" s="1"/>
      <c r="L49" s="28"/>
      <c r="M49" s="28" t="s">
        <v>183</v>
      </c>
      <c r="N49" s="15"/>
      <c r="O49" s="15"/>
      <c r="P49" s="291"/>
      <c r="Q49" s="52" t="s">
        <v>1094</v>
      </c>
      <c r="R49" s="189"/>
      <c r="S49" s="49" t="s">
        <v>183</v>
      </c>
      <c r="T49" s="49" t="s">
        <v>183</v>
      </c>
      <c r="U49" s="28"/>
      <c r="V49" s="28"/>
      <c r="W49" s="10" t="s">
        <v>1094</v>
      </c>
      <c r="X49" s="57" t="s">
        <v>1103</v>
      </c>
      <c r="Y49" s="10" t="s">
        <v>1070</v>
      </c>
      <c r="Z49" s="278"/>
    </row>
    <row r="50" spans="1:26" ht="16.5" customHeight="1">
      <c r="A50" s="172"/>
      <c r="B50" s="173"/>
      <c r="C50" s="173"/>
      <c r="D50" s="172"/>
      <c r="L50" s="12"/>
      <c r="M50" s="12"/>
      <c r="N50" s="57" t="s">
        <v>183</v>
      </c>
      <c r="O50" s="57" t="s">
        <v>183</v>
      </c>
      <c r="P50" s="285">
        <v>85</v>
      </c>
      <c r="Q50" s="292"/>
      <c r="R50" s="293">
        <v>14</v>
      </c>
      <c r="S50" s="49" t="s">
        <v>1026</v>
      </c>
      <c r="T50" s="49" t="s">
        <v>183</v>
      </c>
      <c r="U50" s="28"/>
      <c r="V50" s="28"/>
      <c r="W50" s="10" t="s">
        <v>1087</v>
      </c>
      <c r="X50" s="57" t="s">
        <v>1110</v>
      </c>
      <c r="Y50" s="10" t="s">
        <v>1111</v>
      </c>
      <c r="Z50" s="278">
        <v>21</v>
      </c>
    </row>
    <row r="51" spans="1:26" ht="16.5" customHeight="1">
      <c r="A51" s="172"/>
      <c r="B51" s="26" t="s">
        <v>184</v>
      </c>
      <c r="C51" s="26"/>
      <c r="D51" s="172"/>
      <c r="K51" s="141"/>
      <c r="L51" s="15"/>
      <c r="M51" s="15"/>
      <c r="N51" s="57" t="s">
        <v>183</v>
      </c>
      <c r="O51" s="57" t="s">
        <v>183</v>
      </c>
      <c r="P51" s="46"/>
      <c r="Q51" s="46"/>
      <c r="R51" s="294"/>
      <c r="S51" s="50" t="s">
        <v>1032</v>
      </c>
      <c r="T51" s="180" t="s">
        <v>183</v>
      </c>
      <c r="U51" s="181"/>
      <c r="V51" s="178"/>
      <c r="W51" s="10" t="s">
        <v>1095</v>
      </c>
      <c r="X51" s="57" t="s">
        <v>1115</v>
      </c>
      <c r="Y51" s="10" t="s">
        <v>1111</v>
      </c>
      <c r="Z51" s="278"/>
    </row>
    <row r="52" spans="1:26" ht="16.5" customHeight="1">
      <c r="A52" s="278">
        <v>5</v>
      </c>
      <c r="B52" s="14" t="s">
        <v>1058</v>
      </c>
      <c r="C52" s="14" t="s">
        <v>1069</v>
      </c>
      <c r="D52" s="49" t="s">
        <v>1070</v>
      </c>
      <c r="E52" s="15"/>
      <c r="F52" s="28"/>
      <c r="G52" s="10" t="s">
        <v>183</v>
      </c>
      <c r="H52" s="290">
        <v>5</v>
      </c>
      <c r="I52" s="14" t="s">
        <v>1058</v>
      </c>
      <c r="J52" s="15"/>
      <c r="K52" s="15"/>
      <c r="L52" s="15"/>
      <c r="M52" s="15"/>
      <c r="N52" s="12"/>
      <c r="O52" s="12"/>
      <c r="P52" s="46"/>
      <c r="Q52" s="46"/>
      <c r="R52" s="273">
        <v>86</v>
      </c>
      <c r="S52" s="274"/>
      <c r="T52" s="183" t="s">
        <v>183</v>
      </c>
      <c r="U52" s="30"/>
      <c r="V52" s="30"/>
      <c r="W52" s="10" t="s">
        <v>1026</v>
      </c>
      <c r="X52" s="57" t="s">
        <v>1040</v>
      </c>
      <c r="Y52" s="10" t="s">
        <v>1041</v>
      </c>
      <c r="Z52" s="278">
        <v>14</v>
      </c>
    </row>
    <row r="53" spans="1:26" ht="16.5" customHeight="1">
      <c r="A53" s="278"/>
      <c r="B53" s="14" t="s">
        <v>1065</v>
      </c>
      <c r="C53" s="14" t="s">
        <v>1073</v>
      </c>
      <c r="D53" s="49" t="s">
        <v>1070</v>
      </c>
      <c r="E53" s="179"/>
      <c r="F53" s="178"/>
      <c r="G53" s="6" t="s">
        <v>183</v>
      </c>
      <c r="H53" s="291"/>
      <c r="I53" s="50" t="s">
        <v>1065</v>
      </c>
      <c r="J53" s="15"/>
      <c r="K53" s="15"/>
      <c r="L53" s="15"/>
      <c r="M53" s="15"/>
      <c r="N53" s="141"/>
      <c r="O53" s="15"/>
      <c r="P53" s="46"/>
      <c r="Q53" s="46"/>
      <c r="R53" s="46"/>
      <c r="S53" s="49" t="s">
        <v>183</v>
      </c>
      <c r="T53" s="49" t="s">
        <v>183</v>
      </c>
      <c r="U53" s="28"/>
      <c r="V53" s="28"/>
      <c r="W53" s="10" t="s">
        <v>1032</v>
      </c>
      <c r="X53" s="10" t="s">
        <v>1044</v>
      </c>
      <c r="Y53" s="10" t="s">
        <v>1041</v>
      </c>
      <c r="Z53" s="278"/>
    </row>
    <row r="54" spans="1:29" ht="16.5" customHeight="1">
      <c r="A54" s="278">
        <v>21</v>
      </c>
      <c r="B54" s="14" t="s">
        <v>1087</v>
      </c>
      <c r="C54" s="14" t="s">
        <v>1110</v>
      </c>
      <c r="D54" s="49" t="s">
        <v>1111</v>
      </c>
      <c r="E54" s="36"/>
      <c r="F54" s="177"/>
      <c r="G54" s="182"/>
      <c r="H54" s="284" t="s">
        <v>1023</v>
      </c>
      <c r="I54" s="285"/>
      <c r="J54" s="15"/>
      <c r="K54" s="15"/>
      <c r="L54" s="1"/>
      <c r="M54" s="1"/>
      <c r="O54" s="171"/>
      <c r="Q54" s="141"/>
      <c r="S54" s="171"/>
      <c r="W54" s="141"/>
      <c r="Y54" s="3"/>
      <c r="Z54" s="28"/>
      <c r="AA54" s="3"/>
      <c r="AB54" s="2"/>
      <c r="AC54" s="2"/>
    </row>
    <row r="55" spans="1:29" ht="16.5" customHeight="1">
      <c r="A55" s="278"/>
      <c r="B55" s="14" t="s">
        <v>1095</v>
      </c>
      <c r="C55" s="14" t="s">
        <v>1115</v>
      </c>
      <c r="D55" s="49" t="s">
        <v>1111</v>
      </c>
      <c r="E55" s="15"/>
      <c r="F55" s="15"/>
      <c r="G55" s="15"/>
      <c r="H55" s="15"/>
      <c r="I55" s="1"/>
      <c r="J55" s="15"/>
      <c r="K55" s="15"/>
      <c r="L55" s="1"/>
      <c r="M55" s="1"/>
      <c r="O55" s="171"/>
      <c r="P55" s="141"/>
      <c r="Q55" s="141"/>
      <c r="R55" s="23"/>
      <c r="S55" s="23"/>
      <c r="T55" s="23"/>
      <c r="U55" s="23"/>
      <c r="V55" s="23"/>
      <c r="W55" s="23"/>
      <c r="X55" s="141"/>
      <c r="Y55" s="3"/>
      <c r="Z55" s="28"/>
      <c r="AA55" s="3"/>
      <c r="AB55" s="2"/>
      <c r="AC55" s="2"/>
    </row>
    <row r="56" spans="1:29" ht="13.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71"/>
      <c r="Q56" s="141"/>
      <c r="S56" s="171"/>
      <c r="W56" s="141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175"/>
      <c r="I57" s="176"/>
      <c r="J57" s="15"/>
      <c r="K57" s="15"/>
      <c r="L57" s="1"/>
      <c r="M57" s="1"/>
      <c r="O57" s="171"/>
      <c r="P57" s="141"/>
      <c r="Q57" s="141"/>
      <c r="R57" s="23"/>
      <c r="S57" s="23"/>
      <c r="T57" s="23"/>
      <c r="U57" s="23"/>
      <c r="V57" s="23"/>
      <c r="W57" s="23"/>
      <c r="X57" s="141"/>
      <c r="Y57" s="3"/>
      <c r="Z57" s="28"/>
      <c r="AA57" s="3"/>
      <c r="AB57" s="2"/>
      <c r="AC57" s="2"/>
    </row>
    <row r="58" spans="6:21" ht="13.5">
      <c r="F58" s="171"/>
      <c r="J58" s="176"/>
      <c r="Q58" s="141"/>
      <c r="U58" s="171"/>
    </row>
  </sheetData>
  <mergeCells count="108">
    <mergeCell ref="P13:Q13"/>
    <mergeCell ref="T13:T14"/>
    <mergeCell ref="T15:U15"/>
    <mergeCell ref="R17:S17"/>
    <mergeCell ref="R15:R16"/>
    <mergeCell ref="Y31:Y32"/>
    <mergeCell ref="R27:R28"/>
    <mergeCell ref="F27:G27"/>
    <mergeCell ref="G38:G39"/>
    <mergeCell ref="R38:R39"/>
    <mergeCell ref="R34:R35"/>
    <mergeCell ref="R36:R37"/>
    <mergeCell ref="R29:S29"/>
    <mergeCell ref="T27:U27"/>
    <mergeCell ref="G36:G37"/>
    <mergeCell ref="H9:I9"/>
    <mergeCell ref="A31:A32"/>
    <mergeCell ref="B31:B32"/>
    <mergeCell ref="C31:C32"/>
    <mergeCell ref="D31:D32"/>
    <mergeCell ref="A21:A22"/>
    <mergeCell ref="F15:G15"/>
    <mergeCell ref="H17:I17"/>
    <mergeCell ref="A13:A14"/>
    <mergeCell ref="F21:F22"/>
    <mergeCell ref="Z11:Z12"/>
    <mergeCell ref="T11:U11"/>
    <mergeCell ref="A7:A8"/>
    <mergeCell ref="A9:A10"/>
    <mergeCell ref="A11:A12"/>
    <mergeCell ref="P11:P12"/>
    <mergeCell ref="J11:J12"/>
    <mergeCell ref="F11:G11"/>
    <mergeCell ref="M8:M9"/>
    <mergeCell ref="N8:O8"/>
    <mergeCell ref="A1:Z1"/>
    <mergeCell ref="Z7:Z8"/>
    <mergeCell ref="Z9:Z10"/>
    <mergeCell ref="F9:F10"/>
    <mergeCell ref="H7:H8"/>
    <mergeCell ref="R7:R8"/>
    <mergeCell ref="T9:T10"/>
    <mergeCell ref="R9:S9"/>
    <mergeCell ref="N9:O9"/>
    <mergeCell ref="N10:O10"/>
    <mergeCell ref="Z21:Z22"/>
    <mergeCell ref="T23:U23"/>
    <mergeCell ref="R21:S21"/>
    <mergeCell ref="T21:T22"/>
    <mergeCell ref="Z23:Z24"/>
    <mergeCell ref="Z13:Z14"/>
    <mergeCell ref="Z15:Z16"/>
    <mergeCell ref="Z17:Z18"/>
    <mergeCell ref="Z19:Z20"/>
    <mergeCell ref="R19:R20"/>
    <mergeCell ref="A2:Z2"/>
    <mergeCell ref="A25:A26"/>
    <mergeCell ref="A27:A28"/>
    <mergeCell ref="T25:T26"/>
    <mergeCell ref="P23:P24"/>
    <mergeCell ref="F13:F14"/>
    <mergeCell ref="A15:A16"/>
    <mergeCell ref="A17:A18"/>
    <mergeCell ref="A19:A20"/>
    <mergeCell ref="W31:W32"/>
    <mergeCell ref="X31:X32"/>
    <mergeCell ref="A23:A24"/>
    <mergeCell ref="F25:F26"/>
    <mergeCell ref="F23:G23"/>
    <mergeCell ref="Z29:Z30"/>
    <mergeCell ref="Z27:Z28"/>
    <mergeCell ref="A29:A30"/>
    <mergeCell ref="Z25:Z26"/>
    <mergeCell ref="G34:G35"/>
    <mergeCell ref="H29:I29"/>
    <mergeCell ref="H27:H28"/>
    <mergeCell ref="J13:K13"/>
    <mergeCell ref="J25:K25"/>
    <mergeCell ref="H15:H16"/>
    <mergeCell ref="H21:I21"/>
    <mergeCell ref="R46:R47"/>
    <mergeCell ref="Z46:Z47"/>
    <mergeCell ref="L17:L18"/>
    <mergeCell ref="H19:H20"/>
    <mergeCell ref="P25:Q25"/>
    <mergeCell ref="N17:N18"/>
    <mergeCell ref="J23:J24"/>
    <mergeCell ref="L19:M19"/>
    <mergeCell ref="N19:O19"/>
    <mergeCell ref="Z31:Z32"/>
    <mergeCell ref="R52:S52"/>
    <mergeCell ref="Z52:Z53"/>
    <mergeCell ref="Z48:Z49"/>
    <mergeCell ref="P50:Q50"/>
    <mergeCell ref="R50:R51"/>
    <mergeCell ref="Z50:Z51"/>
    <mergeCell ref="P48:P49"/>
    <mergeCell ref="R48:S48"/>
    <mergeCell ref="L34:L35"/>
    <mergeCell ref="L36:L37"/>
    <mergeCell ref="A54:A55"/>
    <mergeCell ref="H54:I54"/>
    <mergeCell ref="A52:A53"/>
    <mergeCell ref="H52:H53"/>
    <mergeCell ref="A48:A49"/>
    <mergeCell ref="H48:I48"/>
    <mergeCell ref="A46:A47"/>
    <mergeCell ref="H46:H47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Chiho Yoshioka</cp:lastModifiedBy>
  <cp:lastPrinted>2009-07-24T03:25:21Z</cp:lastPrinted>
  <dcterms:created xsi:type="dcterms:W3CDTF">2000-07-20T23:32:01Z</dcterms:created>
  <dcterms:modified xsi:type="dcterms:W3CDTF">2009-08-17T13:56:12Z</dcterms:modified>
  <cp:category/>
  <cp:version/>
  <cp:contentType/>
  <cp:contentStatus/>
</cp:coreProperties>
</file>