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86" windowWidth="12120" windowHeight="9000" activeTab="0"/>
  </bookViews>
  <sheets>
    <sheet name="男子Ｓ" sheetId="1" r:id="rId1"/>
    <sheet name="年代別男子Ｓ" sheetId="2" r:id="rId2"/>
    <sheet name="男Ｄ" sheetId="3" r:id="rId3"/>
    <sheet name="年齢男Ｄ" sheetId="4" r:id="rId4"/>
    <sheet name="女子Ｓ" sheetId="5" r:id="rId5"/>
    <sheet name="女Ｄ" sheetId="6" r:id="rId6"/>
    <sheet name="年齢女Ｄ" sheetId="7" r:id="rId7"/>
    <sheet name="得点テーブル" sheetId="8" r:id="rId8"/>
  </sheets>
  <definedNames>
    <definedName name="DANTAI">#REF!</definedName>
    <definedName name="KIJUN">#REF!</definedName>
    <definedName name="KOJIN">#REF!</definedName>
    <definedName name="POINT">'得点テーブル'!$B$6:$I$140</definedName>
    <definedName name="_xlnm.Print_Area" localSheetId="5">'女Ｄ'!$A$1:$O$128</definedName>
    <definedName name="_xlnm.Print_Area" localSheetId="4">'女子Ｓ'!$A$1:$O$117</definedName>
    <definedName name="_xlnm.Print_Area" localSheetId="2">'男Ｄ'!$A$1:$O$139</definedName>
    <definedName name="_xlnm.Print_Area" localSheetId="0">'男子Ｓ'!$A$1:$O$143</definedName>
    <definedName name="_xlnm.Print_Area" localSheetId="1">'年代別男子Ｓ'!$A$1:$O$66</definedName>
    <definedName name="_xlnm.Print_Area" localSheetId="6">'年齢女Ｄ'!$A$1:$O$55</definedName>
    <definedName name="_xlnm.Print_Area" localSheetId="3">'年齢男Ｄ'!$A$1:$O$85</definedName>
    <definedName name="_xlnm.Print_Titles" localSheetId="5">'女Ｄ'!$1:$4</definedName>
    <definedName name="_xlnm.Print_Titles" localSheetId="2">'男Ｄ'!$1:$4</definedName>
    <definedName name="_xlnm.Print_Titles" localSheetId="0">'男子Ｓ'!$1:$4</definedName>
  </definedNames>
  <calcPr fullCalcOnLoad="1"/>
</workbook>
</file>

<file path=xl/sharedStrings.xml><?xml version="1.0" encoding="utf-8"?>
<sst xmlns="http://schemas.openxmlformats.org/spreadsheetml/2006/main" count="1540" uniqueCount="783">
  <si>
    <r>
      <t>H1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県選手</t>
    </r>
  </si>
  <si>
    <t>清水 咲子</t>
  </si>
  <si>
    <t>岩切 智美</t>
  </si>
  <si>
    <t>沖電気宮崎</t>
  </si>
  <si>
    <t>村上 千絵</t>
  </si>
  <si>
    <t>吉岡 千帆</t>
  </si>
  <si>
    <t>高山 香菜子</t>
  </si>
  <si>
    <t>高鍋高校</t>
  </si>
  <si>
    <t>東   友賀</t>
  </si>
  <si>
    <t>日向学院中</t>
  </si>
  <si>
    <t>高橋真悠子</t>
  </si>
  <si>
    <t>宮医大</t>
  </si>
  <si>
    <t>内田 光映</t>
  </si>
  <si>
    <t>宮崎商業</t>
  </si>
  <si>
    <t>石田 直子</t>
  </si>
  <si>
    <t>旭化成ＴＣ</t>
  </si>
  <si>
    <t>高八重 明子</t>
  </si>
  <si>
    <t>新富ＴＣ</t>
  </si>
  <si>
    <t>榊原 由美</t>
  </si>
  <si>
    <t>三隅 由美</t>
  </si>
  <si>
    <t>廣田 珠代</t>
  </si>
  <si>
    <t>山元 友子</t>
  </si>
  <si>
    <t>ＣＨイワキリ</t>
  </si>
  <si>
    <t>駒路 美保</t>
  </si>
  <si>
    <t>山下 真理子</t>
  </si>
  <si>
    <t>シーガイア</t>
  </si>
  <si>
    <t>西村  美咲</t>
  </si>
  <si>
    <t>久峰中</t>
  </si>
  <si>
    <t>小松  秦</t>
  </si>
  <si>
    <t>甲斐 慶子</t>
  </si>
  <si>
    <t>上小牧あけみ</t>
  </si>
  <si>
    <t>井上 優佳</t>
  </si>
  <si>
    <t>濱田 昌美</t>
  </si>
  <si>
    <t>江藤久美子</t>
  </si>
  <si>
    <t>西井 克子</t>
  </si>
  <si>
    <t>安藤 由子</t>
  </si>
  <si>
    <t>新門 なつき</t>
  </si>
  <si>
    <t>河野 有希子</t>
  </si>
  <si>
    <t>松園 さおり</t>
  </si>
  <si>
    <t>河野 淳子</t>
  </si>
  <si>
    <t>産経大</t>
  </si>
  <si>
    <t>日高 千穂子</t>
  </si>
  <si>
    <t>宮田 あおい</t>
  </si>
  <si>
    <t>今村 千穂美</t>
  </si>
  <si>
    <t>橋口 加奈</t>
  </si>
  <si>
    <t>ＣＨイワキリ</t>
  </si>
  <si>
    <t>杉田 直子</t>
  </si>
  <si>
    <t>遠目 塚寛子</t>
  </si>
  <si>
    <t>長野 理恵</t>
  </si>
  <si>
    <t>池元 春菜</t>
  </si>
  <si>
    <t>新富Ｊｒ</t>
  </si>
  <si>
    <t>岩坂 浩代</t>
  </si>
  <si>
    <t>福島 朱梨</t>
  </si>
  <si>
    <r>
      <t xml:space="preserve">泉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玲子</t>
    </r>
  </si>
  <si>
    <t>石井 絢子</t>
  </si>
  <si>
    <t>堤   裕子</t>
  </si>
  <si>
    <t>梯 美保子</t>
  </si>
  <si>
    <t>栢木 千絵</t>
  </si>
  <si>
    <t>荒木 史織</t>
  </si>
  <si>
    <t>木場 優子</t>
  </si>
  <si>
    <t>宮大</t>
  </si>
  <si>
    <t>高橋 良心</t>
  </si>
  <si>
    <t>柳田 由美</t>
  </si>
  <si>
    <t>山北 奈美子</t>
  </si>
  <si>
    <t>中里 由紀</t>
  </si>
  <si>
    <t>本田 美智子</t>
  </si>
  <si>
    <t>河野 茂子</t>
  </si>
  <si>
    <t>小林Ｔ・Ｃ</t>
  </si>
  <si>
    <t>山下 真由美</t>
  </si>
  <si>
    <t>しんちゃん</t>
  </si>
  <si>
    <t>女子40才シングルス</t>
  </si>
  <si>
    <t>荒殿 智子</t>
  </si>
  <si>
    <t>ファイナル</t>
  </si>
  <si>
    <t xml:space="preserve"> </t>
  </si>
  <si>
    <t>外薗 奈美洋　</t>
  </si>
  <si>
    <t>21stc</t>
  </si>
  <si>
    <t>中里 文子</t>
  </si>
  <si>
    <t>大塚 淳子</t>
  </si>
  <si>
    <t>フェニックス</t>
  </si>
  <si>
    <t>矢野 芳子</t>
  </si>
  <si>
    <t>高岩 加代子</t>
  </si>
  <si>
    <t>金日サークル</t>
  </si>
  <si>
    <t>女子50才シングルス</t>
  </si>
  <si>
    <t>比江島節子</t>
  </si>
  <si>
    <t>新富ＴＣ</t>
  </si>
  <si>
    <t>一般女子ダブルス</t>
  </si>
  <si>
    <t>H12ﾀﾞﾝﾛｯﾌﾟ</t>
  </si>
  <si>
    <t>村上 千絵</t>
  </si>
  <si>
    <t>清水 咲子</t>
  </si>
  <si>
    <t>宮崎商業</t>
  </si>
  <si>
    <t>内田 光映</t>
  </si>
  <si>
    <t>長野 理恵</t>
  </si>
  <si>
    <t>小松　 泰</t>
  </si>
  <si>
    <t>黒坂 高子</t>
  </si>
  <si>
    <t>今村 千穂美</t>
  </si>
  <si>
    <t>吉岡 千帆</t>
  </si>
  <si>
    <t>山元 友子</t>
  </si>
  <si>
    <t>山下 美智恵</t>
  </si>
  <si>
    <t>高橋 真悠子</t>
  </si>
  <si>
    <t>山下 真理子</t>
  </si>
  <si>
    <t>シーガイア</t>
  </si>
  <si>
    <t>松村 京美</t>
  </si>
  <si>
    <t>高八重 明子</t>
  </si>
  <si>
    <t>石井 順子</t>
  </si>
  <si>
    <t>安藤 由子</t>
  </si>
  <si>
    <t>藤田 恭代</t>
  </si>
  <si>
    <t>フェニックス</t>
  </si>
  <si>
    <t>江藤 久美子</t>
  </si>
  <si>
    <t>垂水 知代子</t>
  </si>
  <si>
    <t>中野 美香</t>
  </si>
  <si>
    <t>西村 美咲</t>
  </si>
  <si>
    <t>三隅 由美</t>
  </si>
  <si>
    <t>本田 美智子</t>
  </si>
  <si>
    <t>ルネサンス</t>
  </si>
  <si>
    <t>中里 文子</t>
  </si>
  <si>
    <t>仮屋 優子</t>
  </si>
  <si>
    <t>村上 真利子</t>
  </si>
  <si>
    <t>石渡 真美子</t>
  </si>
  <si>
    <t>鈴木 美代子</t>
  </si>
  <si>
    <t>岩切 啓子</t>
  </si>
  <si>
    <t>甲斐 慶子</t>
  </si>
  <si>
    <t>岩崎 由美子</t>
  </si>
  <si>
    <t>和田 美保</t>
  </si>
  <si>
    <t>Ｔｉｐｔｏｐ</t>
  </si>
  <si>
    <t>内村 倫子</t>
  </si>
  <si>
    <t>Ｔｉｐｔｏｐ</t>
  </si>
  <si>
    <t>大野 知子</t>
  </si>
  <si>
    <t>岡本 英子</t>
  </si>
  <si>
    <t>小山 幸枝</t>
  </si>
  <si>
    <t>岡田 伸子</t>
  </si>
  <si>
    <t>中山 義子</t>
  </si>
  <si>
    <t>妻 高校</t>
  </si>
  <si>
    <t>福江 洋美</t>
  </si>
  <si>
    <t>黒岩 千佳</t>
  </si>
  <si>
    <t>桑山 祐子</t>
  </si>
  <si>
    <t>河野有希子</t>
  </si>
  <si>
    <t>荒殿 智子</t>
  </si>
  <si>
    <t>藤田 悦子</t>
  </si>
  <si>
    <t>大黒 由紀子</t>
  </si>
  <si>
    <t>高部 土地子</t>
  </si>
  <si>
    <t>リザーブ</t>
  </si>
  <si>
    <t>道北 真津美</t>
  </si>
  <si>
    <t>高鍋ＴＰ</t>
  </si>
  <si>
    <t>小野 美鈴</t>
  </si>
  <si>
    <t>中里 由紀</t>
  </si>
  <si>
    <t>シーガイア</t>
  </si>
  <si>
    <t>上野 裕子</t>
  </si>
  <si>
    <t>石川 あけみ</t>
  </si>
  <si>
    <t>橋口 加奈</t>
  </si>
  <si>
    <t>西井 克子</t>
  </si>
  <si>
    <t>高橋 貴子</t>
  </si>
  <si>
    <t>神川 悦子</t>
  </si>
  <si>
    <t>久米田 智子</t>
  </si>
  <si>
    <t>大久保こずえ</t>
  </si>
  <si>
    <t>ＣＨイワキリ</t>
  </si>
  <si>
    <t>岩坂 浩代</t>
  </si>
  <si>
    <t>高山 香菜子</t>
  </si>
  <si>
    <t>羽生 　彩</t>
  </si>
  <si>
    <t>栢木 千春</t>
  </si>
  <si>
    <t>梯　 美保子</t>
  </si>
  <si>
    <t>藤村 幸子</t>
  </si>
  <si>
    <t>遠藤 磯代子</t>
  </si>
  <si>
    <t>Ｔｉｐｔｏｐ</t>
  </si>
  <si>
    <t>平山 三枝子</t>
  </si>
  <si>
    <t>フェニックス</t>
  </si>
  <si>
    <t>東   祐子</t>
  </si>
  <si>
    <t>牛迫 浩子</t>
  </si>
  <si>
    <t>平田 恵子</t>
  </si>
  <si>
    <t>よだきんぼ</t>
  </si>
  <si>
    <t>遠目塚 寛子</t>
  </si>
  <si>
    <t>シーガイアＪ</t>
  </si>
  <si>
    <t>佐藤 珠美</t>
  </si>
  <si>
    <t>清水 八千代</t>
  </si>
  <si>
    <t>井上 優佳</t>
  </si>
  <si>
    <t>高橋 真美</t>
  </si>
  <si>
    <t>飛江田ＧＴ</t>
  </si>
  <si>
    <t>井上 久美子</t>
  </si>
  <si>
    <t>甲斐 仁子</t>
  </si>
  <si>
    <t>井園 典子</t>
  </si>
  <si>
    <t>姫野 雅恵</t>
  </si>
  <si>
    <t>猪俣 啓子</t>
  </si>
  <si>
    <t>大山 雅子</t>
  </si>
  <si>
    <t>黒岩 千佳</t>
  </si>
  <si>
    <t>宮崎南高校</t>
  </si>
  <si>
    <t>黒木 博子</t>
  </si>
  <si>
    <t>河野 伸子</t>
  </si>
  <si>
    <t>ベルチャー五月</t>
  </si>
  <si>
    <t>氏   名</t>
  </si>
  <si>
    <t>所   属</t>
  </si>
  <si>
    <r>
      <t>H1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県選手</t>
    </r>
  </si>
  <si>
    <t>東   祐子</t>
  </si>
  <si>
    <t>野間 瑠美</t>
  </si>
  <si>
    <t>大山 雅子</t>
  </si>
  <si>
    <t>大塚 淳子</t>
  </si>
  <si>
    <t>矢野 芳子</t>
  </si>
  <si>
    <t>女子50才ダブルス</t>
  </si>
  <si>
    <t>氏   名</t>
  </si>
  <si>
    <t>所   属</t>
  </si>
  <si>
    <r>
      <t>H1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県選手</t>
    </r>
  </si>
  <si>
    <t>小山 恵子</t>
  </si>
  <si>
    <t>木浦 フジエ</t>
  </si>
  <si>
    <t>菊池 富美子</t>
  </si>
  <si>
    <t>岡   由子</t>
  </si>
  <si>
    <t>稲田 妙子</t>
  </si>
  <si>
    <t>海保 正代</t>
  </si>
  <si>
    <t>サンシャイン</t>
  </si>
  <si>
    <t>管　 鈴香</t>
  </si>
  <si>
    <t>シーガイア</t>
  </si>
  <si>
    <t>河野 公子</t>
  </si>
  <si>
    <t>宮崎県大会別テニスポイントテーブル</t>
  </si>
  <si>
    <t>POINT</t>
  </si>
  <si>
    <t>順位</t>
  </si>
  <si>
    <t>県Ｂ級</t>
  </si>
  <si>
    <t>全日･ﾀﾞﾝﾛｯﾌﾟ</t>
  </si>
  <si>
    <t>県ﾀﾞﾝﾛｯﾌﾟ</t>
  </si>
  <si>
    <t>県選手権</t>
  </si>
  <si>
    <t>県室内</t>
  </si>
  <si>
    <t>熊谷杯</t>
  </si>
  <si>
    <t>宮崎県テニスポイントランキング</t>
  </si>
  <si>
    <t>順位</t>
  </si>
  <si>
    <t>ﾎﾟｲﾝﾄ</t>
  </si>
  <si>
    <t>合計</t>
  </si>
  <si>
    <t>戦績</t>
  </si>
  <si>
    <t>ルネサンス</t>
  </si>
  <si>
    <t>Ｄ・Ｄ</t>
  </si>
  <si>
    <t>ＣＨイワキリ</t>
  </si>
  <si>
    <t>ティファニー</t>
  </si>
  <si>
    <t>ファイナル</t>
  </si>
  <si>
    <t>シーガイア</t>
  </si>
  <si>
    <t>フェニックス</t>
  </si>
  <si>
    <t>サンタハウス</t>
  </si>
  <si>
    <t>川口 恭弘</t>
  </si>
  <si>
    <t>井上 曠典</t>
  </si>
  <si>
    <t>宮永 省三</t>
  </si>
  <si>
    <t>飛江田ＧＴ</t>
  </si>
  <si>
    <t>徳丸 三郎</t>
  </si>
  <si>
    <t>九電クラブ</t>
  </si>
  <si>
    <t>野口 芳秀</t>
  </si>
  <si>
    <t>井尻 賢治</t>
  </si>
  <si>
    <t>都城市役所</t>
  </si>
  <si>
    <t>木下 和夫</t>
  </si>
  <si>
    <t>Ｆ．Ｔ．Ｃ</t>
  </si>
  <si>
    <t>石田 広人</t>
  </si>
  <si>
    <t>溝辺 敬美</t>
  </si>
  <si>
    <t>都城ローン</t>
  </si>
  <si>
    <t>小松 平内</t>
  </si>
  <si>
    <t>宮崎庭倶</t>
  </si>
  <si>
    <t>延岡ロイヤル</t>
  </si>
  <si>
    <t>川添 健一</t>
  </si>
  <si>
    <t>川南ＴＣ</t>
  </si>
  <si>
    <t>境田 栄吾</t>
  </si>
  <si>
    <t>渡会 達也</t>
  </si>
  <si>
    <t>日南ＴＣ</t>
  </si>
  <si>
    <t>後藤 陸尋</t>
  </si>
  <si>
    <t>県シニアＴＣ</t>
  </si>
  <si>
    <t>国本 隆之</t>
  </si>
  <si>
    <t>福田 雅義</t>
  </si>
  <si>
    <t>旭化成ＴＣ</t>
  </si>
  <si>
    <t>松尾 雅義</t>
  </si>
  <si>
    <t>高千穂クラブ</t>
  </si>
  <si>
    <t>金子 晴亮</t>
  </si>
  <si>
    <t>森永 啓一</t>
  </si>
  <si>
    <t>サンシャイン</t>
  </si>
  <si>
    <t>男子45才ダブルス</t>
  </si>
  <si>
    <t>清水　一宏</t>
  </si>
  <si>
    <t>甲斐 秀夫</t>
  </si>
  <si>
    <t>藤原 へい石</t>
  </si>
  <si>
    <t>曽根 正幸</t>
  </si>
  <si>
    <t>黒木 憲吉</t>
  </si>
  <si>
    <t>串間クラブ</t>
  </si>
  <si>
    <t>大原 文雄</t>
  </si>
  <si>
    <t>青山　昌文</t>
  </si>
  <si>
    <t>江上　良三</t>
  </si>
  <si>
    <t>日向グリーン</t>
  </si>
  <si>
    <t>ウイザード</t>
  </si>
  <si>
    <t>垂水  透</t>
  </si>
  <si>
    <t>男子55才ダブルス</t>
  </si>
  <si>
    <t>丸川 光正</t>
  </si>
  <si>
    <t>男子65才ダブルス</t>
  </si>
  <si>
    <t>男子70才ダブルス</t>
  </si>
  <si>
    <t>松田 丈正</t>
  </si>
  <si>
    <t>ミリオンＪｒ</t>
  </si>
  <si>
    <t>ＯＭＩＹＡ</t>
  </si>
  <si>
    <t>Ｔｉｐｔｏｐ</t>
  </si>
  <si>
    <t>現在</t>
  </si>
  <si>
    <t>山下 美智恵</t>
  </si>
  <si>
    <t>遠藤 磯代子</t>
  </si>
  <si>
    <t>岡田 伸子</t>
  </si>
  <si>
    <t>新富ＴＣ</t>
  </si>
  <si>
    <t>石井 順子</t>
  </si>
  <si>
    <t>藤田 悦子</t>
  </si>
  <si>
    <t>東 祐子</t>
  </si>
  <si>
    <t>大山 智子</t>
  </si>
  <si>
    <t>リザーブＴＣ</t>
  </si>
  <si>
    <t>諏訪 順子</t>
  </si>
  <si>
    <t>仮屋 優子</t>
  </si>
  <si>
    <t>野間 瑠美</t>
  </si>
  <si>
    <t>岡 由子</t>
  </si>
  <si>
    <t>小松 美智子</t>
  </si>
  <si>
    <t>HIRO・TA</t>
  </si>
  <si>
    <t>オリーブ</t>
  </si>
  <si>
    <t>ＮＴＴ宮崎</t>
  </si>
  <si>
    <t>ミリオン</t>
  </si>
  <si>
    <t>女子40才ダブルス</t>
  </si>
  <si>
    <t>牛迫 浩子</t>
  </si>
  <si>
    <t>増田 ムツ子</t>
  </si>
  <si>
    <t>中里 文子</t>
  </si>
  <si>
    <t>内村 倫子</t>
  </si>
  <si>
    <t>河野 明美</t>
  </si>
  <si>
    <t>下池 智恵子</t>
  </si>
  <si>
    <t>女子60才ダブルス</t>
  </si>
  <si>
    <t>冨岡 文子</t>
  </si>
  <si>
    <t>ＨｉｒｏＴＡ</t>
  </si>
  <si>
    <t>川畑 光恵</t>
  </si>
  <si>
    <t>一般男子シングルス</t>
  </si>
  <si>
    <t>氏   名</t>
  </si>
  <si>
    <t>所   属</t>
  </si>
  <si>
    <r>
      <t>H1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県選手</t>
    </r>
  </si>
  <si>
    <t>H12県室内</t>
  </si>
  <si>
    <t>H12熊谷杯</t>
  </si>
  <si>
    <t>山田 利光</t>
  </si>
  <si>
    <t>沖電気宮崎</t>
  </si>
  <si>
    <t>本田 充生</t>
  </si>
  <si>
    <t>福田 秀樹</t>
  </si>
  <si>
    <r>
      <t xml:space="preserve">那須 </t>
    </r>
    <r>
      <rPr>
        <sz val="11"/>
        <rFont val="ＭＳ 明朝"/>
        <family val="1"/>
      </rPr>
      <t>健児</t>
    </r>
  </si>
  <si>
    <t>福岡大学</t>
  </si>
  <si>
    <t>村中田 博</t>
  </si>
  <si>
    <t>川添   章</t>
  </si>
  <si>
    <t>岩切 達朗</t>
  </si>
  <si>
    <t>河野 幸一</t>
  </si>
  <si>
    <t>旭化成ＴＣ</t>
  </si>
  <si>
    <r>
      <t xml:space="preserve">槙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英俊</t>
    </r>
  </si>
  <si>
    <r>
      <t xml:space="preserve">野田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忍</t>
    </r>
  </si>
  <si>
    <t>河野 和博</t>
  </si>
  <si>
    <t>釘宮 秀勝</t>
  </si>
  <si>
    <t>野々下 弘樹</t>
  </si>
  <si>
    <t>ティファニー</t>
  </si>
  <si>
    <t>野口 光太郎</t>
  </si>
  <si>
    <t>ファイナル</t>
  </si>
  <si>
    <t>益田 宏樹</t>
  </si>
  <si>
    <t>シーガイアＪ</t>
  </si>
  <si>
    <t>大塚  正</t>
  </si>
  <si>
    <t>日高 真一</t>
  </si>
  <si>
    <t>内村 正志</t>
  </si>
  <si>
    <t>高田 信史</t>
  </si>
  <si>
    <t>ＯＭＩＹＡ</t>
  </si>
  <si>
    <t>門田 賢太郎</t>
  </si>
  <si>
    <t>ＣＨイワキリ</t>
  </si>
  <si>
    <t>金丸 宗弘</t>
  </si>
  <si>
    <t>シーガイア</t>
  </si>
  <si>
    <t>池辺 範幸</t>
  </si>
  <si>
    <t>宮大</t>
  </si>
  <si>
    <t>川窪 雄二</t>
  </si>
  <si>
    <t>宮役所クラブ</t>
  </si>
  <si>
    <t>松浦 一郎</t>
  </si>
  <si>
    <t>山西 浩司</t>
  </si>
  <si>
    <t>ティファニー</t>
  </si>
  <si>
    <r>
      <t xml:space="preserve">佐藤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忍</t>
    </r>
  </si>
  <si>
    <t>ＮＴＴ宮崎</t>
  </si>
  <si>
    <t>高橋 良平</t>
  </si>
  <si>
    <t>筑波大</t>
  </si>
  <si>
    <r>
      <t xml:space="preserve">稲田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康</t>
    </r>
  </si>
  <si>
    <t>延岡ロイヤル</t>
  </si>
  <si>
    <t>鎌田 紀美朗</t>
  </si>
  <si>
    <t>飛江田ＧＴ</t>
  </si>
  <si>
    <t>野村 潤一郎</t>
  </si>
  <si>
    <t>ファイナル</t>
  </si>
  <si>
    <t>津田 智久</t>
  </si>
  <si>
    <t>都城市役所</t>
  </si>
  <si>
    <t>青木 久尚</t>
  </si>
  <si>
    <t>ファイナル</t>
  </si>
  <si>
    <t>又木 克憲</t>
  </si>
  <si>
    <t>産経大</t>
  </si>
  <si>
    <r>
      <t xml:space="preserve">稲井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剛</t>
    </r>
  </si>
  <si>
    <t>リザーブ</t>
  </si>
  <si>
    <t>田中 尚毅</t>
  </si>
  <si>
    <t>三枝 哲也</t>
  </si>
  <si>
    <t>伊東 秀浩</t>
  </si>
  <si>
    <t>ルネサンス</t>
  </si>
  <si>
    <t>那須 城司</t>
  </si>
  <si>
    <t>植村 祐司</t>
  </si>
  <si>
    <t>奥田 俊輔</t>
  </si>
  <si>
    <t>宮医大</t>
  </si>
  <si>
    <t>木下 勝広</t>
  </si>
  <si>
    <t>池澤 隆一</t>
  </si>
  <si>
    <t>河田 忠俊</t>
  </si>
  <si>
    <r>
      <t xml:space="preserve">境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忠宏</t>
    </r>
  </si>
  <si>
    <t>日南ＴＣ</t>
  </si>
  <si>
    <t>田中 秀樹</t>
  </si>
  <si>
    <t>ファイナル</t>
  </si>
  <si>
    <t>大関 佳久</t>
  </si>
  <si>
    <t>竹山 竜一</t>
  </si>
  <si>
    <t>村雲ジュニア</t>
  </si>
  <si>
    <t>米田 純隆</t>
  </si>
  <si>
    <t>ルネサンス</t>
  </si>
  <si>
    <t>三隅 忠雄</t>
  </si>
  <si>
    <t>轟木 進一</t>
  </si>
  <si>
    <t>ワンワンＴＣ</t>
  </si>
  <si>
    <t>志賀 建哉</t>
  </si>
  <si>
    <t>志賀ジュニア</t>
  </si>
  <si>
    <t>高橋 拓大</t>
  </si>
  <si>
    <t>日向学院高校</t>
  </si>
  <si>
    <t>高橋 功多</t>
  </si>
  <si>
    <t>ＣＨイワキリ</t>
  </si>
  <si>
    <t>村山 定信</t>
  </si>
  <si>
    <t>ＣＨイワキリ</t>
  </si>
  <si>
    <t>荒木 慎一</t>
  </si>
  <si>
    <t>平山 威信</t>
  </si>
  <si>
    <t>斉藤 久幸</t>
  </si>
  <si>
    <t>日向学院中学</t>
  </si>
  <si>
    <t>矢野 勝志</t>
  </si>
  <si>
    <t>河野   弘</t>
  </si>
  <si>
    <t>フェニックス</t>
  </si>
  <si>
    <t>坂田 純一郎</t>
  </si>
  <si>
    <t>フェニックス</t>
  </si>
  <si>
    <t>長丸 省治</t>
  </si>
  <si>
    <r>
      <t xml:space="preserve">森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弘</t>
    </r>
  </si>
  <si>
    <t>都城ローン</t>
  </si>
  <si>
    <t>吉国 幸規</t>
  </si>
  <si>
    <t>甲斐 義隆</t>
  </si>
  <si>
    <t>川崎 雅也</t>
  </si>
  <si>
    <t>柿木 佑介</t>
  </si>
  <si>
    <t>金田 泰将</t>
  </si>
  <si>
    <t>朝倉 伸一</t>
  </si>
  <si>
    <t>よだきんぼ</t>
  </si>
  <si>
    <t>栗田 正志</t>
  </si>
  <si>
    <t>大重 泰彦</t>
  </si>
  <si>
    <t>黒坂 春尚</t>
  </si>
  <si>
    <t>ＣＨイワキリ</t>
  </si>
  <si>
    <t xml:space="preserve">鎌田 勝久 </t>
  </si>
  <si>
    <t>九電クラブ</t>
  </si>
  <si>
    <t>押川 正志</t>
  </si>
  <si>
    <t>佐土原高校</t>
  </si>
  <si>
    <t>熊谷 宗敏</t>
  </si>
  <si>
    <t>シーガイアＪ</t>
  </si>
  <si>
    <t>児玉 博栄</t>
  </si>
  <si>
    <t>新富Jr</t>
  </si>
  <si>
    <r>
      <t xml:space="preserve">亀元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渉</t>
    </r>
  </si>
  <si>
    <t xml:space="preserve">赤司 良平  </t>
  </si>
  <si>
    <t>宮医大</t>
  </si>
  <si>
    <t>川野 辰幸</t>
  </si>
  <si>
    <t>下村 裕也</t>
  </si>
  <si>
    <t>有村 和彦</t>
  </si>
  <si>
    <t>益田 卓朗</t>
  </si>
  <si>
    <t>シーガイアＪ</t>
  </si>
  <si>
    <t>畑中 利博</t>
  </si>
  <si>
    <t>ＣＨイワキリ</t>
  </si>
  <si>
    <r>
      <t xml:space="preserve">今村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豊</t>
    </r>
  </si>
  <si>
    <t>佐々木 学</t>
  </si>
  <si>
    <t>ティファニー</t>
  </si>
  <si>
    <t>畑中 哲治</t>
  </si>
  <si>
    <t>水澤   樹</t>
  </si>
  <si>
    <t>鬼束 重利</t>
  </si>
  <si>
    <t>眞武 志郎</t>
  </si>
  <si>
    <t>村雲 未知夫</t>
  </si>
  <si>
    <t>舟端 誠一</t>
  </si>
  <si>
    <t>ルネサンス</t>
  </si>
  <si>
    <t>本間 一弥</t>
  </si>
  <si>
    <t>新富Ｊｒ</t>
  </si>
  <si>
    <t>吉瀬 晋司</t>
  </si>
  <si>
    <t>横村 隆行</t>
  </si>
  <si>
    <t>深野木 貴志</t>
  </si>
  <si>
    <t>金日サークル</t>
  </si>
  <si>
    <r>
      <t xml:space="preserve">垂水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亮</t>
    </r>
  </si>
  <si>
    <t>岩下 知史</t>
  </si>
  <si>
    <t>井上 貴博</t>
  </si>
  <si>
    <t>佐土原 守</t>
  </si>
  <si>
    <t>赤松  進</t>
  </si>
  <si>
    <t>平岡 史大</t>
  </si>
  <si>
    <t>小川 伸也</t>
  </si>
  <si>
    <t>橋本 善泰</t>
  </si>
  <si>
    <r>
      <t xml:space="preserve">松本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裕</t>
    </r>
  </si>
  <si>
    <t>石坂 敏昭</t>
  </si>
  <si>
    <t>ルネサンス</t>
  </si>
  <si>
    <t>新谷 一郎</t>
  </si>
  <si>
    <t>ルネサンス</t>
  </si>
  <si>
    <t>日高 悠嗣</t>
  </si>
  <si>
    <t>ファイナル</t>
  </si>
  <si>
    <t>白羽根 修</t>
  </si>
  <si>
    <t>宮崎南職員</t>
  </si>
  <si>
    <t>男子45才シングルス</t>
  </si>
  <si>
    <t>氏   名</t>
  </si>
  <si>
    <t>所   属</t>
  </si>
  <si>
    <r>
      <t>H1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県選手</t>
    </r>
  </si>
  <si>
    <t>井上   眞</t>
  </si>
  <si>
    <t>北村 和雄</t>
  </si>
  <si>
    <t>ミリオン</t>
  </si>
  <si>
    <t>永易 修一</t>
  </si>
  <si>
    <t>藤原 へい石</t>
  </si>
  <si>
    <t>シーガイア</t>
  </si>
  <si>
    <t>山路 泰徳</t>
  </si>
  <si>
    <t>ファイナル</t>
  </si>
  <si>
    <t>松岡 裕二</t>
  </si>
  <si>
    <t>石井 陽祐</t>
  </si>
  <si>
    <t>シーガイア</t>
  </si>
  <si>
    <t>曽根 正幸</t>
  </si>
  <si>
    <t>ファイナル</t>
  </si>
  <si>
    <t>志賀   眞</t>
  </si>
  <si>
    <t>垂水   透</t>
  </si>
  <si>
    <t>フェニックス</t>
  </si>
  <si>
    <t>リザーブ</t>
  </si>
  <si>
    <t>三浦 雅夫</t>
  </si>
  <si>
    <t>甲斐 秀夫</t>
  </si>
  <si>
    <t>山元   茂</t>
  </si>
  <si>
    <t>那須 忠徳</t>
  </si>
  <si>
    <t>日向グリーン</t>
  </si>
  <si>
    <t>石渡 敏雄</t>
  </si>
  <si>
    <t>男子55才シングルス</t>
  </si>
  <si>
    <t>氏   名</t>
  </si>
  <si>
    <t>所   属</t>
  </si>
  <si>
    <r>
      <t>H1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県選手</t>
    </r>
  </si>
  <si>
    <t>Ｈ12県室内選手権</t>
  </si>
  <si>
    <t>細谷　 隆</t>
  </si>
  <si>
    <t>井上   眞</t>
  </si>
  <si>
    <t>山田 博幸</t>
  </si>
  <si>
    <t>黒木 憲吉</t>
  </si>
  <si>
    <t>串間クラブ</t>
  </si>
  <si>
    <t>井上 曠典</t>
  </si>
  <si>
    <t>ファイナル</t>
  </si>
  <si>
    <t>富田   豊</t>
  </si>
  <si>
    <t>丸川 光正</t>
  </si>
  <si>
    <t>佐藤   弘</t>
  </si>
  <si>
    <t>男子65才シングルス</t>
  </si>
  <si>
    <t>H12熊谷杯</t>
  </si>
  <si>
    <t>一般男子ダブルス</t>
  </si>
  <si>
    <t>氏   名</t>
  </si>
  <si>
    <t>所   属</t>
  </si>
  <si>
    <t>H12ﾀﾞﾝﾛｯﾌﾟ</t>
  </si>
  <si>
    <r>
      <t>H1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県選手</t>
    </r>
  </si>
  <si>
    <t>沖電気宮崎</t>
  </si>
  <si>
    <t>川添   章</t>
  </si>
  <si>
    <t>旭化成TC</t>
  </si>
  <si>
    <t>門田賢太郎</t>
  </si>
  <si>
    <t>河田 忠俊</t>
  </si>
  <si>
    <t>坂田 純一郎</t>
  </si>
  <si>
    <t>梁井 俊一</t>
  </si>
  <si>
    <t>槙   英俊</t>
  </si>
  <si>
    <t>大塚   正</t>
  </si>
  <si>
    <t>稲田   健</t>
  </si>
  <si>
    <t>稲田   康</t>
  </si>
  <si>
    <t>熊本 信晃</t>
  </si>
  <si>
    <t>野田   忍</t>
  </si>
  <si>
    <t>川越 貴浩</t>
  </si>
  <si>
    <t>木下 勝広</t>
  </si>
  <si>
    <t>今村   豊</t>
  </si>
  <si>
    <t>高橋 功多</t>
  </si>
  <si>
    <t>植村 裕司</t>
  </si>
  <si>
    <t>松本 英彦</t>
  </si>
  <si>
    <t>ルネサンス</t>
  </si>
  <si>
    <t>森   徹也</t>
  </si>
  <si>
    <t>アルファー</t>
  </si>
  <si>
    <t>米田 純隆</t>
  </si>
  <si>
    <t>ルネサンス</t>
  </si>
  <si>
    <t>池田 政史</t>
  </si>
  <si>
    <t>押川 尚範</t>
  </si>
  <si>
    <t>熊本大</t>
  </si>
  <si>
    <t>筑波大</t>
  </si>
  <si>
    <t>那須 城司</t>
  </si>
  <si>
    <t>池辺 範幸</t>
  </si>
  <si>
    <t>市来 太平</t>
  </si>
  <si>
    <t>奥田 俊輔</t>
  </si>
  <si>
    <t>栗田 正志</t>
  </si>
  <si>
    <t>ルネサンス</t>
  </si>
  <si>
    <t>那須 健児</t>
  </si>
  <si>
    <t>原田 博文</t>
  </si>
  <si>
    <t>益田   浩</t>
  </si>
  <si>
    <t>ドリームＡ</t>
  </si>
  <si>
    <t>又木 克憲</t>
  </si>
  <si>
    <t>シーガイア</t>
  </si>
  <si>
    <t>三枝 哲也</t>
  </si>
  <si>
    <t>境   忠宏</t>
  </si>
  <si>
    <t>佐藤   忍</t>
  </si>
  <si>
    <t>野村 潤一郎</t>
  </si>
  <si>
    <t>赤松　進</t>
  </si>
  <si>
    <t>井尻 賢治</t>
  </si>
  <si>
    <t>鬼束 重利</t>
  </si>
  <si>
    <t>甲斐 義隆</t>
  </si>
  <si>
    <t>金田 泰将</t>
  </si>
  <si>
    <t>村雲ジュニア</t>
  </si>
  <si>
    <t>来馬 剛</t>
  </si>
  <si>
    <t>ワンワンＴＣ</t>
  </si>
  <si>
    <t>宮崎大学</t>
  </si>
  <si>
    <t>村雲 未知夫</t>
  </si>
  <si>
    <t>山下 秀一</t>
  </si>
  <si>
    <t>小椋 康平</t>
  </si>
  <si>
    <t>ＭＤクラブ</t>
  </si>
  <si>
    <t>小村 光広</t>
  </si>
  <si>
    <t>ＭＤクラブ</t>
  </si>
  <si>
    <t>堀次 恒豪</t>
  </si>
  <si>
    <t>中屋敷 一美</t>
  </si>
  <si>
    <t>小林ＴＣ</t>
  </si>
  <si>
    <t>米盛 孝一</t>
  </si>
  <si>
    <t>谷口 和隆</t>
  </si>
  <si>
    <t>カリヨン</t>
  </si>
  <si>
    <t>青木 和彦</t>
  </si>
  <si>
    <t>甲斐 雄一</t>
  </si>
  <si>
    <t>亀本   渉　</t>
  </si>
  <si>
    <t>川野 辰彦</t>
  </si>
  <si>
    <t>吉瀬 晋司</t>
  </si>
  <si>
    <t>Ｄ・Ｄ</t>
  </si>
  <si>
    <t>中園 雅之</t>
  </si>
  <si>
    <t>ＣＨイワキリ</t>
  </si>
  <si>
    <t>水澤   樹</t>
  </si>
  <si>
    <t>矢野 勝志</t>
  </si>
  <si>
    <t>柚木崎 森義</t>
  </si>
  <si>
    <t>横山　 茂</t>
  </si>
  <si>
    <t>カリヨン</t>
  </si>
  <si>
    <t>鎌田 勝久</t>
  </si>
  <si>
    <t>赤司 良平</t>
  </si>
  <si>
    <t>岩下 知史</t>
  </si>
  <si>
    <t>小川 伸也</t>
  </si>
  <si>
    <t>佐伯   稔</t>
  </si>
  <si>
    <t>新谷 一郎</t>
  </si>
  <si>
    <t>末永 直史</t>
  </si>
  <si>
    <t>垂水   亮</t>
  </si>
  <si>
    <t>鶴崎 善之</t>
  </si>
  <si>
    <t>橋本 善泰</t>
  </si>
  <si>
    <t>舟橋 誠一</t>
  </si>
  <si>
    <t>松本   裕</t>
  </si>
  <si>
    <t>井料田 圭作</t>
  </si>
  <si>
    <t>住吉ＧＭ</t>
  </si>
  <si>
    <t>宮崎南高校</t>
  </si>
  <si>
    <t>曽根 正幸</t>
  </si>
  <si>
    <t>高橋 幸彦</t>
  </si>
  <si>
    <t>氏   名</t>
  </si>
  <si>
    <t>所   属</t>
  </si>
  <si>
    <t>H12ﾀﾞﾝﾛｯﾌﾟ</t>
  </si>
  <si>
    <r>
      <t>H1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県選手</t>
    </r>
  </si>
  <si>
    <t>ミリオン</t>
  </si>
  <si>
    <t>井上   眞</t>
  </si>
  <si>
    <t>山路 泰徳</t>
  </si>
  <si>
    <t>永易 修一</t>
  </si>
  <si>
    <t>リザーブ</t>
  </si>
  <si>
    <t>山元   茂</t>
  </si>
  <si>
    <t>志賀   真</t>
  </si>
  <si>
    <t>斉藤 泰正</t>
  </si>
  <si>
    <t>橋田 誠一</t>
  </si>
  <si>
    <t>小林 一男</t>
  </si>
  <si>
    <t>富養園クラブ</t>
  </si>
  <si>
    <t>松田 不二夫</t>
  </si>
  <si>
    <t>那須 忠徳</t>
  </si>
  <si>
    <t>牧田 実義</t>
  </si>
  <si>
    <t>野邊 信勝</t>
  </si>
  <si>
    <t>井上　眞</t>
  </si>
  <si>
    <t>ファイナル</t>
  </si>
  <si>
    <t>富田　 豊</t>
  </si>
  <si>
    <t>吉田　 功</t>
  </si>
  <si>
    <t>５・ウィング</t>
  </si>
  <si>
    <t>池田 千代喜</t>
  </si>
  <si>
    <t>鷲谷 九州男</t>
  </si>
  <si>
    <t>ラ・ボーム</t>
  </si>
  <si>
    <t>都農ＴＣ</t>
  </si>
  <si>
    <t>氏   名</t>
  </si>
  <si>
    <t>所   属</t>
  </si>
  <si>
    <t>森永 啓一</t>
  </si>
  <si>
    <t>サンシャイン</t>
  </si>
  <si>
    <t>深江 正道</t>
  </si>
  <si>
    <t>サンシャイン</t>
  </si>
  <si>
    <t>時任 照明</t>
  </si>
  <si>
    <t>宮崎シニア</t>
  </si>
  <si>
    <t>国本 隆之</t>
  </si>
  <si>
    <t>川南ＴＣ</t>
  </si>
  <si>
    <t>氏   名</t>
  </si>
  <si>
    <t>所   属</t>
  </si>
  <si>
    <t>近藤 恒雄</t>
  </si>
  <si>
    <t xml:space="preserve"> OMIYA</t>
  </si>
  <si>
    <t>中野 末吉</t>
  </si>
  <si>
    <t>宮崎庭倶</t>
  </si>
  <si>
    <t>北村 虎雄</t>
  </si>
  <si>
    <t>津江 正樹</t>
  </si>
  <si>
    <t>一般女子シングルス</t>
  </si>
  <si>
    <t>長友 正博</t>
  </si>
  <si>
    <t>日向市役所</t>
  </si>
  <si>
    <t>2001/5/31現在</t>
  </si>
  <si>
    <t>H13全日予</t>
  </si>
  <si>
    <t>宮崎大</t>
  </si>
  <si>
    <t>九州大</t>
  </si>
  <si>
    <t>松本 俊二</t>
  </si>
  <si>
    <t>阿知波秀晃</t>
  </si>
  <si>
    <t>南九大</t>
  </si>
  <si>
    <t>石川 博隆</t>
  </si>
  <si>
    <t>横山  巧</t>
  </si>
  <si>
    <t>大宮高校</t>
  </si>
  <si>
    <t>山下　駿</t>
  </si>
  <si>
    <t>シーガイアJ</t>
  </si>
  <si>
    <t>中島 千明</t>
  </si>
  <si>
    <t>湯地 信介</t>
  </si>
  <si>
    <t>竹山 竜也</t>
  </si>
  <si>
    <t>中野 真仁</t>
  </si>
  <si>
    <t>佐土原高職</t>
  </si>
  <si>
    <t>三浦 賢一</t>
  </si>
  <si>
    <t>澄本 昌樹</t>
  </si>
  <si>
    <t>岡野 雅也</t>
  </si>
  <si>
    <t>児玉 信也</t>
  </si>
  <si>
    <t>北村 賢悟</t>
  </si>
  <si>
    <t>川野 勇希</t>
  </si>
  <si>
    <t>小山 祐輔</t>
  </si>
  <si>
    <t>水尾 訓和</t>
  </si>
  <si>
    <t>梁井 俊一</t>
  </si>
  <si>
    <t>児玉 邦彦</t>
  </si>
  <si>
    <t>のあのあ</t>
  </si>
  <si>
    <t>富田　豊</t>
  </si>
  <si>
    <t>久保田哲寛</t>
  </si>
  <si>
    <t>大塚 淳子</t>
  </si>
  <si>
    <t>フェニックス</t>
  </si>
  <si>
    <t>岩坂 美希</t>
  </si>
  <si>
    <t>新富Jr</t>
  </si>
  <si>
    <t>栢木 千春</t>
  </si>
  <si>
    <t>和田 美保</t>
  </si>
  <si>
    <t xml:space="preserve">Tiptop </t>
  </si>
  <si>
    <t>久峰中同好会</t>
  </si>
  <si>
    <t>宮崎商高</t>
  </si>
  <si>
    <t>姫野 依子</t>
  </si>
  <si>
    <t>佐土原高校</t>
  </si>
  <si>
    <t>見供 里美</t>
  </si>
  <si>
    <t>南九大</t>
  </si>
  <si>
    <t>廣重 優香</t>
  </si>
  <si>
    <t>リザーブ</t>
  </si>
  <si>
    <t>上杉 奈美</t>
  </si>
  <si>
    <t>岩切 輝美</t>
  </si>
  <si>
    <t>H13.B級大会</t>
  </si>
  <si>
    <t>新原 英樹</t>
  </si>
  <si>
    <t>山本 正美</t>
  </si>
  <si>
    <t>日向市役所　　</t>
  </si>
  <si>
    <t>都甲 浩之　</t>
  </si>
  <si>
    <t>日向高校　</t>
  </si>
  <si>
    <t>佐藤 勇</t>
  </si>
  <si>
    <t>富田 豊</t>
  </si>
  <si>
    <t>横尾 慎二</t>
  </si>
  <si>
    <t>三好 学</t>
  </si>
  <si>
    <t>ジオテック</t>
  </si>
  <si>
    <t>永富 一之</t>
  </si>
  <si>
    <t>根井 俊輔</t>
  </si>
  <si>
    <t>ＭＤクラブ</t>
  </si>
  <si>
    <t>土肥 雅洋</t>
  </si>
  <si>
    <t>小山 輝晃</t>
  </si>
  <si>
    <t>新増 健一</t>
  </si>
  <si>
    <t>村橋 公洋</t>
  </si>
  <si>
    <t>上川床喜蔵</t>
  </si>
  <si>
    <t>都甲 浩之</t>
  </si>
  <si>
    <t>日向高校</t>
  </si>
  <si>
    <t>黒木 佑一郎</t>
  </si>
  <si>
    <t>鮫島 勝幸</t>
  </si>
  <si>
    <t>都城高専</t>
  </si>
  <si>
    <t>税所 智也</t>
  </si>
  <si>
    <t>治田 伸二</t>
  </si>
  <si>
    <t>内村 一寛</t>
  </si>
  <si>
    <t>吉岡 信雄</t>
  </si>
  <si>
    <t>宮崎北高校</t>
  </si>
  <si>
    <t>H13.BC級</t>
  </si>
  <si>
    <t>遠目塚 寛子</t>
  </si>
  <si>
    <t>シーガイア</t>
  </si>
  <si>
    <t>江崎 清美</t>
  </si>
  <si>
    <t>Tiptop</t>
  </si>
  <si>
    <t>中村 美代子</t>
  </si>
  <si>
    <t>ファイナル</t>
  </si>
  <si>
    <t>黒岩 千佳</t>
  </si>
  <si>
    <t>日南ＴＣ</t>
  </si>
  <si>
    <t>福江 博美</t>
  </si>
  <si>
    <t>乾   泉</t>
  </si>
  <si>
    <t>武田 恒子</t>
  </si>
  <si>
    <t>ウィング</t>
  </si>
  <si>
    <t>桑山 祐子</t>
  </si>
  <si>
    <t>シーガイア</t>
  </si>
  <si>
    <t>野間 瑠美子</t>
  </si>
  <si>
    <t>中山 るみ</t>
  </si>
  <si>
    <t>HIRO・TA</t>
  </si>
  <si>
    <t>シーガイア</t>
  </si>
  <si>
    <t>村上 仁美</t>
  </si>
  <si>
    <t>宮園 愛子</t>
  </si>
  <si>
    <t>瀬戸口千代子</t>
  </si>
  <si>
    <t>リザーブ</t>
  </si>
  <si>
    <t>矢野 明子</t>
  </si>
  <si>
    <t>西丸 理香</t>
  </si>
  <si>
    <t>ファイナル</t>
  </si>
  <si>
    <t>乾　 泉</t>
  </si>
  <si>
    <t>木佐貫 佳澄</t>
  </si>
  <si>
    <t>白坂 淳子</t>
  </si>
  <si>
    <t>江藤 智美</t>
  </si>
  <si>
    <t>リザーブ</t>
  </si>
  <si>
    <t>下池 智恵子</t>
  </si>
  <si>
    <t>江藤 信子</t>
  </si>
  <si>
    <t>志方 桂子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</si>
</sst>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ＭＳ Ｐゴシック"/>
      <family val="0"/>
    </font>
    <font>
      <sz val="11"/>
      <name val="ＭＳ 明朝"/>
      <family val="1"/>
    </font>
    <font>
      <sz val="6"/>
      <name val="ＭＳ Ｐ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6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 style="thin"/>
      <right>
        <color indexed="63"/>
      </right>
      <top style="thin"/>
      <bottom style="hair">
        <color indexed="39"/>
      </bottom>
    </border>
    <border>
      <left style="thin"/>
      <right style="thin"/>
      <top style="thin"/>
      <bottom style="hair">
        <color indexed="39"/>
      </bottom>
    </border>
    <border>
      <left style="thin"/>
      <right style="hair">
        <color indexed="12"/>
      </right>
      <top style="thin"/>
      <bottom style="hair">
        <color indexed="39"/>
      </bottom>
    </border>
    <border>
      <left style="hair">
        <color indexed="12"/>
      </left>
      <right>
        <color indexed="63"/>
      </right>
      <top style="thin"/>
      <bottom style="hair">
        <color indexed="39"/>
      </bottom>
    </border>
    <border>
      <left style="hair">
        <color indexed="12"/>
      </left>
      <right style="thin"/>
      <top style="thin"/>
      <bottom style="hair">
        <color indexed="39"/>
      </bottom>
    </border>
    <border>
      <left>
        <color indexed="63"/>
      </left>
      <right style="hair">
        <color indexed="12"/>
      </right>
      <top style="thin"/>
      <bottom style="hair">
        <color indexed="39"/>
      </bottom>
    </border>
    <border>
      <left style="thin"/>
      <right style="thin"/>
      <top>
        <color indexed="63"/>
      </top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thin"/>
      <top>
        <color indexed="63"/>
      </top>
      <bottom style="hair">
        <color indexed="12"/>
      </bottom>
    </border>
    <border>
      <left style="hair">
        <color indexed="12"/>
      </left>
      <right style="thin"/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/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 style="hair">
        <color indexed="39"/>
      </bottom>
    </border>
    <border>
      <left>
        <color indexed="63"/>
      </left>
      <right>
        <color indexed="63"/>
      </right>
      <top style="thin"/>
      <bottom style="hair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2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Font="1" applyAlignment="1">
      <alignment vertical="center"/>
      <protection/>
    </xf>
    <xf numFmtId="0" fontId="1" fillId="0" borderId="0" xfId="20" applyBorder="1">
      <alignment/>
      <protection/>
    </xf>
    <xf numFmtId="0" fontId="1" fillId="0" borderId="1" xfId="20" applyBorder="1" applyAlignment="1">
      <alignment horizontal="center" vertical="center"/>
      <protection/>
    </xf>
    <xf numFmtId="0" fontId="1" fillId="0" borderId="2" xfId="20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1" fillId="2" borderId="5" xfId="20" applyFill="1" applyBorder="1" applyAlignment="1">
      <alignment horizontal="center" vertical="center"/>
      <protection/>
    </xf>
    <xf numFmtId="0" fontId="1" fillId="2" borderId="6" xfId="20" applyFill="1" applyBorder="1" applyAlignment="1">
      <alignment horizontal="center" vertical="center"/>
      <protection/>
    </xf>
    <xf numFmtId="0" fontId="1" fillId="2" borderId="7" xfId="20" applyFont="1" applyFill="1" applyBorder="1" applyAlignment="1">
      <alignment vertical="center"/>
      <protection/>
    </xf>
    <xf numFmtId="0" fontId="1" fillId="2" borderId="8" xfId="20" applyFont="1" applyFill="1" applyBorder="1" applyAlignment="1">
      <alignment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1" fillId="0" borderId="11" xfId="20" applyBorder="1" applyAlignment="1">
      <alignment vertical="center"/>
      <protection/>
    </xf>
    <xf numFmtId="0" fontId="1" fillId="0" borderId="12" xfId="20" applyBorder="1" applyAlignment="1">
      <alignment vertical="center"/>
      <protection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3" fillId="0" borderId="13" xfId="20" applyFont="1" applyBorder="1" applyAlignment="1" applyProtection="1">
      <alignment vertical="center"/>
      <protection locked="0"/>
    </xf>
    <xf numFmtId="0" fontId="1" fillId="0" borderId="16" xfId="20" applyBorder="1" applyAlignment="1">
      <alignment vertical="center"/>
      <protection/>
    </xf>
    <xf numFmtId="0" fontId="3" fillId="0" borderId="17" xfId="20" applyFont="1" applyBorder="1" applyAlignment="1" applyProtection="1">
      <alignment vertical="center"/>
      <protection locked="0"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1" fillId="0" borderId="19" xfId="20" applyBorder="1" applyAlignment="1">
      <alignment vertical="center"/>
      <protection/>
    </xf>
    <xf numFmtId="0" fontId="1" fillId="0" borderId="20" xfId="20" applyFont="1" applyBorder="1" applyAlignment="1">
      <alignment vertical="center"/>
      <protection/>
    </xf>
    <xf numFmtId="0" fontId="1" fillId="0" borderId="21" xfId="20" applyFont="1" applyBorder="1" applyAlignment="1">
      <alignment vertical="center"/>
      <protection/>
    </xf>
    <xf numFmtId="0" fontId="1" fillId="0" borderId="22" xfId="20" applyBorder="1" applyAlignment="1">
      <alignment vertical="center"/>
      <protection/>
    </xf>
    <xf numFmtId="0" fontId="3" fillId="0" borderId="20" xfId="20" applyFont="1" applyBorder="1" applyAlignment="1" applyProtection="1">
      <alignment vertical="center"/>
      <protection locked="0"/>
    </xf>
    <xf numFmtId="0" fontId="1" fillId="0" borderId="23" xfId="20" applyBorder="1" applyAlignment="1">
      <alignment vertical="center"/>
      <protection/>
    </xf>
    <xf numFmtId="0" fontId="3" fillId="0" borderId="24" xfId="20" applyFont="1" applyBorder="1" applyAlignment="1" applyProtection="1">
      <alignment vertical="center"/>
      <protection locked="0"/>
    </xf>
    <xf numFmtId="0" fontId="1" fillId="0" borderId="21" xfId="20" applyBorder="1" applyAlignment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0" fontId="1" fillId="2" borderId="18" xfId="20" applyFill="1" applyBorder="1" applyAlignment="1">
      <alignment vertical="center"/>
      <protection/>
    </xf>
    <xf numFmtId="0" fontId="1" fillId="2" borderId="19" xfId="20" applyFill="1" applyBorder="1" applyAlignment="1">
      <alignment vertical="center"/>
      <protection/>
    </xf>
    <xf numFmtId="0" fontId="1" fillId="2" borderId="20" xfId="20" applyFont="1" applyFill="1" applyBorder="1" applyAlignment="1">
      <alignment vertical="center"/>
      <protection/>
    </xf>
    <xf numFmtId="0" fontId="1" fillId="2" borderId="21" xfId="20" applyFont="1" applyFill="1" applyBorder="1" applyAlignment="1">
      <alignment vertical="center"/>
      <protection/>
    </xf>
    <xf numFmtId="0" fontId="1" fillId="2" borderId="22" xfId="20" applyFill="1" applyBorder="1" applyAlignment="1">
      <alignment vertical="center"/>
      <protection/>
    </xf>
    <xf numFmtId="0" fontId="3" fillId="2" borderId="20" xfId="20" applyFont="1" applyFill="1" applyBorder="1" applyAlignment="1" applyProtection="1">
      <alignment vertical="center"/>
      <protection locked="0"/>
    </xf>
    <xf numFmtId="0" fontId="1" fillId="2" borderId="23" xfId="20" applyFill="1" applyBorder="1" applyAlignment="1">
      <alignment vertical="center"/>
      <protection/>
    </xf>
    <xf numFmtId="0" fontId="3" fillId="2" borderId="24" xfId="20" applyFont="1" applyFill="1" applyBorder="1" applyAlignment="1" applyProtection="1">
      <alignment vertical="center"/>
      <protection locked="0"/>
    </xf>
    <xf numFmtId="0" fontId="1" fillId="2" borderId="21" xfId="20" applyFill="1" applyBorder="1" applyAlignment="1">
      <alignment vertical="center"/>
      <protection/>
    </xf>
    <xf numFmtId="0" fontId="1" fillId="2" borderId="12" xfId="20" applyFill="1" applyBorder="1" applyAlignment="1">
      <alignment horizontal="center" vertical="center"/>
      <protection/>
    </xf>
    <xf numFmtId="0" fontId="1" fillId="2" borderId="26" xfId="20" applyFill="1" applyBorder="1" applyAlignment="1">
      <alignment vertical="center"/>
      <protection/>
    </xf>
    <xf numFmtId="0" fontId="1" fillId="2" borderId="27" xfId="20" applyFill="1" applyBorder="1" applyAlignment="1">
      <alignment vertical="center"/>
      <protection/>
    </xf>
    <xf numFmtId="0" fontId="1" fillId="2" borderId="28" xfId="20" applyFill="1" applyBorder="1" applyAlignment="1">
      <alignment horizontal="center" vertical="center"/>
      <protection/>
    </xf>
    <xf numFmtId="0" fontId="3" fillId="2" borderId="26" xfId="20" applyFont="1" applyFill="1" applyBorder="1" applyAlignment="1">
      <alignment horizontal="center" vertical="center"/>
      <protection/>
    </xf>
    <xf numFmtId="0" fontId="4" fillId="2" borderId="29" xfId="20" applyFont="1" applyFill="1" applyBorder="1" applyAlignment="1">
      <alignment horizontal="center" vertical="center"/>
      <protection/>
    </xf>
    <xf numFmtId="0" fontId="3" fillId="2" borderId="30" xfId="20" applyFont="1" applyFill="1" applyBorder="1" applyAlignment="1">
      <alignment horizontal="center" vertical="center"/>
      <protection/>
    </xf>
    <xf numFmtId="0" fontId="4" fillId="2" borderId="27" xfId="20" applyFont="1" applyFill="1" applyBorder="1" applyAlignment="1">
      <alignment horizontal="center" vertical="center"/>
      <protection/>
    </xf>
    <xf numFmtId="0" fontId="1" fillId="0" borderId="31" xfId="20" applyBorder="1" applyAlignment="1">
      <alignment vertical="center"/>
      <protection/>
    </xf>
    <xf numFmtId="0" fontId="1" fillId="0" borderId="32" xfId="20" applyBorder="1" applyAlignment="1">
      <alignment vertical="center"/>
      <protection/>
    </xf>
    <xf numFmtId="0" fontId="3" fillId="0" borderId="31" xfId="20" applyFont="1" applyBorder="1" applyAlignment="1" applyProtection="1">
      <alignment vertical="center"/>
      <protection locked="0"/>
    </xf>
    <xf numFmtId="0" fontId="3" fillId="0" borderId="33" xfId="20" applyFont="1" applyBorder="1" applyAlignment="1" applyProtection="1">
      <alignment vertical="center"/>
      <protection locked="0"/>
    </xf>
    <xf numFmtId="0" fontId="1" fillId="0" borderId="34" xfId="20" applyBorder="1" applyAlignment="1">
      <alignment vertical="center"/>
      <protection/>
    </xf>
    <xf numFmtId="0" fontId="1" fillId="0" borderId="35" xfId="20" applyBorder="1" applyAlignment="1">
      <alignment vertical="center"/>
      <protection/>
    </xf>
    <xf numFmtId="0" fontId="3" fillId="0" borderId="36" xfId="20" applyFont="1" applyBorder="1" applyAlignment="1" applyProtection="1">
      <alignment vertical="center"/>
      <protection locked="0"/>
    </xf>
    <xf numFmtId="0" fontId="3" fillId="0" borderId="37" xfId="20" applyFont="1" applyBorder="1" applyAlignment="1" applyProtection="1">
      <alignment vertical="center"/>
      <protection locked="0"/>
    </xf>
    <xf numFmtId="0" fontId="1" fillId="2" borderId="0" xfId="20" applyFill="1" applyBorder="1" applyAlignment="1">
      <alignment vertical="center"/>
      <protection/>
    </xf>
    <xf numFmtId="0" fontId="3" fillId="2" borderId="0" xfId="20" applyFont="1" applyFill="1" applyBorder="1" applyAlignment="1" applyProtection="1">
      <alignment vertical="center"/>
      <protection locked="0"/>
    </xf>
    <xf numFmtId="0" fontId="1" fillId="0" borderId="38" xfId="20" applyFill="1" applyBorder="1" applyAlignment="1">
      <alignment vertical="center"/>
      <protection/>
    </xf>
    <xf numFmtId="0" fontId="1" fillId="0" borderId="39" xfId="20" applyFill="1" applyBorder="1" applyAlignment="1">
      <alignment vertical="center"/>
      <protection/>
    </xf>
    <xf numFmtId="0" fontId="3" fillId="0" borderId="38" xfId="20" applyFont="1" applyBorder="1" applyAlignment="1" applyProtection="1">
      <alignment vertical="center"/>
      <protection locked="0"/>
    </xf>
    <xf numFmtId="0" fontId="3" fillId="0" borderId="38" xfId="20" applyFont="1" applyFill="1" applyBorder="1" applyAlignment="1" applyProtection="1">
      <alignment vertical="center"/>
      <protection locked="0"/>
    </xf>
    <xf numFmtId="0" fontId="1" fillId="0" borderId="40" xfId="20" applyBorder="1" applyAlignment="1">
      <alignment vertical="center"/>
      <protection/>
    </xf>
    <xf numFmtId="0" fontId="1" fillId="0" borderId="38" xfId="20" applyBorder="1" applyAlignment="1">
      <alignment vertical="center"/>
      <protection/>
    </xf>
    <xf numFmtId="0" fontId="1" fillId="0" borderId="39" xfId="20" applyBorder="1" applyAlignment="1">
      <alignment vertical="center"/>
      <protection/>
    </xf>
    <xf numFmtId="0" fontId="3" fillId="0" borderId="25" xfId="20" applyFont="1" applyBorder="1" applyAlignment="1" applyProtection="1">
      <alignment vertical="center"/>
      <protection locked="0"/>
    </xf>
    <xf numFmtId="0" fontId="1" fillId="0" borderId="41" xfId="20" applyBorder="1">
      <alignment/>
      <protection/>
    </xf>
    <xf numFmtId="0" fontId="1" fillId="2" borderId="15" xfId="20" applyFill="1" applyBorder="1" applyAlignment="1">
      <alignment horizontal="center" vertical="center"/>
      <protection/>
    </xf>
    <xf numFmtId="0" fontId="1" fillId="0" borderId="36" xfId="20" applyFont="1" applyBorder="1" applyAlignment="1" applyProtection="1">
      <alignment vertical="center"/>
      <protection locked="0"/>
    </xf>
    <xf numFmtId="0" fontId="1" fillId="0" borderId="35" xfId="20" applyFont="1" applyBorder="1" applyAlignment="1">
      <alignment vertical="center"/>
      <protection/>
    </xf>
    <xf numFmtId="0" fontId="1" fillId="2" borderId="0" xfId="20" applyFill="1">
      <alignment/>
      <protection/>
    </xf>
    <xf numFmtId="0" fontId="1" fillId="0" borderId="42" xfId="20" applyBorder="1" applyAlignment="1">
      <alignment vertical="center"/>
      <protection/>
    </xf>
    <xf numFmtId="0" fontId="1" fillId="0" borderId="19" xfId="20" applyFont="1" applyBorder="1" applyAlignment="1" applyProtection="1">
      <alignment vertical="center"/>
      <protection locked="0"/>
    </xf>
    <xf numFmtId="0" fontId="1" fillId="0" borderId="43" xfId="20" applyFont="1" applyBorder="1" applyAlignment="1" applyProtection="1">
      <alignment vertical="center"/>
      <protection locked="0"/>
    </xf>
    <xf numFmtId="0" fontId="1" fillId="0" borderId="44" xfId="20" applyBorder="1" applyAlignment="1">
      <alignment vertical="center"/>
      <protection/>
    </xf>
    <xf numFmtId="0" fontId="1" fillId="0" borderId="45" xfId="20" applyBorder="1" applyAlignment="1">
      <alignment vertical="center"/>
      <protection/>
    </xf>
    <xf numFmtId="0" fontId="3" fillId="0" borderId="43" xfId="20" applyFont="1" applyBorder="1" applyAlignment="1" applyProtection="1">
      <alignment vertical="center"/>
      <protection locked="0"/>
    </xf>
    <xf numFmtId="0" fontId="1" fillId="0" borderId="46" xfId="20" applyBorder="1" applyAlignment="1">
      <alignment vertical="center"/>
      <protection/>
    </xf>
    <xf numFmtId="0" fontId="1" fillId="0" borderId="47" xfId="20" applyBorder="1" applyAlignment="1">
      <alignment vertical="center"/>
      <protection/>
    </xf>
    <xf numFmtId="0" fontId="3" fillId="0" borderId="48" xfId="20" applyFont="1" applyBorder="1" applyAlignment="1" applyProtection="1">
      <alignment vertical="center"/>
      <protection locked="0"/>
    </xf>
    <xf numFmtId="0" fontId="3" fillId="0" borderId="46" xfId="20" applyFont="1" applyBorder="1" applyAlignment="1" applyProtection="1">
      <alignment vertical="center"/>
      <protection locked="0"/>
    </xf>
    <xf numFmtId="0" fontId="1" fillId="0" borderId="25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1" fillId="0" borderId="44" xfId="20" applyBorder="1">
      <alignment/>
      <protection/>
    </xf>
    <xf numFmtId="0" fontId="1" fillId="0" borderId="25" xfId="20" applyFont="1" applyBorder="1" applyAlignment="1">
      <alignment/>
      <protection/>
    </xf>
    <xf numFmtId="0" fontId="1" fillId="0" borderId="25" xfId="20" applyFont="1" applyFill="1" applyBorder="1" applyAlignment="1">
      <alignment/>
      <protection/>
    </xf>
    <xf numFmtId="0" fontId="1" fillId="0" borderId="44" xfId="20" applyFont="1" applyBorder="1" applyAlignment="1">
      <alignment/>
      <protection/>
    </xf>
    <xf numFmtId="0" fontId="1" fillId="0" borderId="43" xfId="20" applyBorder="1" applyAlignment="1">
      <alignment vertical="center"/>
      <protection/>
    </xf>
    <xf numFmtId="0" fontId="1" fillId="0" borderId="39" xfId="20" applyFont="1" applyBorder="1" applyAlignment="1">
      <alignment/>
      <protection/>
    </xf>
    <xf numFmtId="0" fontId="3" fillId="0" borderId="44" xfId="20" applyFont="1" applyBorder="1" applyAlignment="1" applyProtection="1">
      <alignment vertical="center"/>
      <protection locked="0"/>
    </xf>
    <xf numFmtId="0" fontId="3" fillId="0" borderId="50" xfId="20" applyFont="1" applyBorder="1" applyAlignment="1" applyProtection="1">
      <alignment vertical="center"/>
      <protection locked="0"/>
    </xf>
    <xf numFmtId="0" fontId="3" fillId="0" borderId="18" xfId="20" applyFont="1" applyBorder="1" applyAlignment="1" applyProtection="1">
      <alignment vertical="center"/>
      <protection locked="0"/>
    </xf>
    <xf numFmtId="0" fontId="1" fillId="0" borderId="51" xfId="20" applyBorder="1" applyAlignment="1">
      <alignment vertical="center"/>
      <protection/>
    </xf>
    <xf numFmtId="0" fontId="1" fillId="0" borderId="52" xfId="20" applyBorder="1" applyAlignment="1">
      <alignment vertical="center"/>
      <protection/>
    </xf>
    <xf numFmtId="0" fontId="1" fillId="0" borderId="39" xfId="20" applyBorder="1">
      <alignment/>
      <protection/>
    </xf>
    <xf numFmtId="0" fontId="1" fillId="0" borderId="53" xfId="20" applyBorder="1" applyAlignment="1">
      <alignment vertical="center"/>
      <protection/>
    </xf>
    <xf numFmtId="0" fontId="3" fillId="0" borderId="53" xfId="20" applyFont="1" applyBorder="1" applyAlignment="1" applyProtection="1">
      <alignment vertical="center"/>
      <protection locked="0"/>
    </xf>
    <xf numFmtId="0" fontId="1" fillId="2" borderId="0" xfId="20" applyFont="1" applyFill="1" applyBorder="1" applyAlignment="1" applyProtection="1">
      <alignment vertical="center"/>
      <protection locked="0"/>
    </xf>
    <xf numFmtId="0" fontId="3" fillId="0" borderId="51" xfId="20" applyFont="1" applyBorder="1" applyAlignment="1" applyProtection="1">
      <alignment vertical="center"/>
      <protection locked="0"/>
    </xf>
    <xf numFmtId="0" fontId="3" fillId="0" borderId="54" xfId="20" applyFont="1" applyBorder="1" applyAlignment="1" applyProtection="1">
      <alignment vertical="center"/>
      <protection locked="0"/>
    </xf>
    <xf numFmtId="0" fontId="1" fillId="0" borderId="55" xfId="20" applyBorder="1" applyAlignment="1">
      <alignment vertical="center"/>
      <protection/>
    </xf>
    <xf numFmtId="0" fontId="1" fillId="0" borderId="39" xfId="20" applyBorder="1" applyAlignment="1">
      <alignment horizontal="center" vertical="center"/>
      <protection/>
    </xf>
    <xf numFmtId="0" fontId="3" fillId="0" borderId="25" xfId="20" applyFont="1" applyBorder="1" applyAlignment="1">
      <alignment horizontal="center" vertical="center"/>
      <protection/>
    </xf>
    <xf numFmtId="0" fontId="4" fillId="0" borderId="40" xfId="20" applyFont="1" applyBorder="1" applyAlignment="1">
      <alignment horizontal="center" vertical="center"/>
      <protection/>
    </xf>
    <xf numFmtId="0" fontId="3" fillId="0" borderId="50" xfId="20" applyFont="1" applyBorder="1" applyAlignment="1">
      <alignment horizontal="center" vertical="center"/>
      <protection/>
    </xf>
    <xf numFmtId="0" fontId="4" fillId="0" borderId="44" xfId="20" applyFont="1" applyBorder="1" applyAlignment="1">
      <alignment horizontal="center" vertical="center"/>
      <protection/>
    </xf>
    <xf numFmtId="0" fontId="3" fillId="0" borderId="25" xfId="20" applyFont="1" applyBorder="1" applyAlignment="1">
      <alignment vertical="center"/>
      <protection/>
    </xf>
    <xf numFmtId="0" fontId="1" fillId="2" borderId="0" xfId="20" applyFill="1" applyBorder="1">
      <alignment/>
      <protection/>
    </xf>
    <xf numFmtId="0" fontId="1" fillId="0" borderId="25" xfId="20" applyBorder="1">
      <alignment/>
      <protection/>
    </xf>
    <xf numFmtId="0" fontId="1" fillId="0" borderId="25" xfId="20" applyFill="1" applyBorder="1" applyAlignment="1">
      <alignment vertical="center"/>
      <protection/>
    </xf>
    <xf numFmtId="0" fontId="3" fillId="0" borderId="0" xfId="20" applyFont="1" applyBorder="1" applyAlignment="1" applyProtection="1">
      <alignment vertical="center"/>
      <protection locked="0"/>
    </xf>
    <xf numFmtId="0" fontId="1" fillId="2" borderId="27" xfId="20" applyFont="1" applyFill="1" applyBorder="1" applyAlignment="1">
      <alignment vertical="center"/>
      <protection/>
    </xf>
    <xf numFmtId="0" fontId="1" fillId="0" borderId="44" xfId="20" applyFont="1" applyBorder="1" applyAlignment="1">
      <alignment vertical="center"/>
      <protection/>
    </xf>
    <xf numFmtId="0" fontId="1" fillId="0" borderId="56" xfId="20" applyBorder="1" applyAlignment="1">
      <alignment vertical="center"/>
      <protection/>
    </xf>
    <xf numFmtId="0" fontId="1" fillId="0" borderId="43" xfId="20" applyFont="1" applyBorder="1" applyAlignment="1">
      <alignment vertical="center"/>
      <protection/>
    </xf>
    <xf numFmtId="0" fontId="1" fillId="0" borderId="50" xfId="20" applyFont="1" applyBorder="1" applyAlignment="1">
      <alignment vertical="center"/>
      <protection/>
    </xf>
    <xf numFmtId="0" fontId="1" fillId="0" borderId="39" xfId="20" applyFont="1" applyBorder="1" applyAlignment="1">
      <alignment vertical="center"/>
      <protection/>
    </xf>
    <xf numFmtId="0" fontId="1" fillId="2" borderId="0" xfId="20" applyFont="1" applyFill="1">
      <alignment/>
      <protection/>
    </xf>
    <xf numFmtId="0" fontId="1" fillId="0" borderId="57" xfId="20" applyBorder="1" applyAlignment="1">
      <alignment vertical="center"/>
      <protection/>
    </xf>
    <xf numFmtId="0" fontId="1" fillId="0" borderId="56" xfId="20" applyFont="1" applyBorder="1" applyAlignment="1">
      <alignment vertical="center"/>
      <protection/>
    </xf>
    <xf numFmtId="0" fontId="1" fillId="0" borderId="58" xfId="20" applyBorder="1" applyAlignment="1">
      <alignment vertical="center"/>
      <protection/>
    </xf>
    <xf numFmtId="0" fontId="3" fillId="0" borderId="59" xfId="20" applyFont="1" applyBorder="1" applyAlignment="1" applyProtection="1">
      <alignment vertical="center"/>
      <protection locked="0"/>
    </xf>
    <xf numFmtId="0" fontId="3" fillId="0" borderId="60" xfId="20" applyFont="1" applyBorder="1" applyAlignment="1" applyProtection="1">
      <alignment vertical="center"/>
      <protection locked="0"/>
    </xf>
    <xf numFmtId="0" fontId="3" fillId="0" borderId="12" xfId="20" applyFont="1" applyBorder="1" applyAlignment="1" applyProtection="1">
      <alignment vertical="center"/>
      <protection locked="0"/>
    </xf>
    <xf numFmtId="0" fontId="6" fillId="0" borderId="19" xfId="20" applyFont="1" applyFill="1" applyBorder="1" applyAlignment="1">
      <alignment vertical="center"/>
      <protection/>
    </xf>
    <xf numFmtId="0" fontId="1" fillId="0" borderId="19" xfId="20" applyFont="1" applyFill="1" applyBorder="1" applyAlignment="1" applyProtection="1">
      <alignment vertical="center"/>
      <protection locked="0"/>
    </xf>
    <xf numFmtId="0" fontId="1" fillId="0" borderId="50" xfId="20" applyFill="1" applyBorder="1" applyAlignment="1">
      <alignment vertical="center"/>
      <protection/>
    </xf>
    <xf numFmtId="0" fontId="3" fillId="0" borderId="25" xfId="20" applyFont="1" applyFill="1" applyBorder="1" applyAlignment="1" applyProtection="1">
      <alignment vertical="center"/>
      <protection locked="0"/>
    </xf>
    <xf numFmtId="0" fontId="3" fillId="0" borderId="43" xfId="20" applyFont="1" applyFill="1" applyBorder="1" applyAlignment="1" applyProtection="1">
      <alignment vertical="center"/>
      <protection locked="0"/>
    </xf>
    <xf numFmtId="0" fontId="1" fillId="0" borderId="44" xfId="20" applyFill="1" applyBorder="1" applyAlignment="1">
      <alignment vertical="center"/>
      <protection/>
    </xf>
    <xf numFmtId="0" fontId="1" fillId="0" borderId="0" xfId="20" applyFill="1">
      <alignment/>
      <protection/>
    </xf>
    <xf numFmtId="0" fontId="1" fillId="0" borderId="39" xfId="20" applyFont="1" applyFill="1" applyBorder="1" applyAlignment="1">
      <alignment vertical="center"/>
      <protection/>
    </xf>
    <xf numFmtId="0" fontId="1" fillId="0" borderId="43" xfId="20" applyFill="1" applyBorder="1" applyAlignment="1">
      <alignment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39" xfId="20" applyFont="1" applyFill="1" applyBorder="1" applyAlignment="1">
      <alignment/>
      <protection/>
    </xf>
    <xf numFmtId="0" fontId="1" fillId="0" borderId="25" xfId="20" applyFont="1" applyFill="1" applyBorder="1" applyAlignment="1">
      <alignment vertical="center"/>
      <protection/>
    </xf>
    <xf numFmtId="0" fontId="1" fillId="0" borderId="50" xfId="20" applyBorder="1">
      <alignment/>
      <protection/>
    </xf>
    <xf numFmtId="0" fontId="1" fillId="0" borderId="43" xfId="20" applyBorder="1">
      <alignment/>
      <protection/>
    </xf>
    <xf numFmtId="0" fontId="1" fillId="2" borderId="42" xfId="20" applyFill="1" applyBorder="1" applyAlignment="1">
      <alignment vertical="center"/>
      <protection/>
    </xf>
    <xf numFmtId="0" fontId="1" fillId="2" borderId="19" xfId="20" applyFont="1" applyFill="1" applyBorder="1" applyAlignment="1" applyProtection="1">
      <alignment vertical="center"/>
      <protection locked="0"/>
    </xf>
    <xf numFmtId="0" fontId="1" fillId="2" borderId="25" xfId="20" applyFill="1" applyBorder="1" applyAlignment="1">
      <alignment vertical="center"/>
      <protection/>
    </xf>
    <xf numFmtId="0" fontId="1" fillId="2" borderId="39" xfId="20" applyFill="1" applyBorder="1" applyAlignment="1">
      <alignment vertical="center"/>
      <protection/>
    </xf>
    <xf numFmtId="0" fontId="1" fillId="2" borderId="57" xfId="20" applyFill="1" applyBorder="1" applyAlignment="1">
      <alignment vertical="center"/>
      <protection/>
    </xf>
    <xf numFmtId="0" fontId="3" fillId="2" borderId="25" xfId="20" applyFont="1" applyFill="1" applyBorder="1" applyAlignment="1" applyProtection="1">
      <alignment vertical="center"/>
      <protection locked="0"/>
    </xf>
    <xf numFmtId="0" fontId="3" fillId="2" borderId="43" xfId="20" applyFont="1" applyFill="1" applyBorder="1" applyAlignment="1" applyProtection="1">
      <alignment vertical="center"/>
      <protection locked="0"/>
    </xf>
    <xf numFmtId="0" fontId="1" fillId="2" borderId="44" xfId="20" applyFill="1" applyBorder="1" applyAlignment="1">
      <alignment vertical="center"/>
      <protection/>
    </xf>
    <xf numFmtId="0" fontId="1" fillId="0" borderId="46" xfId="20" applyFont="1" applyBorder="1" applyAlignment="1">
      <alignment/>
      <protection/>
    </xf>
    <xf numFmtId="0" fontId="1" fillId="0" borderId="40" xfId="20" applyFont="1" applyBorder="1" applyAlignment="1">
      <alignment/>
      <protection/>
    </xf>
    <xf numFmtId="0" fontId="1" fillId="0" borderId="61" xfId="20" applyBorder="1" applyAlignment="1">
      <alignment vertical="center"/>
      <protection/>
    </xf>
    <xf numFmtId="0" fontId="1" fillId="0" borderId="60" xfId="20" applyBorder="1" applyAlignment="1" applyProtection="1">
      <alignment horizontal="left" vertical="center"/>
      <protection locked="0"/>
    </xf>
    <xf numFmtId="0" fontId="1" fillId="0" borderId="60" xfId="20" applyBorder="1" applyAlignment="1">
      <alignment vertical="center"/>
      <protection/>
    </xf>
    <xf numFmtId="0" fontId="3" fillId="0" borderId="0" xfId="20" applyFont="1" applyAlignment="1">
      <alignment horizontal="center"/>
      <protection/>
    </xf>
    <xf numFmtId="0" fontId="1" fillId="0" borderId="62" xfId="20" applyBorder="1" applyAlignment="1">
      <alignment horizontal="center"/>
      <protection/>
    </xf>
    <xf numFmtId="0" fontId="1" fillId="0" borderId="63" xfId="20" applyBorder="1" applyAlignment="1">
      <alignment horizontal="center"/>
      <protection/>
    </xf>
    <xf numFmtId="0" fontId="4" fillId="0" borderId="63" xfId="20" applyFont="1" applyBorder="1" applyAlignment="1">
      <alignment horizontal="center"/>
      <protection/>
    </xf>
    <xf numFmtId="0" fontId="1" fillId="0" borderId="64" xfId="20" applyBorder="1" applyAlignment="1">
      <alignment horizontal="center"/>
      <protection/>
    </xf>
    <xf numFmtId="0" fontId="1" fillId="0" borderId="65" xfId="20" applyBorder="1">
      <alignment/>
      <protection/>
    </xf>
    <xf numFmtId="0" fontId="1" fillId="0" borderId="66" xfId="20" applyBorder="1">
      <alignment/>
      <protection/>
    </xf>
    <xf numFmtId="0" fontId="1" fillId="0" borderId="67" xfId="20" applyBorder="1">
      <alignment/>
      <protection/>
    </xf>
    <xf numFmtId="0" fontId="1" fillId="0" borderId="68" xfId="20" applyBorder="1">
      <alignment/>
      <protection/>
    </xf>
    <xf numFmtId="0" fontId="1" fillId="0" borderId="69" xfId="20" applyBorder="1">
      <alignment/>
      <protection/>
    </xf>
    <xf numFmtId="0" fontId="1" fillId="0" borderId="70" xfId="20" applyBorder="1">
      <alignment/>
      <protection/>
    </xf>
    <xf numFmtId="0" fontId="1" fillId="0" borderId="71" xfId="20" applyBorder="1">
      <alignment/>
      <protection/>
    </xf>
    <xf numFmtId="0" fontId="1" fillId="0" borderId="47" xfId="20" applyBorder="1">
      <alignment/>
      <protection/>
    </xf>
    <xf numFmtId="0" fontId="3" fillId="0" borderId="72" xfId="20" applyFont="1" applyBorder="1">
      <alignment/>
      <protection/>
    </xf>
    <xf numFmtId="0" fontId="1" fillId="0" borderId="48" xfId="20" applyBorder="1">
      <alignment/>
      <protection/>
    </xf>
    <xf numFmtId="0" fontId="1" fillId="0" borderId="73" xfId="20" applyBorder="1">
      <alignment/>
      <protection/>
    </xf>
    <xf numFmtId="0" fontId="1" fillId="0" borderId="74" xfId="20" applyBorder="1">
      <alignment/>
      <protection/>
    </xf>
    <xf numFmtId="0" fontId="1" fillId="0" borderId="75" xfId="20" applyBorder="1">
      <alignment/>
      <protection/>
    </xf>
    <xf numFmtId="0" fontId="1" fillId="0" borderId="76" xfId="20" applyBorder="1">
      <alignment/>
      <protection/>
    </xf>
    <xf numFmtId="0" fontId="1" fillId="0" borderId="77" xfId="20" applyBorder="1">
      <alignment/>
      <protection/>
    </xf>
    <xf numFmtId="0" fontId="1" fillId="0" borderId="78" xfId="20" applyBorder="1">
      <alignment/>
      <protection/>
    </xf>
    <xf numFmtId="0" fontId="1" fillId="0" borderId="79" xfId="20" applyBorder="1">
      <alignment/>
      <protection/>
    </xf>
    <xf numFmtId="0" fontId="1" fillId="0" borderId="56" xfId="20" applyBorder="1">
      <alignment/>
      <protection/>
    </xf>
    <xf numFmtId="0" fontId="1" fillId="0" borderId="80" xfId="20" applyBorder="1">
      <alignment/>
      <protection/>
    </xf>
    <xf numFmtId="0" fontId="1" fillId="0" borderId="81" xfId="20" applyBorder="1">
      <alignment/>
      <protection/>
    </xf>
    <xf numFmtId="0" fontId="1" fillId="0" borderId="82" xfId="20" applyBorder="1">
      <alignment/>
      <protection/>
    </xf>
    <xf numFmtId="0" fontId="1" fillId="0" borderId="83" xfId="20" applyBorder="1">
      <alignment/>
      <protection/>
    </xf>
    <xf numFmtId="0" fontId="1" fillId="0" borderId="84" xfId="20" applyBorder="1">
      <alignment/>
      <protection/>
    </xf>
    <xf numFmtId="0" fontId="1" fillId="0" borderId="85" xfId="20" applyBorder="1">
      <alignment/>
      <protection/>
    </xf>
    <xf numFmtId="0" fontId="1" fillId="0" borderId="31" xfId="20" applyFont="1" applyBorder="1" applyAlignment="1">
      <alignment vertical="center"/>
      <protection/>
    </xf>
    <xf numFmtId="0" fontId="1" fillId="0" borderId="32" xfId="20" applyFont="1" applyBorder="1" applyAlignment="1">
      <alignment vertical="center"/>
      <protection/>
    </xf>
    <xf numFmtId="0" fontId="3" fillId="0" borderId="25" xfId="20" applyFont="1" applyFill="1" applyBorder="1">
      <alignment/>
      <protection/>
    </xf>
    <xf numFmtId="0" fontId="3" fillId="0" borderId="25" xfId="20" applyFont="1" applyBorder="1">
      <alignment/>
      <protection/>
    </xf>
    <xf numFmtId="0" fontId="1" fillId="0" borderId="86" xfId="20" applyBorder="1" applyAlignment="1">
      <alignment horizontal="center" vertical="center"/>
      <protection/>
    </xf>
    <xf numFmtId="0" fontId="1" fillId="0" borderId="87" xfId="20" applyBorder="1" applyAlignment="1">
      <alignment horizontal="center" vertical="center"/>
      <protection/>
    </xf>
    <xf numFmtId="0" fontId="1" fillId="0" borderId="88" xfId="20" applyBorder="1" applyAlignment="1">
      <alignment horizontal="center" vertical="center"/>
      <protection/>
    </xf>
    <xf numFmtId="0" fontId="1" fillId="0" borderId="89" xfId="20" applyBorder="1" applyAlignment="1">
      <alignment horizontal="center" vertical="center"/>
      <protection/>
    </xf>
    <xf numFmtId="0" fontId="1" fillId="0" borderId="90" xfId="20" applyFont="1" applyBorder="1" applyAlignment="1">
      <alignment horizontal="center" vertical="center"/>
      <protection/>
    </xf>
    <xf numFmtId="0" fontId="1" fillId="0" borderId="91" xfId="20" applyFont="1" applyBorder="1" applyAlignment="1">
      <alignment horizontal="center" vertical="center"/>
      <protection/>
    </xf>
    <xf numFmtId="0" fontId="1" fillId="0" borderId="92" xfId="20" applyFont="1" applyBorder="1" applyAlignment="1">
      <alignment horizontal="center" vertical="center"/>
      <protection/>
    </xf>
    <xf numFmtId="0" fontId="1" fillId="0" borderId="93" xfId="20" applyFont="1" applyBorder="1" applyAlignment="1">
      <alignment horizontal="center" vertical="center"/>
      <protection/>
    </xf>
    <xf numFmtId="58" fontId="1" fillId="0" borderId="0" xfId="20" applyNumberFormat="1" applyFont="1" applyAlignment="1">
      <alignment horizontal="right"/>
      <protection/>
    </xf>
    <xf numFmtId="58" fontId="1" fillId="0" borderId="0" xfId="20" applyNumberFormat="1" applyAlignment="1">
      <alignment horizontal="right"/>
      <protection/>
    </xf>
    <xf numFmtId="0" fontId="1" fillId="0" borderId="94" xfId="20" applyBorder="1" applyAlignment="1">
      <alignment horizontal="center" vertical="center"/>
      <protection/>
    </xf>
    <xf numFmtId="0" fontId="1" fillId="0" borderId="95" xfId="20" applyBorder="1" applyAlignment="1">
      <alignment horizontal="center" vertical="center"/>
      <protection/>
    </xf>
    <xf numFmtId="0" fontId="1" fillId="0" borderId="96" xfId="20" applyBorder="1" applyAlignment="1">
      <alignment horizontal="center" vertical="center"/>
      <protection/>
    </xf>
    <xf numFmtId="0" fontId="1" fillId="0" borderId="97" xfId="20" applyBorder="1" applyAlignment="1">
      <alignment horizontal="center" vertical="center"/>
      <protection/>
    </xf>
    <xf numFmtId="0" fontId="1" fillId="0" borderId="72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98" xfId="20" applyBorder="1" applyAlignment="1">
      <alignment horizontal="center" vertical="center"/>
      <protection/>
    </xf>
    <xf numFmtId="0" fontId="1" fillId="0" borderId="99" xfId="20" applyBorder="1" applyAlignment="1">
      <alignment horizontal="center" vertical="center"/>
      <protection/>
    </xf>
    <xf numFmtId="0" fontId="1" fillId="0" borderId="0" xfId="20" applyAlignment="1">
      <alignment horizontal="right"/>
      <protection/>
    </xf>
    <xf numFmtId="0" fontId="1" fillId="0" borderId="92" xfId="20" applyBorder="1" applyAlignment="1">
      <alignment horizontal="center" vertical="center"/>
      <protection/>
    </xf>
    <xf numFmtId="0" fontId="1" fillId="0" borderId="93" xfId="20" applyBorder="1" applyAlignment="1">
      <alignment horizontal="center" vertical="center"/>
      <protection/>
    </xf>
    <xf numFmtId="0" fontId="1" fillId="0" borderId="97" xfId="20" applyFont="1" applyBorder="1" applyAlignment="1">
      <alignment horizontal="center" vertical="center"/>
      <protection/>
    </xf>
    <xf numFmtId="0" fontId="1" fillId="0" borderId="90" xfId="20" applyBorder="1" applyAlignment="1">
      <alignment horizontal="center" vertical="center"/>
      <protection/>
    </xf>
    <xf numFmtId="0" fontId="1" fillId="0" borderId="91" xfId="20" applyBorder="1" applyAlignment="1">
      <alignment horizontal="center" vertical="center"/>
      <protection/>
    </xf>
    <xf numFmtId="0" fontId="6" fillId="0" borderId="72" xfId="20" applyFont="1" applyBorder="1" applyAlignment="1">
      <alignment horizontal="center" vertical="center"/>
      <protection/>
    </xf>
    <xf numFmtId="0" fontId="1" fillId="0" borderId="100" xfId="20" applyBorder="1" applyAlignment="1">
      <alignment horizontal="center" vertical="center"/>
      <protection/>
    </xf>
    <xf numFmtId="0" fontId="1" fillId="0" borderId="92" xfId="20" applyFont="1" applyBorder="1" applyAlignment="1">
      <alignment vertical="center"/>
      <protection/>
    </xf>
    <xf numFmtId="0" fontId="1" fillId="0" borderId="93" xfId="20" applyFont="1" applyBorder="1" applyAlignment="1">
      <alignment vertical="center"/>
      <protection/>
    </xf>
    <xf numFmtId="0" fontId="1" fillId="0" borderId="72" xfId="20" applyBorder="1" applyAlignment="1">
      <alignment horizontal="center" vertical="center"/>
      <protection/>
    </xf>
    <xf numFmtId="0" fontId="1" fillId="0" borderId="101" xfId="20" applyFont="1" applyBorder="1" applyAlignment="1">
      <alignment vertical="center"/>
      <protection/>
    </xf>
    <xf numFmtId="0" fontId="1" fillId="0" borderId="101" xfId="20" applyBorder="1" applyAlignment="1">
      <alignment horizontal="center" vertical="center"/>
      <protection/>
    </xf>
    <xf numFmtId="0" fontId="7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.03.31.MTPランキン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00390625" defaultRowHeight="13.5"/>
  <cols>
    <col min="1" max="1" width="5.125" style="1" customWidth="1"/>
    <col min="2" max="2" width="1.75390625" style="1" customWidth="1"/>
    <col min="3" max="3" width="12.00390625" style="2" customWidth="1"/>
    <col min="4" max="4" width="14.375" style="2" customWidth="1"/>
    <col min="5" max="5" width="6.375" style="1" customWidth="1"/>
    <col min="6" max="15" width="5.625" style="1" customWidth="1"/>
    <col min="16" max="16384" width="9.00390625" style="1" customWidth="1"/>
  </cols>
  <sheetData>
    <row r="1" spans="1:14" ht="26.25" customHeight="1">
      <c r="A1" s="1" t="s">
        <v>218</v>
      </c>
      <c r="E1" s="3"/>
      <c r="F1" s="3" t="s">
        <v>314</v>
      </c>
      <c r="K1" s="198" t="s">
        <v>673</v>
      </c>
      <c r="L1" s="199"/>
      <c r="M1" s="199"/>
      <c r="N1" s="199"/>
    </row>
    <row r="2" spans="1:6" ht="10.5" customHeight="1">
      <c r="A2" s="3"/>
      <c r="B2" s="3"/>
      <c r="E2" s="3"/>
      <c r="F2" s="3"/>
    </row>
    <row r="3" spans="1:15" ht="15.75" customHeight="1">
      <c r="A3" s="190" t="s">
        <v>219</v>
      </c>
      <c r="B3" s="191"/>
      <c r="C3" s="194" t="s">
        <v>315</v>
      </c>
      <c r="D3" s="196" t="s">
        <v>316</v>
      </c>
      <c r="E3" s="4" t="s">
        <v>220</v>
      </c>
      <c r="F3" s="204" t="s">
        <v>720</v>
      </c>
      <c r="G3" s="204"/>
      <c r="H3" s="204" t="s">
        <v>674</v>
      </c>
      <c r="I3" s="204"/>
      <c r="J3" s="204" t="s">
        <v>317</v>
      </c>
      <c r="K3" s="204"/>
      <c r="L3" s="200" t="s">
        <v>318</v>
      </c>
      <c r="M3" s="201"/>
      <c r="N3" s="202" t="s">
        <v>319</v>
      </c>
      <c r="O3" s="203"/>
    </row>
    <row r="4" spans="1:15" ht="15.75" customHeight="1">
      <c r="A4" s="192"/>
      <c r="B4" s="193"/>
      <c r="C4" s="195"/>
      <c r="D4" s="197"/>
      <c r="E4" s="5" t="s">
        <v>221</v>
      </c>
      <c r="F4" s="6" t="s">
        <v>222</v>
      </c>
      <c r="G4" s="7" t="s">
        <v>220</v>
      </c>
      <c r="H4" s="6" t="s">
        <v>222</v>
      </c>
      <c r="I4" s="7" t="s">
        <v>220</v>
      </c>
      <c r="J4" s="6" t="s">
        <v>222</v>
      </c>
      <c r="K4" s="7" t="s">
        <v>220</v>
      </c>
      <c r="L4" s="6" t="s">
        <v>222</v>
      </c>
      <c r="M4" s="7" t="s">
        <v>220</v>
      </c>
      <c r="N4" s="6" t="s">
        <v>222</v>
      </c>
      <c r="O4" s="7" t="s">
        <v>220</v>
      </c>
    </row>
    <row r="5" spans="1:15" ht="7.5" customHeight="1">
      <c r="A5" s="8"/>
      <c r="B5" s="9"/>
      <c r="C5" s="10"/>
      <c r="D5" s="11"/>
      <c r="E5" s="9"/>
      <c r="F5" s="12"/>
      <c r="G5" s="13"/>
      <c r="H5" s="14"/>
      <c r="I5" s="15"/>
      <c r="J5" s="12"/>
      <c r="K5" s="13"/>
      <c r="L5" s="14"/>
      <c r="M5" s="15"/>
      <c r="N5" s="12"/>
      <c r="O5" s="13"/>
    </row>
    <row r="6" spans="1:15" ht="13.5" customHeight="1">
      <c r="A6" s="16">
        <f aca="true" t="shared" si="0" ref="A6:A37">IF(E6=0,"",RANK(E6,$E$6:$E$143))</f>
        <v>1</v>
      </c>
      <c r="B6" s="17">
        <f>IF(E6=0,"",IF(A6=A4,"T",""))</f>
      </c>
      <c r="C6" s="18" t="s">
        <v>320</v>
      </c>
      <c r="D6" s="19" t="s">
        <v>321</v>
      </c>
      <c r="E6" s="20">
        <f aca="true" t="shared" si="1" ref="E6:E37">IF((G6+I6+K6+M6+O6)&lt;&gt;0,G6+I6+K6+M6+O6,0)</f>
        <v>500</v>
      </c>
      <c r="F6" s="21"/>
      <c r="G6" s="22"/>
      <c r="H6" s="23">
        <v>2</v>
      </c>
      <c r="I6" s="24">
        <f>IF(H6&lt;&gt;"",(VLOOKUP(H6,POINT,3)),0)</f>
        <v>100</v>
      </c>
      <c r="J6" s="21">
        <v>1</v>
      </c>
      <c r="K6" s="22">
        <f aca="true" t="shared" si="2" ref="K6:K12">IF(J6&lt;&gt;"",(VLOOKUP(J6,POINT,5)),0)</f>
        <v>200</v>
      </c>
      <c r="L6" s="23">
        <v>4</v>
      </c>
      <c r="M6" s="24">
        <f aca="true" t="shared" si="3" ref="M6:M12">IF(L6&lt;&gt;"",(VLOOKUP(L6,POINT,6)),0)</f>
        <v>70</v>
      </c>
      <c r="N6" s="21">
        <v>2</v>
      </c>
      <c r="O6" s="22">
        <f>IF(AVERAGE(H6:N6),(VLOOKUP(N6,POINT,7)),0)</f>
        <v>130</v>
      </c>
    </row>
    <row r="7" spans="1:15" ht="13.5" customHeight="1">
      <c r="A7" s="25">
        <f t="shared" si="0"/>
        <v>2</v>
      </c>
      <c r="B7" s="26">
        <f aca="true" t="shared" si="4" ref="B7:B38">IF(E7=0,"",IF(A7=A6,"T",""))</f>
      </c>
      <c r="C7" s="27" t="s">
        <v>322</v>
      </c>
      <c r="D7" s="28" t="s">
        <v>223</v>
      </c>
      <c r="E7" s="29">
        <f t="shared" si="1"/>
        <v>450</v>
      </c>
      <c r="F7" s="30"/>
      <c r="G7" s="31"/>
      <c r="H7" s="32">
        <v>3</v>
      </c>
      <c r="I7" s="33">
        <f>IF(H7&lt;&gt;"",(VLOOKUP(H7,POINT,3)),0)</f>
        <v>80</v>
      </c>
      <c r="J7" s="30">
        <v>2</v>
      </c>
      <c r="K7" s="31">
        <f t="shared" si="2"/>
        <v>150</v>
      </c>
      <c r="L7" s="32">
        <v>8</v>
      </c>
      <c r="M7" s="33">
        <f t="shared" si="3"/>
        <v>40</v>
      </c>
      <c r="N7" s="30">
        <v>1</v>
      </c>
      <c r="O7" s="31">
        <f>IF(N7&lt;&gt;"",(VLOOKUP(N7,POINT,7)),0)</f>
        <v>180</v>
      </c>
    </row>
    <row r="8" spans="1:15" ht="13.5" customHeight="1">
      <c r="A8" s="25">
        <f t="shared" si="0"/>
        <v>3</v>
      </c>
      <c r="B8" s="26">
        <f t="shared" si="4"/>
      </c>
      <c r="C8" s="27" t="s">
        <v>324</v>
      </c>
      <c r="D8" s="28" t="s">
        <v>325</v>
      </c>
      <c r="E8" s="29">
        <f t="shared" si="1"/>
        <v>380</v>
      </c>
      <c r="F8" s="30"/>
      <c r="G8" s="31"/>
      <c r="H8" s="32">
        <v>1</v>
      </c>
      <c r="I8" s="33">
        <f>IF(H8&lt;&gt;"",(VLOOKUP(H8,POINT,3)),0)</f>
        <v>150</v>
      </c>
      <c r="J8" s="30">
        <v>16</v>
      </c>
      <c r="K8" s="31">
        <f t="shared" si="2"/>
        <v>40</v>
      </c>
      <c r="L8" s="32">
        <v>2</v>
      </c>
      <c r="M8" s="33">
        <f t="shared" si="3"/>
        <v>100</v>
      </c>
      <c r="N8" s="30">
        <v>4</v>
      </c>
      <c r="O8" s="31">
        <f>IF(N8&lt;&gt;"",(VLOOKUP(N8,POINT,7)),0)</f>
        <v>90</v>
      </c>
    </row>
    <row r="9" spans="1:15" ht="13.5" customHeight="1">
      <c r="A9" s="25">
        <f t="shared" si="0"/>
        <v>4</v>
      </c>
      <c r="B9" s="26">
        <f t="shared" si="4"/>
      </c>
      <c r="C9" s="27" t="s">
        <v>323</v>
      </c>
      <c r="D9" s="28" t="s">
        <v>223</v>
      </c>
      <c r="E9" s="29">
        <f t="shared" si="1"/>
        <v>320</v>
      </c>
      <c r="F9" s="30"/>
      <c r="G9" s="31"/>
      <c r="H9" s="32">
        <v>4</v>
      </c>
      <c r="I9" s="33">
        <f>IF(H9&lt;&gt;"",(VLOOKUP(H9,POINT,3)),0)</f>
        <v>70</v>
      </c>
      <c r="J9" s="30">
        <v>4</v>
      </c>
      <c r="K9" s="31">
        <f t="shared" si="2"/>
        <v>100</v>
      </c>
      <c r="L9" s="32">
        <v>1</v>
      </c>
      <c r="M9" s="33">
        <f t="shared" si="3"/>
        <v>150</v>
      </c>
      <c r="N9" s="30"/>
      <c r="O9" s="31"/>
    </row>
    <row r="10" spans="1:15" ht="13.5" customHeight="1">
      <c r="A10" s="25">
        <f t="shared" si="0"/>
        <v>5</v>
      </c>
      <c r="B10" s="26">
        <f t="shared" si="4"/>
      </c>
      <c r="C10" s="27" t="s">
        <v>326</v>
      </c>
      <c r="D10" s="28" t="s">
        <v>224</v>
      </c>
      <c r="E10" s="29">
        <f t="shared" si="1"/>
        <v>160</v>
      </c>
      <c r="F10" s="30"/>
      <c r="G10" s="31"/>
      <c r="H10" s="32">
        <v>16</v>
      </c>
      <c r="I10" s="33"/>
      <c r="J10" s="30">
        <v>4</v>
      </c>
      <c r="K10" s="31">
        <f t="shared" si="2"/>
        <v>100</v>
      </c>
      <c r="L10" s="32">
        <v>8</v>
      </c>
      <c r="M10" s="33">
        <f t="shared" si="3"/>
        <v>40</v>
      </c>
      <c r="N10" s="30">
        <v>32</v>
      </c>
      <c r="O10" s="31">
        <f>IF(N10&lt;&gt;"",(VLOOKUP(N10,POINT,7)),0)</f>
        <v>20</v>
      </c>
    </row>
    <row r="11" spans="1:15" ht="13.5" customHeight="1">
      <c r="A11" s="25">
        <f t="shared" si="0"/>
        <v>6</v>
      </c>
      <c r="B11" s="26">
        <f t="shared" si="4"/>
      </c>
      <c r="C11" s="27" t="s">
        <v>328</v>
      </c>
      <c r="D11" s="28" t="s">
        <v>225</v>
      </c>
      <c r="E11" s="29">
        <f t="shared" si="1"/>
        <v>147</v>
      </c>
      <c r="F11" s="30"/>
      <c r="G11" s="31"/>
      <c r="H11" s="30">
        <v>8</v>
      </c>
      <c r="I11" s="33">
        <f aca="true" t="shared" si="5" ref="I11:I23">IF(H11&lt;&gt;"",(VLOOKUP(H11,POINT,3)),0)</f>
        <v>40</v>
      </c>
      <c r="J11" s="30">
        <v>8</v>
      </c>
      <c r="K11" s="31">
        <f t="shared" si="2"/>
        <v>60</v>
      </c>
      <c r="L11" s="32">
        <v>8</v>
      </c>
      <c r="M11" s="33">
        <f t="shared" si="3"/>
        <v>40</v>
      </c>
      <c r="N11" s="30">
        <v>128</v>
      </c>
      <c r="O11" s="31">
        <f>IF(N11&lt;&gt;"",(VLOOKUP(N11,POINT,7)),0)</f>
        <v>7</v>
      </c>
    </row>
    <row r="12" spans="1:15" ht="13.5" customHeight="1">
      <c r="A12" s="25">
        <f t="shared" si="0"/>
        <v>7</v>
      </c>
      <c r="B12" s="26">
        <f t="shared" si="4"/>
      </c>
      <c r="C12" s="27" t="s">
        <v>327</v>
      </c>
      <c r="D12" s="28" t="s">
        <v>225</v>
      </c>
      <c r="E12" s="29">
        <f t="shared" si="1"/>
        <v>135</v>
      </c>
      <c r="F12" s="30"/>
      <c r="G12" s="31"/>
      <c r="H12" s="32">
        <v>16</v>
      </c>
      <c r="I12" s="33">
        <f t="shared" si="5"/>
        <v>25</v>
      </c>
      <c r="J12" s="30">
        <v>16</v>
      </c>
      <c r="K12" s="31">
        <f t="shared" si="2"/>
        <v>40</v>
      </c>
      <c r="L12" s="32">
        <v>16</v>
      </c>
      <c r="M12" s="33">
        <f t="shared" si="3"/>
        <v>20</v>
      </c>
      <c r="N12" s="30">
        <v>8</v>
      </c>
      <c r="O12" s="31">
        <f>IF(N12&lt;&gt;"",(VLOOKUP(N12,POINT,7)),0)</f>
        <v>50</v>
      </c>
    </row>
    <row r="13" spans="1:15" ht="13.5" customHeight="1">
      <c r="A13" s="25">
        <f t="shared" si="0"/>
        <v>8</v>
      </c>
      <c r="B13" s="26">
        <f t="shared" si="4"/>
      </c>
      <c r="C13" s="27" t="s">
        <v>333</v>
      </c>
      <c r="D13" s="28" t="s">
        <v>228</v>
      </c>
      <c r="E13" s="29">
        <f t="shared" si="1"/>
        <v>125</v>
      </c>
      <c r="F13" s="30"/>
      <c r="G13" s="31"/>
      <c r="H13" s="32">
        <v>16</v>
      </c>
      <c r="I13" s="33">
        <f t="shared" si="5"/>
        <v>25</v>
      </c>
      <c r="J13" s="30">
        <v>8</v>
      </c>
      <c r="K13" s="31">
        <f aca="true" t="shared" si="6" ref="K13:K21">IF(J13&lt;&gt;"",(VLOOKUP(J13,POINT,5)),0)</f>
        <v>60</v>
      </c>
      <c r="L13" s="32">
        <v>8</v>
      </c>
      <c r="M13" s="33">
        <f>IF(L13&lt;&gt;"",(VLOOKUP(L13,POINT,6)),0)</f>
        <v>40</v>
      </c>
      <c r="N13" s="30"/>
      <c r="O13" s="31"/>
    </row>
    <row r="14" spans="1:15" ht="13.5" customHeight="1">
      <c r="A14" s="25">
        <f t="shared" si="0"/>
        <v>9</v>
      </c>
      <c r="B14" s="26">
        <f t="shared" si="4"/>
      </c>
      <c r="C14" s="27" t="s">
        <v>331</v>
      </c>
      <c r="D14" s="28" t="s">
        <v>226</v>
      </c>
      <c r="E14" s="29">
        <f t="shared" si="1"/>
        <v>110</v>
      </c>
      <c r="F14" s="30"/>
      <c r="G14" s="31"/>
      <c r="H14" s="32">
        <v>64</v>
      </c>
      <c r="I14" s="33">
        <f t="shared" si="5"/>
        <v>10</v>
      </c>
      <c r="J14" s="30">
        <v>32</v>
      </c>
      <c r="K14" s="31">
        <f t="shared" si="6"/>
        <v>30</v>
      </c>
      <c r="L14" s="32">
        <v>4</v>
      </c>
      <c r="M14" s="33">
        <f>IF(L14&lt;&gt;"",(VLOOKUP(L14,POINT,6)),0)</f>
        <v>70</v>
      </c>
      <c r="N14" s="30"/>
      <c r="O14" s="31"/>
    </row>
    <row r="15" spans="1:15" ht="13.5" customHeight="1">
      <c r="A15" s="25">
        <f t="shared" si="0"/>
        <v>10</v>
      </c>
      <c r="B15" s="26">
        <f t="shared" si="4"/>
      </c>
      <c r="C15" s="27" t="s">
        <v>337</v>
      </c>
      <c r="D15" s="28" t="s">
        <v>338</v>
      </c>
      <c r="E15" s="29">
        <f t="shared" si="1"/>
        <v>100</v>
      </c>
      <c r="F15" s="30"/>
      <c r="G15" s="31"/>
      <c r="H15" s="32">
        <v>16</v>
      </c>
      <c r="I15" s="33">
        <f t="shared" si="5"/>
        <v>25</v>
      </c>
      <c r="J15" s="30">
        <v>8</v>
      </c>
      <c r="K15" s="31">
        <f t="shared" si="6"/>
        <v>60</v>
      </c>
      <c r="L15" s="32"/>
      <c r="M15" s="33"/>
      <c r="N15" s="30">
        <v>64</v>
      </c>
      <c r="O15" s="31">
        <f>IF(N15&lt;&gt;"",(VLOOKUP(N15,POINT,7)),0)</f>
        <v>15</v>
      </c>
    </row>
    <row r="16" spans="1:15" ht="13.5" customHeight="1">
      <c r="A16" s="25">
        <f t="shared" si="0"/>
        <v>11</v>
      </c>
      <c r="B16" s="26">
        <f t="shared" si="4"/>
      </c>
      <c r="C16" s="27" t="s">
        <v>332</v>
      </c>
      <c r="D16" s="28" t="s">
        <v>227</v>
      </c>
      <c r="E16" s="29">
        <f t="shared" si="1"/>
        <v>90</v>
      </c>
      <c r="F16" s="30"/>
      <c r="G16" s="31"/>
      <c r="H16" s="32">
        <v>64</v>
      </c>
      <c r="I16" s="33">
        <f t="shared" si="5"/>
        <v>10</v>
      </c>
      <c r="J16" s="30">
        <v>8</v>
      </c>
      <c r="K16" s="31">
        <f t="shared" si="6"/>
        <v>60</v>
      </c>
      <c r="L16" s="32"/>
      <c r="M16" s="33"/>
      <c r="N16" s="30">
        <v>32</v>
      </c>
      <c r="O16" s="31">
        <f>IF(N16&lt;&gt;"",(VLOOKUP(N16,POINT,7)),0)</f>
        <v>20</v>
      </c>
    </row>
    <row r="17" spans="1:15" ht="13.5" customHeight="1">
      <c r="A17" s="25">
        <f t="shared" si="0"/>
        <v>12</v>
      </c>
      <c r="B17" s="26">
        <f t="shared" si="4"/>
      </c>
      <c r="C17" s="27" t="s">
        <v>335</v>
      </c>
      <c r="D17" s="28" t="s">
        <v>336</v>
      </c>
      <c r="E17" s="29">
        <f t="shared" si="1"/>
        <v>80</v>
      </c>
      <c r="F17" s="30"/>
      <c r="G17" s="31"/>
      <c r="H17" s="30">
        <v>64</v>
      </c>
      <c r="I17" s="33">
        <f t="shared" si="5"/>
        <v>10</v>
      </c>
      <c r="J17" s="30">
        <v>32</v>
      </c>
      <c r="K17" s="31">
        <f t="shared" si="6"/>
        <v>30</v>
      </c>
      <c r="L17" s="32">
        <v>16</v>
      </c>
      <c r="M17" s="33">
        <f>IF(L17&lt;&gt;"",(VLOOKUP(L17,POINT,6)),0)</f>
        <v>20</v>
      </c>
      <c r="N17" s="30">
        <v>32</v>
      </c>
      <c r="O17" s="31">
        <f>IF(N17&lt;&gt;"",(VLOOKUP(N17,POINT,7)),0)</f>
        <v>20</v>
      </c>
    </row>
    <row r="18" spans="1:15" ht="13.5" customHeight="1">
      <c r="A18" s="25">
        <f t="shared" si="0"/>
        <v>13</v>
      </c>
      <c r="B18" s="26">
        <f t="shared" si="4"/>
      </c>
      <c r="C18" s="27" t="s">
        <v>334</v>
      </c>
      <c r="D18" s="28" t="s">
        <v>229</v>
      </c>
      <c r="E18" s="29">
        <f t="shared" si="1"/>
        <v>75</v>
      </c>
      <c r="F18" s="30"/>
      <c r="G18" s="31"/>
      <c r="H18" s="32">
        <v>16</v>
      </c>
      <c r="I18" s="33">
        <f t="shared" si="5"/>
        <v>25</v>
      </c>
      <c r="J18" s="30">
        <v>32</v>
      </c>
      <c r="K18" s="31">
        <f t="shared" si="6"/>
        <v>30</v>
      </c>
      <c r="L18" s="32">
        <v>16</v>
      </c>
      <c r="M18" s="33">
        <f>IF(L18&lt;&gt;"",(VLOOKUP(L18,POINT,6)),0)</f>
        <v>20</v>
      </c>
      <c r="N18" s="30"/>
      <c r="O18" s="31"/>
    </row>
    <row r="19" spans="1:15" ht="13.5" customHeight="1">
      <c r="A19" s="25">
        <f t="shared" si="0"/>
        <v>13</v>
      </c>
      <c r="B19" s="26" t="str">
        <f t="shared" si="4"/>
        <v>T</v>
      </c>
      <c r="C19" s="27" t="s">
        <v>341</v>
      </c>
      <c r="D19" s="28" t="s">
        <v>229</v>
      </c>
      <c r="E19" s="29">
        <f t="shared" si="1"/>
        <v>75</v>
      </c>
      <c r="F19" s="30"/>
      <c r="G19" s="31"/>
      <c r="H19" s="32">
        <v>32</v>
      </c>
      <c r="I19" s="33">
        <f t="shared" si="5"/>
        <v>15</v>
      </c>
      <c r="J19" s="30">
        <v>16</v>
      </c>
      <c r="K19" s="31">
        <f t="shared" si="6"/>
        <v>40</v>
      </c>
      <c r="L19" s="32">
        <v>16</v>
      </c>
      <c r="M19" s="33">
        <f>IF(L19&lt;&gt;"",(VLOOKUP(L19,POINT,6)),0)</f>
        <v>20</v>
      </c>
      <c r="N19" s="30"/>
      <c r="O19" s="31"/>
    </row>
    <row r="20" spans="1:15" ht="13.5" customHeight="1">
      <c r="A20" s="25">
        <f t="shared" si="0"/>
        <v>15</v>
      </c>
      <c r="B20" s="26">
        <f t="shared" si="4"/>
      </c>
      <c r="C20" s="27" t="s">
        <v>329</v>
      </c>
      <c r="D20" s="28" t="s">
        <v>330</v>
      </c>
      <c r="E20" s="29">
        <f t="shared" si="1"/>
        <v>70</v>
      </c>
      <c r="F20" s="30"/>
      <c r="G20" s="31"/>
      <c r="H20" s="32">
        <v>8</v>
      </c>
      <c r="I20" s="33">
        <f t="shared" si="5"/>
        <v>40</v>
      </c>
      <c r="J20" s="30"/>
      <c r="K20" s="31"/>
      <c r="L20" s="32"/>
      <c r="M20" s="33"/>
      <c r="N20" s="30">
        <v>16</v>
      </c>
      <c r="O20" s="31">
        <f>IF(N20&lt;&gt;"",(VLOOKUP(N20,POINT,7)),0)</f>
        <v>30</v>
      </c>
    </row>
    <row r="21" spans="1:15" ht="13.5" customHeight="1">
      <c r="A21" s="25">
        <f t="shared" si="0"/>
        <v>16</v>
      </c>
      <c r="B21" s="26">
        <f t="shared" si="4"/>
      </c>
      <c r="C21" s="27" t="s">
        <v>339</v>
      </c>
      <c r="D21" s="28" t="s">
        <v>340</v>
      </c>
      <c r="E21" s="29">
        <f t="shared" si="1"/>
        <v>65</v>
      </c>
      <c r="F21" s="30"/>
      <c r="G21" s="31"/>
      <c r="H21" s="32"/>
      <c r="I21" s="33"/>
      <c r="J21" s="30">
        <v>32</v>
      </c>
      <c r="K21" s="31">
        <f t="shared" si="6"/>
        <v>30</v>
      </c>
      <c r="L21" s="32">
        <v>16</v>
      </c>
      <c r="M21" s="33">
        <f>IF(L21&lt;&gt;"",(VLOOKUP(L21,POINT,6)),0)</f>
        <v>20</v>
      </c>
      <c r="N21" s="30">
        <v>64</v>
      </c>
      <c r="O21" s="31">
        <f>IF(N21&lt;&gt;"",(VLOOKUP(N21,POINT,7)),0)</f>
        <v>15</v>
      </c>
    </row>
    <row r="22" spans="1:15" ht="13.5" customHeight="1">
      <c r="A22" s="25">
        <f t="shared" si="0"/>
        <v>17</v>
      </c>
      <c r="B22" s="26">
        <f t="shared" si="4"/>
      </c>
      <c r="C22" s="27" t="s">
        <v>354</v>
      </c>
      <c r="D22" s="28" t="s">
        <v>338</v>
      </c>
      <c r="E22" s="29">
        <f t="shared" si="1"/>
        <v>55</v>
      </c>
      <c r="F22" s="30"/>
      <c r="G22" s="31"/>
      <c r="H22" s="32">
        <v>16</v>
      </c>
      <c r="I22" s="33">
        <f t="shared" si="5"/>
        <v>25</v>
      </c>
      <c r="J22" s="30">
        <v>32</v>
      </c>
      <c r="K22" s="31">
        <f aca="true" t="shared" si="7" ref="K22:K33">IF(J22&lt;&gt;"",(VLOOKUP(J22,POINT,5)),0)</f>
        <v>30</v>
      </c>
      <c r="L22" s="32"/>
      <c r="M22" s="33"/>
      <c r="N22" s="30"/>
      <c r="O22" s="31"/>
    </row>
    <row r="23" spans="1:15" ht="13.5" customHeight="1">
      <c r="A23" s="25">
        <f t="shared" si="0"/>
        <v>17</v>
      </c>
      <c r="B23" s="26" t="str">
        <f t="shared" si="4"/>
        <v>T</v>
      </c>
      <c r="C23" s="27" t="s">
        <v>346</v>
      </c>
      <c r="D23" s="28" t="s">
        <v>347</v>
      </c>
      <c r="E23" s="29">
        <f t="shared" si="1"/>
        <v>55</v>
      </c>
      <c r="F23" s="30"/>
      <c r="G23" s="31"/>
      <c r="H23" s="32">
        <v>32</v>
      </c>
      <c r="I23" s="33">
        <f t="shared" si="5"/>
        <v>15</v>
      </c>
      <c r="J23" s="30">
        <v>16</v>
      </c>
      <c r="K23" s="31">
        <f t="shared" si="7"/>
        <v>40</v>
      </c>
      <c r="L23" s="32"/>
      <c r="M23" s="33"/>
      <c r="N23" s="30"/>
      <c r="O23" s="31"/>
    </row>
    <row r="24" spans="1:15" ht="13.5" customHeight="1">
      <c r="A24" s="25">
        <f t="shared" si="0"/>
        <v>17</v>
      </c>
      <c r="B24" s="26" t="str">
        <f t="shared" si="4"/>
        <v>T</v>
      </c>
      <c r="C24" s="27" t="s">
        <v>352</v>
      </c>
      <c r="D24" s="28" t="s">
        <v>353</v>
      </c>
      <c r="E24" s="29">
        <f t="shared" si="1"/>
        <v>55</v>
      </c>
      <c r="F24" s="30"/>
      <c r="G24" s="31"/>
      <c r="H24" s="32"/>
      <c r="I24" s="33"/>
      <c r="J24" s="30">
        <v>64</v>
      </c>
      <c r="K24" s="31">
        <f t="shared" si="7"/>
        <v>20</v>
      </c>
      <c r="L24" s="32">
        <v>16</v>
      </c>
      <c r="M24" s="33">
        <f>IF(L24&lt;&gt;"",(VLOOKUP(L24,POINT,6)),0)</f>
        <v>20</v>
      </c>
      <c r="N24" s="30">
        <v>64</v>
      </c>
      <c r="O24" s="31">
        <f>IF(N24&lt;&gt;"",(VLOOKUP(N24,POINT,7)),0)</f>
        <v>15</v>
      </c>
    </row>
    <row r="25" spans="1:15" ht="13.5" customHeight="1">
      <c r="A25" s="25">
        <f t="shared" si="0"/>
        <v>20</v>
      </c>
      <c r="B25" s="26">
        <f t="shared" si="4"/>
      </c>
      <c r="C25" s="27" t="s">
        <v>344</v>
      </c>
      <c r="D25" s="28" t="s">
        <v>345</v>
      </c>
      <c r="E25" s="29">
        <f t="shared" si="1"/>
        <v>50</v>
      </c>
      <c r="F25" s="30"/>
      <c r="G25" s="31"/>
      <c r="H25" s="32"/>
      <c r="I25" s="33"/>
      <c r="J25" s="30">
        <v>32</v>
      </c>
      <c r="K25" s="31">
        <f t="shared" si="7"/>
        <v>30</v>
      </c>
      <c r="L25" s="32">
        <v>16</v>
      </c>
      <c r="M25" s="33">
        <f>IF(L25&lt;&gt;"",(VLOOKUP(L25,POINT,6)),0)</f>
        <v>20</v>
      </c>
      <c r="N25" s="30"/>
      <c r="O25" s="31"/>
    </row>
    <row r="26" spans="1:15" ht="13.5" customHeight="1">
      <c r="A26" s="25">
        <f t="shared" si="0"/>
        <v>20</v>
      </c>
      <c r="B26" s="26" t="str">
        <f t="shared" si="4"/>
        <v>T</v>
      </c>
      <c r="C26" s="27" t="s">
        <v>359</v>
      </c>
      <c r="D26" s="28" t="s">
        <v>360</v>
      </c>
      <c r="E26" s="29">
        <f t="shared" si="1"/>
        <v>50</v>
      </c>
      <c r="F26" s="30"/>
      <c r="G26" s="31"/>
      <c r="H26" s="32">
        <v>16</v>
      </c>
      <c r="I26" s="33"/>
      <c r="J26" s="30"/>
      <c r="K26" s="31"/>
      <c r="L26" s="32"/>
      <c r="M26" s="33"/>
      <c r="N26" s="30">
        <v>8</v>
      </c>
      <c r="O26" s="31">
        <f>IF(N26&lt;&gt;"",(VLOOKUP(N26,POINT,7)),0)</f>
        <v>50</v>
      </c>
    </row>
    <row r="27" spans="1:15" ht="13.5" customHeight="1">
      <c r="A27" s="25">
        <f t="shared" si="0"/>
        <v>20</v>
      </c>
      <c r="B27" s="26" t="str">
        <f t="shared" si="4"/>
        <v>T</v>
      </c>
      <c r="C27" s="27" t="s">
        <v>357</v>
      </c>
      <c r="D27" s="28" t="s">
        <v>358</v>
      </c>
      <c r="E27" s="29">
        <f t="shared" si="1"/>
        <v>50</v>
      </c>
      <c r="F27" s="30"/>
      <c r="G27" s="31"/>
      <c r="H27" s="32"/>
      <c r="I27" s="33"/>
      <c r="J27" s="30">
        <v>32</v>
      </c>
      <c r="K27" s="31">
        <f>IF(J27&lt;&gt;"",(VLOOKUP(J27,POINT,5)),0)</f>
        <v>30</v>
      </c>
      <c r="L27" s="32"/>
      <c r="M27" s="33"/>
      <c r="N27" s="30">
        <v>32</v>
      </c>
      <c r="O27" s="31">
        <f>IF(N27&lt;&gt;"",(VLOOKUP(N27,POINT,7)),0)</f>
        <v>20</v>
      </c>
    </row>
    <row r="28" spans="1:15" ht="13.5" customHeight="1">
      <c r="A28" s="25">
        <f t="shared" si="0"/>
        <v>23</v>
      </c>
      <c r="B28" s="26">
        <f t="shared" si="4"/>
      </c>
      <c r="C28" s="27" t="s">
        <v>355</v>
      </c>
      <c r="D28" s="28" t="s">
        <v>356</v>
      </c>
      <c r="E28" s="29">
        <f t="shared" si="1"/>
        <v>45</v>
      </c>
      <c r="F28" s="30"/>
      <c r="G28" s="31"/>
      <c r="H28" s="32">
        <v>64</v>
      </c>
      <c r="I28" s="33">
        <f aca="true" t="shared" si="8" ref="I28:I34">IF(H28&lt;&gt;"",(VLOOKUP(H28,POINT,3)),0)</f>
        <v>10</v>
      </c>
      <c r="J28" s="30">
        <v>64</v>
      </c>
      <c r="K28" s="31">
        <f t="shared" si="7"/>
        <v>20</v>
      </c>
      <c r="L28" s="32"/>
      <c r="M28" s="33"/>
      <c r="N28" s="30">
        <v>64</v>
      </c>
      <c r="O28" s="31">
        <f>IF(N28&lt;&gt;"",(VLOOKUP(N28,POINT,7)),0)</f>
        <v>15</v>
      </c>
    </row>
    <row r="29" spans="1:15" ht="13.5" customHeight="1">
      <c r="A29" s="25">
        <f t="shared" si="0"/>
        <v>23</v>
      </c>
      <c r="B29" s="26" t="str">
        <f t="shared" si="4"/>
        <v>T</v>
      </c>
      <c r="C29" s="27" t="s">
        <v>350</v>
      </c>
      <c r="D29" s="28" t="s">
        <v>675</v>
      </c>
      <c r="E29" s="29">
        <f t="shared" si="1"/>
        <v>45</v>
      </c>
      <c r="F29" s="30"/>
      <c r="G29" s="31"/>
      <c r="H29" s="32"/>
      <c r="I29" s="33">
        <f t="shared" si="8"/>
        <v>0</v>
      </c>
      <c r="J29" s="30">
        <v>32</v>
      </c>
      <c r="K29" s="31">
        <f t="shared" si="7"/>
        <v>30</v>
      </c>
      <c r="L29" s="32"/>
      <c r="M29" s="33"/>
      <c r="N29" s="30">
        <v>64</v>
      </c>
      <c r="O29" s="31">
        <f>IF(N29&lt;&gt;"",(VLOOKUP(N29,POINT,7)),0)</f>
        <v>15</v>
      </c>
    </row>
    <row r="30" spans="1:15" ht="13.5" customHeight="1">
      <c r="A30" s="25">
        <f t="shared" si="0"/>
        <v>25</v>
      </c>
      <c r="B30" s="26">
        <f t="shared" si="4"/>
      </c>
      <c r="C30" s="27" t="s">
        <v>369</v>
      </c>
      <c r="D30" s="28" t="s">
        <v>370</v>
      </c>
      <c r="E30" s="29">
        <f t="shared" si="1"/>
        <v>42</v>
      </c>
      <c r="F30" s="30"/>
      <c r="G30" s="31"/>
      <c r="H30" s="32">
        <v>32</v>
      </c>
      <c r="I30" s="33">
        <f t="shared" si="8"/>
        <v>15</v>
      </c>
      <c r="J30" s="30">
        <v>64</v>
      </c>
      <c r="K30" s="31">
        <f>IF(J30&lt;&gt;"",(VLOOKUP(J30,POINT,5)),0)</f>
        <v>20</v>
      </c>
      <c r="L30" s="32"/>
      <c r="M30" s="33"/>
      <c r="N30" s="30">
        <v>128</v>
      </c>
      <c r="O30" s="31">
        <f>IF(N30&lt;&gt;"",(VLOOKUP(N30,POINT,7)),0)</f>
        <v>7</v>
      </c>
    </row>
    <row r="31" spans="1:15" ht="13.5" customHeight="1">
      <c r="A31" s="25">
        <f t="shared" si="0"/>
        <v>26</v>
      </c>
      <c r="B31" s="26">
        <f t="shared" si="4"/>
      </c>
      <c r="C31" s="27" t="s">
        <v>398</v>
      </c>
      <c r="D31" s="28" t="s">
        <v>399</v>
      </c>
      <c r="E31" s="29">
        <f t="shared" si="1"/>
        <v>40</v>
      </c>
      <c r="F31" s="30"/>
      <c r="G31" s="31"/>
      <c r="H31" s="32">
        <v>8</v>
      </c>
      <c r="I31" s="33">
        <f t="shared" si="8"/>
        <v>40</v>
      </c>
      <c r="J31" s="30"/>
      <c r="K31" s="31"/>
      <c r="L31" s="32"/>
      <c r="M31" s="33"/>
      <c r="N31" s="30"/>
      <c r="O31" s="31"/>
    </row>
    <row r="32" spans="1:15" ht="13.5" customHeight="1">
      <c r="A32" s="25">
        <f t="shared" si="0"/>
        <v>26</v>
      </c>
      <c r="B32" s="26" t="str">
        <f t="shared" si="4"/>
        <v>T</v>
      </c>
      <c r="C32" s="27" t="s">
        <v>343</v>
      </c>
      <c r="D32" s="28" t="s">
        <v>225</v>
      </c>
      <c r="E32" s="29">
        <f t="shared" si="1"/>
        <v>40</v>
      </c>
      <c r="F32" s="30"/>
      <c r="G32" s="31"/>
      <c r="H32" s="32"/>
      <c r="I32" s="33"/>
      <c r="J32" s="30">
        <v>16</v>
      </c>
      <c r="K32" s="31">
        <f t="shared" si="7"/>
        <v>40</v>
      </c>
      <c r="L32" s="32"/>
      <c r="M32" s="33"/>
      <c r="N32" s="30"/>
      <c r="O32" s="31"/>
    </row>
    <row r="33" spans="1:15" ht="13.5" customHeight="1">
      <c r="A33" s="25">
        <f t="shared" si="0"/>
        <v>26</v>
      </c>
      <c r="B33" s="26" t="str">
        <f t="shared" si="4"/>
        <v>T</v>
      </c>
      <c r="C33" s="27" t="s">
        <v>348</v>
      </c>
      <c r="D33" s="28" t="s">
        <v>349</v>
      </c>
      <c r="E33" s="29">
        <f t="shared" si="1"/>
        <v>40</v>
      </c>
      <c r="F33" s="30"/>
      <c r="G33" s="31"/>
      <c r="H33" s="32"/>
      <c r="I33" s="33"/>
      <c r="J33" s="30">
        <v>16</v>
      </c>
      <c r="K33" s="31">
        <f t="shared" si="7"/>
        <v>40</v>
      </c>
      <c r="L33" s="32"/>
      <c r="M33" s="33"/>
      <c r="N33" s="30"/>
      <c r="O33" s="31"/>
    </row>
    <row r="34" spans="1:15" ht="13.5" customHeight="1">
      <c r="A34" s="25">
        <f t="shared" si="0"/>
        <v>26</v>
      </c>
      <c r="B34" s="26" t="str">
        <f t="shared" si="4"/>
        <v>T</v>
      </c>
      <c r="C34" s="27" t="s">
        <v>365</v>
      </c>
      <c r="D34" s="28" t="s">
        <v>366</v>
      </c>
      <c r="E34" s="29">
        <f t="shared" si="1"/>
        <v>40</v>
      </c>
      <c r="F34" s="30"/>
      <c r="G34" s="31"/>
      <c r="H34" s="32">
        <v>128</v>
      </c>
      <c r="I34" s="33">
        <f t="shared" si="8"/>
        <v>5</v>
      </c>
      <c r="J34" s="30">
        <v>64</v>
      </c>
      <c r="K34" s="31">
        <f>IF(J34&lt;&gt;"",(VLOOKUP(J34,POINT,5)),0)</f>
        <v>20</v>
      </c>
      <c r="L34" s="32"/>
      <c r="M34" s="33"/>
      <c r="N34" s="30">
        <v>64</v>
      </c>
      <c r="O34" s="31">
        <f>IF(N34&lt;&gt;"",(VLOOKUP(N34,POINT,7)),0)</f>
        <v>15</v>
      </c>
    </row>
    <row r="35" spans="1:15" ht="13.5" customHeight="1">
      <c r="A35" s="25">
        <f t="shared" si="0"/>
        <v>26</v>
      </c>
      <c r="B35" s="26" t="str">
        <f t="shared" si="4"/>
        <v>T</v>
      </c>
      <c r="C35" s="27" t="s">
        <v>375</v>
      </c>
      <c r="D35" s="28" t="s">
        <v>223</v>
      </c>
      <c r="E35" s="29">
        <f t="shared" si="1"/>
        <v>40</v>
      </c>
      <c r="F35" s="30"/>
      <c r="G35" s="31"/>
      <c r="H35" s="32"/>
      <c r="I35" s="33"/>
      <c r="J35" s="30">
        <v>16</v>
      </c>
      <c r="K35" s="31">
        <f>IF(J35&lt;&gt;"",(VLOOKUP(J35,POINT,5)),0)</f>
        <v>40</v>
      </c>
      <c r="L35" s="32"/>
      <c r="M35" s="33"/>
      <c r="N35" s="30"/>
      <c r="O35" s="31"/>
    </row>
    <row r="36" spans="1:15" ht="13.5" customHeight="1">
      <c r="A36" s="25">
        <f t="shared" si="0"/>
        <v>26</v>
      </c>
      <c r="B36" s="26" t="str">
        <f t="shared" si="4"/>
        <v>T</v>
      </c>
      <c r="C36" s="27" t="s">
        <v>371</v>
      </c>
      <c r="D36" s="28" t="s">
        <v>372</v>
      </c>
      <c r="E36" s="29">
        <f t="shared" si="1"/>
        <v>40</v>
      </c>
      <c r="F36" s="30"/>
      <c r="G36" s="31"/>
      <c r="H36" s="32">
        <v>32</v>
      </c>
      <c r="I36" s="33"/>
      <c r="J36" s="30">
        <v>16</v>
      </c>
      <c r="K36" s="31">
        <f>IF(J36&lt;&gt;"",(VLOOKUP(J36,POINT,5)),0)</f>
        <v>40</v>
      </c>
      <c r="L36" s="32"/>
      <c r="M36" s="33"/>
      <c r="N36" s="30"/>
      <c r="O36" s="31"/>
    </row>
    <row r="37" spans="1:15" ht="13.5" customHeight="1">
      <c r="A37" s="25">
        <f t="shared" si="0"/>
        <v>26</v>
      </c>
      <c r="B37" s="26" t="str">
        <f t="shared" si="4"/>
        <v>T</v>
      </c>
      <c r="C37" s="27" t="s">
        <v>388</v>
      </c>
      <c r="D37" s="28" t="s">
        <v>389</v>
      </c>
      <c r="E37" s="29">
        <f t="shared" si="1"/>
        <v>40</v>
      </c>
      <c r="F37" s="30"/>
      <c r="G37" s="31"/>
      <c r="H37" s="32">
        <v>64</v>
      </c>
      <c r="I37" s="33">
        <f aca="true" t="shared" si="9" ref="I37:I59">IF(H37&lt;&gt;"",(VLOOKUP(H37,POINT,3)),0)</f>
        <v>10</v>
      </c>
      <c r="J37" s="30">
        <v>32</v>
      </c>
      <c r="K37" s="31">
        <f>IF(J37&lt;&gt;"",(VLOOKUP(J37,POINT,5)),0)</f>
        <v>30</v>
      </c>
      <c r="L37" s="32"/>
      <c r="M37" s="33"/>
      <c r="N37" s="30"/>
      <c r="O37" s="31"/>
    </row>
    <row r="38" spans="1:15" ht="13.5" customHeight="1">
      <c r="A38" s="25">
        <f aca="true" t="shared" si="10" ref="A38:A69">IF(E38=0,"",RANK(E38,$E$6:$E$143))</f>
        <v>26</v>
      </c>
      <c r="B38" s="26" t="str">
        <f t="shared" si="4"/>
        <v>T</v>
      </c>
      <c r="C38" s="27" t="s">
        <v>391</v>
      </c>
      <c r="D38" s="28" t="s">
        <v>392</v>
      </c>
      <c r="E38" s="29">
        <f aca="true" t="shared" si="11" ref="E38:E101">IF((G38+I38+K38+M38+O38)&lt;&gt;0,G38+I38+K38+M38+O38,0)</f>
        <v>40</v>
      </c>
      <c r="F38" s="30"/>
      <c r="G38" s="31"/>
      <c r="H38" s="32">
        <v>64</v>
      </c>
      <c r="I38" s="33">
        <f t="shared" si="9"/>
        <v>10</v>
      </c>
      <c r="J38" s="30">
        <v>32</v>
      </c>
      <c r="K38" s="31">
        <f>IF(J38&lt;&gt;"",(VLOOKUP(J38,POINT,5)),0)</f>
        <v>30</v>
      </c>
      <c r="L38" s="32"/>
      <c r="M38" s="33"/>
      <c r="N38" s="30"/>
      <c r="O38" s="31"/>
    </row>
    <row r="39" spans="1:15" ht="13.5" customHeight="1">
      <c r="A39" s="25">
        <f t="shared" si="10"/>
        <v>26</v>
      </c>
      <c r="B39" s="26"/>
      <c r="C39" s="27" t="s">
        <v>688</v>
      </c>
      <c r="D39" s="28" t="s">
        <v>689</v>
      </c>
      <c r="E39" s="29">
        <f t="shared" si="11"/>
        <v>40</v>
      </c>
      <c r="F39" s="30"/>
      <c r="G39" s="31"/>
      <c r="H39" s="32">
        <v>8</v>
      </c>
      <c r="I39" s="33">
        <f t="shared" si="9"/>
        <v>40</v>
      </c>
      <c r="J39" s="30"/>
      <c r="K39" s="31"/>
      <c r="L39" s="32"/>
      <c r="M39" s="33"/>
      <c r="N39" s="30"/>
      <c r="O39" s="31"/>
    </row>
    <row r="40" spans="1:15" ht="13.5" customHeight="1">
      <c r="A40" s="25">
        <f t="shared" si="10"/>
        <v>35</v>
      </c>
      <c r="B40" s="26">
        <f aca="true" t="shared" si="12" ref="B40:B70">IF(E40=0,"",IF(A40=A39,"T",""))</f>
      </c>
      <c r="C40" s="27" t="s">
        <v>377</v>
      </c>
      <c r="D40" s="28" t="s">
        <v>378</v>
      </c>
      <c r="E40" s="29">
        <f t="shared" si="11"/>
        <v>37</v>
      </c>
      <c r="F40" s="30"/>
      <c r="G40" s="31"/>
      <c r="H40" s="32">
        <v>64</v>
      </c>
      <c r="I40" s="33">
        <f t="shared" si="9"/>
        <v>10</v>
      </c>
      <c r="J40" s="30">
        <v>64</v>
      </c>
      <c r="K40" s="31">
        <f aca="true" t="shared" si="13" ref="K40:K67">IF(J40&lt;&gt;"",(VLOOKUP(J40,POINT,5)),0)</f>
        <v>20</v>
      </c>
      <c r="L40" s="32"/>
      <c r="M40" s="33"/>
      <c r="N40" s="30">
        <v>128</v>
      </c>
      <c r="O40" s="31">
        <f>IF(N40&lt;&gt;"",(VLOOKUP(N40,POINT,7)),0)</f>
        <v>7</v>
      </c>
    </row>
    <row r="41" spans="1:15" ht="13.5" customHeight="1">
      <c r="A41" s="25">
        <f t="shared" si="10"/>
        <v>35</v>
      </c>
      <c r="B41" s="26" t="str">
        <f t="shared" si="12"/>
        <v>T</v>
      </c>
      <c r="C41" s="27" t="s">
        <v>433</v>
      </c>
      <c r="D41" s="28" t="s">
        <v>434</v>
      </c>
      <c r="E41" s="29">
        <f t="shared" si="11"/>
        <v>37</v>
      </c>
      <c r="F41" s="30">
        <v>2</v>
      </c>
      <c r="G41" s="31">
        <f>IF(F41&lt;&gt;"",(VLOOKUP(F41,POINT,2)),0)</f>
        <v>7</v>
      </c>
      <c r="H41" s="32">
        <v>32</v>
      </c>
      <c r="I41" s="33">
        <f t="shared" si="9"/>
        <v>15</v>
      </c>
      <c r="J41" s="30"/>
      <c r="K41" s="31"/>
      <c r="L41" s="32"/>
      <c r="M41" s="33"/>
      <c r="N41" s="30">
        <v>64</v>
      </c>
      <c r="O41" s="31">
        <f>IF(N41&lt;&gt;"",(VLOOKUP(N41,POINT,7)),0)</f>
        <v>15</v>
      </c>
    </row>
    <row r="42" spans="1:15" ht="13.5" customHeight="1">
      <c r="A42" s="25">
        <f t="shared" si="10"/>
        <v>37</v>
      </c>
      <c r="B42" s="26">
        <f t="shared" si="12"/>
      </c>
      <c r="C42" s="27" t="s">
        <v>367</v>
      </c>
      <c r="D42" s="28" t="s">
        <v>368</v>
      </c>
      <c r="E42" s="29">
        <f t="shared" si="11"/>
        <v>35</v>
      </c>
      <c r="F42" s="30"/>
      <c r="G42" s="31"/>
      <c r="H42" s="32">
        <v>128</v>
      </c>
      <c r="I42" s="33">
        <f t="shared" si="9"/>
        <v>5</v>
      </c>
      <c r="J42" s="30">
        <v>32</v>
      </c>
      <c r="K42" s="31">
        <f>IF(J42&lt;&gt;"",(VLOOKUP(J42,POINT,5)),0)</f>
        <v>30</v>
      </c>
      <c r="L42" s="32"/>
      <c r="M42" s="33"/>
      <c r="N42" s="30"/>
      <c r="O42" s="31"/>
    </row>
    <row r="43" spans="1:15" ht="13.5" customHeight="1">
      <c r="A43" s="25">
        <f t="shared" si="10"/>
        <v>37</v>
      </c>
      <c r="B43" s="26" t="str">
        <f t="shared" si="12"/>
        <v>T</v>
      </c>
      <c r="C43" s="27" t="s">
        <v>379</v>
      </c>
      <c r="D43" s="28" t="s">
        <v>321</v>
      </c>
      <c r="E43" s="29">
        <f t="shared" si="11"/>
        <v>35</v>
      </c>
      <c r="F43" s="30"/>
      <c r="G43" s="31"/>
      <c r="H43" s="32"/>
      <c r="I43" s="33"/>
      <c r="J43" s="30">
        <v>64</v>
      </c>
      <c r="K43" s="31">
        <f t="shared" si="13"/>
        <v>20</v>
      </c>
      <c r="L43" s="32"/>
      <c r="M43" s="33"/>
      <c r="N43" s="30">
        <v>64</v>
      </c>
      <c r="O43" s="31">
        <f>IF(N43&lt;&gt;"",(VLOOKUP(N43,POINT,7)),0)</f>
        <v>15</v>
      </c>
    </row>
    <row r="44" spans="1:15" ht="13.5" customHeight="1">
      <c r="A44" s="25">
        <f t="shared" si="10"/>
        <v>39</v>
      </c>
      <c r="B44" s="26">
        <f t="shared" si="12"/>
      </c>
      <c r="C44" s="27" t="s">
        <v>376</v>
      </c>
      <c r="D44" s="28" t="s">
        <v>45</v>
      </c>
      <c r="E44" s="29">
        <f t="shared" si="11"/>
        <v>33</v>
      </c>
      <c r="F44" s="30">
        <v>16</v>
      </c>
      <c r="G44" s="31">
        <f>IF(F44&lt;&gt;"",(VLOOKUP(F44,POINT,2)),0)</f>
        <v>1</v>
      </c>
      <c r="H44" s="32">
        <v>128</v>
      </c>
      <c r="I44" s="33">
        <f t="shared" si="9"/>
        <v>5</v>
      </c>
      <c r="J44" s="30">
        <v>64</v>
      </c>
      <c r="K44" s="31">
        <f t="shared" si="13"/>
        <v>20</v>
      </c>
      <c r="L44" s="32"/>
      <c r="M44" s="33"/>
      <c r="N44" s="30">
        <v>128</v>
      </c>
      <c r="O44" s="31">
        <f>IF(N44&lt;&gt;"",(VLOOKUP(N44,POINT,7)),0)</f>
        <v>7</v>
      </c>
    </row>
    <row r="45" spans="1:15" ht="13.5" customHeight="1">
      <c r="A45" s="25">
        <f t="shared" si="10"/>
        <v>40</v>
      </c>
      <c r="B45" s="26">
        <f t="shared" si="12"/>
      </c>
      <c r="C45" s="27" t="s">
        <v>363</v>
      </c>
      <c r="D45" s="28" t="s">
        <v>364</v>
      </c>
      <c r="E45" s="29">
        <f t="shared" si="11"/>
        <v>30</v>
      </c>
      <c r="F45" s="30"/>
      <c r="G45" s="31"/>
      <c r="H45" s="32"/>
      <c r="I45" s="33"/>
      <c r="J45" s="30">
        <v>32</v>
      </c>
      <c r="K45" s="31">
        <f>IF(J45&lt;&gt;"",(VLOOKUP(J45,POINT,5)),0)</f>
        <v>30</v>
      </c>
      <c r="L45" s="32"/>
      <c r="M45" s="33"/>
      <c r="N45" s="30"/>
      <c r="O45" s="31"/>
    </row>
    <row r="46" spans="1:15" ht="13.5" customHeight="1">
      <c r="A46" s="25">
        <f t="shared" si="10"/>
        <v>40</v>
      </c>
      <c r="B46" s="26" t="str">
        <f t="shared" si="12"/>
        <v>T</v>
      </c>
      <c r="C46" s="27" t="s">
        <v>383</v>
      </c>
      <c r="D46" s="28" t="s">
        <v>225</v>
      </c>
      <c r="E46" s="29">
        <f t="shared" si="11"/>
        <v>30</v>
      </c>
      <c r="F46" s="30"/>
      <c r="G46" s="31"/>
      <c r="H46" s="32"/>
      <c r="I46" s="33"/>
      <c r="J46" s="30">
        <v>32</v>
      </c>
      <c r="K46" s="31">
        <f t="shared" si="13"/>
        <v>30</v>
      </c>
      <c r="L46" s="32"/>
      <c r="M46" s="33"/>
      <c r="N46" s="30"/>
      <c r="O46" s="31"/>
    </row>
    <row r="47" spans="1:15" ht="13.5" customHeight="1">
      <c r="A47" s="25">
        <f t="shared" si="10"/>
        <v>40</v>
      </c>
      <c r="B47" s="26" t="str">
        <f t="shared" si="12"/>
        <v>T</v>
      </c>
      <c r="C47" s="27" t="s">
        <v>385</v>
      </c>
      <c r="D47" s="28" t="s">
        <v>228</v>
      </c>
      <c r="E47" s="29">
        <f t="shared" si="11"/>
        <v>30</v>
      </c>
      <c r="F47" s="30"/>
      <c r="G47" s="31"/>
      <c r="H47" s="32"/>
      <c r="I47" s="33"/>
      <c r="J47" s="30">
        <v>32</v>
      </c>
      <c r="K47" s="31">
        <f t="shared" si="13"/>
        <v>30</v>
      </c>
      <c r="L47" s="32"/>
      <c r="M47" s="33"/>
      <c r="N47" s="30"/>
      <c r="O47" s="31"/>
    </row>
    <row r="48" spans="1:15" ht="13.5" customHeight="1">
      <c r="A48" s="25">
        <f t="shared" si="10"/>
        <v>40</v>
      </c>
      <c r="B48" s="26" t="str">
        <f t="shared" si="12"/>
        <v>T</v>
      </c>
      <c r="C48" s="27" t="s">
        <v>386</v>
      </c>
      <c r="D48" s="28" t="s">
        <v>387</v>
      </c>
      <c r="E48" s="29">
        <f t="shared" si="11"/>
        <v>30</v>
      </c>
      <c r="F48" s="30"/>
      <c r="G48" s="31"/>
      <c r="H48" s="32"/>
      <c r="I48" s="33"/>
      <c r="J48" s="30">
        <v>32</v>
      </c>
      <c r="K48" s="31">
        <f t="shared" si="13"/>
        <v>30</v>
      </c>
      <c r="L48" s="32"/>
      <c r="M48" s="33"/>
      <c r="N48" s="30"/>
      <c r="O48" s="31"/>
    </row>
    <row r="49" spans="1:15" ht="13.5" customHeight="1">
      <c r="A49" s="25">
        <f t="shared" si="10"/>
        <v>40</v>
      </c>
      <c r="B49" s="26" t="str">
        <f t="shared" si="12"/>
        <v>T</v>
      </c>
      <c r="C49" s="27" t="s">
        <v>390</v>
      </c>
      <c r="D49" s="28" t="s">
        <v>675</v>
      </c>
      <c r="E49" s="29">
        <f t="shared" si="11"/>
        <v>30</v>
      </c>
      <c r="F49" s="30"/>
      <c r="G49" s="31"/>
      <c r="H49" s="32"/>
      <c r="I49" s="33"/>
      <c r="J49" s="30">
        <v>32</v>
      </c>
      <c r="K49" s="31">
        <f t="shared" si="13"/>
        <v>30</v>
      </c>
      <c r="L49" s="32"/>
      <c r="M49" s="33"/>
      <c r="N49" s="30"/>
      <c r="O49" s="31"/>
    </row>
    <row r="50" spans="1:15" ht="13.5" customHeight="1">
      <c r="A50" s="25">
        <f t="shared" si="10"/>
        <v>40</v>
      </c>
      <c r="B50" s="26" t="str">
        <f t="shared" si="12"/>
        <v>T</v>
      </c>
      <c r="C50" s="27" t="s">
        <v>416</v>
      </c>
      <c r="D50" s="28" t="s">
        <v>417</v>
      </c>
      <c r="E50" s="29">
        <f t="shared" si="11"/>
        <v>30</v>
      </c>
      <c r="F50" s="30"/>
      <c r="G50" s="31"/>
      <c r="H50" s="32">
        <v>64</v>
      </c>
      <c r="I50" s="33">
        <f t="shared" si="9"/>
        <v>10</v>
      </c>
      <c r="J50" s="30">
        <v>64</v>
      </c>
      <c r="K50" s="31">
        <f t="shared" si="13"/>
        <v>20</v>
      </c>
      <c r="L50" s="32"/>
      <c r="M50" s="33"/>
      <c r="N50" s="30"/>
      <c r="O50" s="31"/>
    </row>
    <row r="51" spans="1:15" ht="13.5" customHeight="1">
      <c r="A51" s="25">
        <f t="shared" si="10"/>
        <v>40</v>
      </c>
      <c r="B51" s="26" t="str">
        <f t="shared" si="12"/>
        <v>T</v>
      </c>
      <c r="C51" s="27" t="s">
        <v>422</v>
      </c>
      <c r="D51" s="28" t="s">
        <v>392</v>
      </c>
      <c r="E51" s="29">
        <f t="shared" si="11"/>
        <v>30</v>
      </c>
      <c r="F51" s="30"/>
      <c r="G51" s="31"/>
      <c r="H51" s="32">
        <v>64</v>
      </c>
      <c r="I51" s="33">
        <f t="shared" si="9"/>
        <v>10</v>
      </c>
      <c r="J51" s="30">
        <v>64</v>
      </c>
      <c r="K51" s="31">
        <f t="shared" si="13"/>
        <v>20</v>
      </c>
      <c r="L51" s="32"/>
      <c r="M51" s="33"/>
      <c r="N51" s="30"/>
      <c r="O51" s="31"/>
    </row>
    <row r="52" spans="1:15" ht="13.5" customHeight="1">
      <c r="A52" s="25">
        <f t="shared" si="10"/>
        <v>40</v>
      </c>
      <c r="B52" s="26" t="str">
        <f t="shared" si="12"/>
        <v>T</v>
      </c>
      <c r="C52" s="27" t="s">
        <v>425</v>
      </c>
      <c r="D52" s="28" t="s">
        <v>223</v>
      </c>
      <c r="E52" s="29">
        <f t="shared" si="11"/>
        <v>30</v>
      </c>
      <c r="F52" s="30"/>
      <c r="G52" s="31"/>
      <c r="H52" s="32">
        <v>64</v>
      </c>
      <c r="I52" s="33">
        <f t="shared" si="9"/>
        <v>10</v>
      </c>
      <c r="J52" s="30">
        <v>64</v>
      </c>
      <c r="K52" s="31">
        <f t="shared" si="13"/>
        <v>20</v>
      </c>
      <c r="L52" s="32"/>
      <c r="M52" s="33"/>
      <c r="N52" s="30"/>
      <c r="O52" s="31"/>
    </row>
    <row r="53" spans="1:15" ht="13.5" customHeight="1">
      <c r="A53" s="25">
        <f t="shared" si="10"/>
        <v>48</v>
      </c>
      <c r="B53" s="26">
        <f t="shared" si="12"/>
      </c>
      <c r="C53" s="27" t="s">
        <v>381</v>
      </c>
      <c r="D53" s="28" t="s">
        <v>675</v>
      </c>
      <c r="E53" s="29">
        <f t="shared" si="11"/>
        <v>27</v>
      </c>
      <c r="F53" s="30"/>
      <c r="G53" s="31"/>
      <c r="H53" s="32">
        <v>64</v>
      </c>
      <c r="I53" s="33">
        <f t="shared" si="9"/>
        <v>10</v>
      </c>
      <c r="J53" s="30">
        <v>128</v>
      </c>
      <c r="K53" s="31">
        <f t="shared" si="13"/>
        <v>10</v>
      </c>
      <c r="L53" s="32"/>
      <c r="M53" s="33"/>
      <c r="N53" s="30">
        <v>128</v>
      </c>
      <c r="O53" s="31">
        <f>IF(N53&lt;&gt;"",(VLOOKUP(N53,POINT,7)),0)</f>
        <v>7</v>
      </c>
    </row>
    <row r="54" spans="1:15" ht="13.5" customHeight="1">
      <c r="A54" s="25">
        <f t="shared" si="10"/>
        <v>48</v>
      </c>
      <c r="B54" s="26" t="str">
        <f t="shared" si="12"/>
        <v>T</v>
      </c>
      <c r="C54" s="27" t="s">
        <v>395</v>
      </c>
      <c r="D54" s="28" t="s">
        <v>389</v>
      </c>
      <c r="E54" s="29">
        <f t="shared" si="11"/>
        <v>27</v>
      </c>
      <c r="F54" s="30"/>
      <c r="G54" s="31"/>
      <c r="H54" s="32"/>
      <c r="I54" s="33"/>
      <c r="J54" s="30">
        <v>64</v>
      </c>
      <c r="K54" s="31">
        <f t="shared" si="13"/>
        <v>20</v>
      </c>
      <c r="L54" s="32"/>
      <c r="M54" s="33"/>
      <c r="N54" s="30">
        <v>128</v>
      </c>
      <c r="O54" s="31">
        <f>IF(N54&lt;&gt;"",(VLOOKUP(N54,POINT,7)),0)</f>
        <v>7</v>
      </c>
    </row>
    <row r="55" spans="1:15" ht="13.5" customHeight="1">
      <c r="A55" s="25">
        <f t="shared" si="10"/>
        <v>48</v>
      </c>
      <c r="B55" s="26" t="str">
        <f t="shared" si="12"/>
        <v>T</v>
      </c>
      <c r="C55" s="27" t="s">
        <v>396</v>
      </c>
      <c r="D55" s="28" t="s">
        <v>397</v>
      </c>
      <c r="E55" s="29">
        <f t="shared" si="11"/>
        <v>27</v>
      </c>
      <c r="F55" s="30"/>
      <c r="G55" s="31"/>
      <c r="H55" s="32"/>
      <c r="I55" s="33"/>
      <c r="J55" s="30">
        <v>64</v>
      </c>
      <c r="K55" s="31">
        <f t="shared" si="13"/>
        <v>20</v>
      </c>
      <c r="L55" s="32"/>
      <c r="M55" s="33"/>
      <c r="N55" s="30">
        <v>128</v>
      </c>
      <c r="O55" s="31">
        <f>IF(N55&lt;&gt;"",(VLOOKUP(N55,POINT,7)),0)</f>
        <v>7</v>
      </c>
    </row>
    <row r="56" spans="1:15" ht="13.5" customHeight="1">
      <c r="A56" s="25">
        <f t="shared" si="10"/>
        <v>51</v>
      </c>
      <c r="B56" s="26">
        <f t="shared" si="12"/>
      </c>
      <c r="C56" s="27" t="s">
        <v>429</v>
      </c>
      <c r="D56" s="28" t="s">
        <v>430</v>
      </c>
      <c r="E56" s="29">
        <f t="shared" si="11"/>
        <v>26</v>
      </c>
      <c r="F56" s="30">
        <v>16</v>
      </c>
      <c r="G56" s="31">
        <f>IF(F56&lt;&gt;"",(VLOOKUP(F56,POINT,2)),0)</f>
        <v>1</v>
      </c>
      <c r="H56" s="32">
        <v>64</v>
      </c>
      <c r="I56" s="33">
        <f>IF(H56&lt;&gt;"",(VLOOKUP(H56,POINT,3)),0)</f>
        <v>10</v>
      </c>
      <c r="J56" s="30"/>
      <c r="K56" s="31"/>
      <c r="L56" s="32"/>
      <c r="M56" s="33"/>
      <c r="N56" s="30">
        <v>64</v>
      </c>
      <c r="O56" s="31">
        <f aca="true" t="shared" si="14" ref="O56:O66">IF(N56&lt;&gt;"",(VLOOKUP(N56,POINT,7)),0)</f>
        <v>15</v>
      </c>
    </row>
    <row r="57" spans="1:15" ht="13.5" customHeight="1">
      <c r="A57" s="25">
        <f t="shared" si="10"/>
        <v>52</v>
      </c>
      <c r="B57" s="26">
        <f t="shared" si="12"/>
      </c>
      <c r="C57" s="27" t="s">
        <v>426</v>
      </c>
      <c r="D57" s="28" t="s">
        <v>372</v>
      </c>
      <c r="E57" s="29">
        <f t="shared" si="11"/>
        <v>25</v>
      </c>
      <c r="F57" s="30"/>
      <c r="G57" s="31"/>
      <c r="H57" s="32">
        <v>64</v>
      </c>
      <c r="I57" s="33">
        <f t="shared" si="9"/>
        <v>10</v>
      </c>
      <c r="J57" s="30"/>
      <c r="K57" s="31"/>
      <c r="L57" s="32"/>
      <c r="M57" s="33"/>
      <c r="N57" s="30">
        <v>64</v>
      </c>
      <c r="O57" s="31">
        <f>IF(N57&lt;&gt;"",(VLOOKUP(N57,POINT,7)),0)</f>
        <v>15</v>
      </c>
    </row>
    <row r="58" spans="1:15" ht="13.5" customHeight="1">
      <c r="A58" s="25">
        <f t="shared" si="10"/>
        <v>52</v>
      </c>
      <c r="B58" s="26" t="str">
        <f t="shared" si="12"/>
        <v>T</v>
      </c>
      <c r="C58" s="27" t="s">
        <v>373</v>
      </c>
      <c r="D58" s="28" t="s">
        <v>374</v>
      </c>
      <c r="E58" s="29">
        <f t="shared" si="11"/>
        <v>25</v>
      </c>
      <c r="F58" s="30"/>
      <c r="G58" s="31"/>
      <c r="H58" s="32">
        <v>64</v>
      </c>
      <c r="I58" s="33">
        <f>IF(H58&lt;&gt;"",(VLOOKUP(H58,POINT,3)),0)</f>
        <v>10</v>
      </c>
      <c r="J58" s="30"/>
      <c r="K58" s="31"/>
      <c r="L58" s="32"/>
      <c r="M58" s="33"/>
      <c r="N58" s="30">
        <v>64</v>
      </c>
      <c r="O58" s="31">
        <f>IF(N58&lt;&gt;"",(VLOOKUP(N58,POINT,7)),0)</f>
        <v>15</v>
      </c>
    </row>
    <row r="59" spans="1:15" ht="13.5" customHeight="1">
      <c r="A59" s="25">
        <f t="shared" si="10"/>
        <v>52</v>
      </c>
      <c r="B59" s="26" t="str">
        <f t="shared" si="12"/>
        <v>T</v>
      </c>
      <c r="C59" s="27" t="s">
        <v>380</v>
      </c>
      <c r="D59" s="28" t="s">
        <v>356</v>
      </c>
      <c r="E59" s="29">
        <f t="shared" si="11"/>
        <v>25</v>
      </c>
      <c r="F59" s="30"/>
      <c r="G59" s="31"/>
      <c r="H59" s="32">
        <v>128</v>
      </c>
      <c r="I59" s="33">
        <f t="shared" si="9"/>
        <v>5</v>
      </c>
      <c r="J59" s="30">
        <v>64</v>
      </c>
      <c r="K59" s="31">
        <f t="shared" si="13"/>
        <v>20</v>
      </c>
      <c r="L59" s="32"/>
      <c r="M59" s="33"/>
      <c r="N59" s="30"/>
      <c r="O59" s="31"/>
    </row>
    <row r="60" spans="1:15" ht="13.5" customHeight="1">
      <c r="A60" s="25">
        <f t="shared" si="10"/>
        <v>52</v>
      </c>
      <c r="B60" s="26" t="str">
        <f t="shared" si="12"/>
        <v>T</v>
      </c>
      <c r="C60" s="27" t="s">
        <v>400</v>
      </c>
      <c r="D60" s="28" t="s">
        <v>676</v>
      </c>
      <c r="E60" s="29">
        <f t="shared" si="11"/>
        <v>25</v>
      </c>
      <c r="F60" s="30"/>
      <c r="G60" s="31"/>
      <c r="H60" s="32">
        <v>16</v>
      </c>
      <c r="I60" s="33">
        <f aca="true" t="shared" si="15" ref="I60:I65">IF(H60&lt;&gt;"",(VLOOKUP(H60,POINT,3)),0)</f>
        <v>25</v>
      </c>
      <c r="J60" s="30"/>
      <c r="K60" s="31"/>
      <c r="L60" s="32"/>
      <c r="M60" s="33"/>
      <c r="N60" s="30"/>
      <c r="O60" s="31"/>
    </row>
    <row r="61" spans="1:15" ht="13.5" customHeight="1">
      <c r="A61" s="25">
        <f t="shared" si="10"/>
        <v>52</v>
      </c>
      <c r="B61" s="26" t="str">
        <f t="shared" si="12"/>
        <v>T</v>
      </c>
      <c r="C61" s="27" t="s">
        <v>421</v>
      </c>
      <c r="D61" s="28" t="s">
        <v>392</v>
      </c>
      <c r="E61" s="29">
        <f t="shared" si="11"/>
        <v>25</v>
      </c>
      <c r="F61" s="30"/>
      <c r="G61" s="31"/>
      <c r="H61" s="32">
        <v>128</v>
      </c>
      <c r="I61" s="33">
        <f t="shared" si="15"/>
        <v>5</v>
      </c>
      <c r="J61" s="30">
        <v>64</v>
      </c>
      <c r="K61" s="31">
        <f>IF(J61&lt;&gt;"",(VLOOKUP(J61,POINT,5)),0)</f>
        <v>20</v>
      </c>
      <c r="L61" s="32"/>
      <c r="M61" s="33"/>
      <c r="N61" s="30"/>
      <c r="O61" s="31"/>
    </row>
    <row r="62" spans="1:15" ht="13.5" customHeight="1">
      <c r="A62" s="25">
        <f t="shared" si="10"/>
        <v>52</v>
      </c>
      <c r="B62" s="26" t="str">
        <f t="shared" si="12"/>
        <v>T</v>
      </c>
      <c r="C62" s="27" t="s">
        <v>435</v>
      </c>
      <c r="D62" s="28" t="s">
        <v>436</v>
      </c>
      <c r="E62" s="29">
        <f t="shared" si="11"/>
        <v>25</v>
      </c>
      <c r="F62" s="30"/>
      <c r="G62" s="31"/>
      <c r="H62" s="32">
        <v>64</v>
      </c>
      <c r="I62" s="33">
        <f t="shared" si="15"/>
        <v>10</v>
      </c>
      <c r="J62" s="30"/>
      <c r="K62" s="31"/>
      <c r="L62" s="32"/>
      <c r="M62" s="33"/>
      <c r="N62" s="30">
        <v>64</v>
      </c>
      <c r="O62" s="31">
        <f t="shared" si="14"/>
        <v>15</v>
      </c>
    </row>
    <row r="63" spans="1:15" ht="13.5" customHeight="1">
      <c r="A63" s="25">
        <f t="shared" si="10"/>
        <v>52</v>
      </c>
      <c r="B63" s="26" t="str">
        <f t="shared" si="12"/>
        <v>T</v>
      </c>
      <c r="C63" s="27" t="s">
        <v>437</v>
      </c>
      <c r="D63" s="28" t="s">
        <v>401</v>
      </c>
      <c r="E63" s="29">
        <f t="shared" si="11"/>
        <v>25</v>
      </c>
      <c r="F63" s="30"/>
      <c r="G63" s="31"/>
      <c r="H63" s="32">
        <v>64</v>
      </c>
      <c r="I63" s="33">
        <f t="shared" si="15"/>
        <v>10</v>
      </c>
      <c r="J63" s="30"/>
      <c r="K63" s="31"/>
      <c r="L63" s="32"/>
      <c r="M63" s="33"/>
      <c r="N63" s="30">
        <v>64</v>
      </c>
      <c r="O63" s="31">
        <f t="shared" si="14"/>
        <v>15</v>
      </c>
    </row>
    <row r="64" spans="1:15" ht="13.5" customHeight="1">
      <c r="A64" s="25">
        <f t="shared" si="10"/>
        <v>59</v>
      </c>
      <c r="B64" s="26">
        <f t="shared" si="12"/>
      </c>
      <c r="C64" s="27" t="s">
        <v>467</v>
      </c>
      <c r="D64" s="28" t="s">
        <v>401</v>
      </c>
      <c r="E64" s="29">
        <f t="shared" si="11"/>
        <v>22</v>
      </c>
      <c r="F64" s="30"/>
      <c r="G64" s="31"/>
      <c r="H64" s="32">
        <v>32</v>
      </c>
      <c r="I64" s="33">
        <f t="shared" si="15"/>
        <v>15</v>
      </c>
      <c r="J64" s="30"/>
      <c r="K64" s="31"/>
      <c r="L64" s="32"/>
      <c r="M64" s="33"/>
      <c r="N64" s="30">
        <v>128</v>
      </c>
      <c r="O64" s="31">
        <f t="shared" si="14"/>
        <v>7</v>
      </c>
    </row>
    <row r="65" spans="1:15" ht="13.5" customHeight="1">
      <c r="A65" s="25">
        <f t="shared" si="10"/>
        <v>59</v>
      </c>
      <c r="B65" s="26" t="str">
        <f t="shared" si="12"/>
        <v>T</v>
      </c>
      <c r="C65" s="27" t="s">
        <v>474</v>
      </c>
      <c r="D65" s="28" t="s">
        <v>475</v>
      </c>
      <c r="E65" s="29">
        <f t="shared" si="11"/>
        <v>22</v>
      </c>
      <c r="F65" s="30"/>
      <c r="G65" s="31"/>
      <c r="H65" s="32">
        <v>32</v>
      </c>
      <c r="I65" s="33">
        <f t="shared" si="15"/>
        <v>15</v>
      </c>
      <c r="J65" s="30"/>
      <c r="K65" s="31"/>
      <c r="L65" s="32"/>
      <c r="M65" s="33"/>
      <c r="N65" s="30">
        <v>128</v>
      </c>
      <c r="O65" s="31">
        <f t="shared" si="14"/>
        <v>7</v>
      </c>
    </row>
    <row r="66" spans="1:15" ht="13.5" customHeight="1">
      <c r="A66" s="25">
        <f t="shared" si="10"/>
        <v>61</v>
      </c>
      <c r="B66" s="26">
        <f t="shared" si="12"/>
      </c>
      <c r="C66" s="27" t="s">
        <v>361</v>
      </c>
      <c r="D66" s="28" t="s">
        <v>362</v>
      </c>
      <c r="E66" s="29">
        <f t="shared" si="11"/>
        <v>20</v>
      </c>
      <c r="F66" s="30"/>
      <c r="G66" s="31"/>
      <c r="H66" s="32"/>
      <c r="I66" s="33"/>
      <c r="J66" s="30"/>
      <c r="K66" s="31"/>
      <c r="L66" s="32"/>
      <c r="M66" s="33"/>
      <c r="N66" s="30">
        <v>32</v>
      </c>
      <c r="O66" s="31">
        <f t="shared" si="14"/>
        <v>20</v>
      </c>
    </row>
    <row r="67" spans="1:15" ht="13.5" customHeight="1">
      <c r="A67" s="25">
        <f t="shared" si="10"/>
        <v>61</v>
      </c>
      <c r="B67" s="26" t="str">
        <f t="shared" si="12"/>
        <v>T</v>
      </c>
      <c r="C67" s="27" t="s">
        <v>384</v>
      </c>
      <c r="D67" s="28" t="s">
        <v>230</v>
      </c>
      <c r="E67" s="29">
        <f t="shared" si="11"/>
        <v>20</v>
      </c>
      <c r="F67" s="30"/>
      <c r="G67" s="31"/>
      <c r="H67" s="32"/>
      <c r="I67" s="33"/>
      <c r="J67" s="30">
        <v>64</v>
      </c>
      <c r="K67" s="31">
        <f t="shared" si="13"/>
        <v>20</v>
      </c>
      <c r="L67" s="32"/>
      <c r="M67" s="33"/>
      <c r="N67" s="30"/>
      <c r="O67" s="31"/>
    </row>
    <row r="68" spans="1:15" ht="13.5" customHeight="1">
      <c r="A68" s="25">
        <f t="shared" si="10"/>
        <v>61</v>
      </c>
      <c r="B68" s="26" t="str">
        <f t="shared" si="12"/>
        <v>T</v>
      </c>
      <c r="C68" s="27" t="s">
        <v>393</v>
      </c>
      <c r="D68" s="28" t="s">
        <v>394</v>
      </c>
      <c r="E68" s="29">
        <f t="shared" si="11"/>
        <v>20</v>
      </c>
      <c r="F68" s="30"/>
      <c r="G68" s="31"/>
      <c r="H68" s="32"/>
      <c r="I68" s="33"/>
      <c r="J68" s="30">
        <v>64</v>
      </c>
      <c r="K68" s="31">
        <f aca="true" t="shared" si="16" ref="K68:K75">IF(J68&lt;&gt;"",(VLOOKUP(J68,POINT,5)),0)</f>
        <v>20</v>
      </c>
      <c r="L68" s="32"/>
      <c r="M68" s="33"/>
      <c r="N68" s="30"/>
      <c r="O68" s="31"/>
    </row>
    <row r="69" spans="1:15" ht="13.5" customHeight="1">
      <c r="A69" s="25">
        <f t="shared" si="10"/>
        <v>61</v>
      </c>
      <c r="B69" s="26" t="str">
        <f t="shared" si="12"/>
        <v>T</v>
      </c>
      <c r="C69" s="27" t="s">
        <v>402</v>
      </c>
      <c r="D69" s="28" t="s">
        <v>403</v>
      </c>
      <c r="E69" s="29">
        <f t="shared" si="11"/>
        <v>20</v>
      </c>
      <c r="F69" s="30"/>
      <c r="G69" s="31"/>
      <c r="H69" s="32"/>
      <c r="I69" s="33"/>
      <c r="J69" s="30">
        <v>64</v>
      </c>
      <c r="K69" s="31">
        <f t="shared" si="16"/>
        <v>20</v>
      </c>
      <c r="L69" s="32"/>
      <c r="M69" s="33"/>
      <c r="N69" s="30"/>
      <c r="O69" s="31"/>
    </row>
    <row r="70" spans="1:15" ht="13.5" customHeight="1">
      <c r="A70" s="25">
        <f aca="true" t="shared" si="17" ref="A70:A101">IF(E70=0,"",RANK(E70,$E$6:$E$143))</f>
        <v>61</v>
      </c>
      <c r="B70" s="26" t="str">
        <f t="shared" si="12"/>
        <v>T</v>
      </c>
      <c r="C70" s="27" t="s">
        <v>404</v>
      </c>
      <c r="D70" s="28" t="s">
        <v>405</v>
      </c>
      <c r="E70" s="29">
        <f t="shared" si="11"/>
        <v>20</v>
      </c>
      <c r="F70" s="30"/>
      <c r="G70" s="31"/>
      <c r="H70" s="32"/>
      <c r="I70" s="33"/>
      <c r="J70" s="30">
        <v>64</v>
      </c>
      <c r="K70" s="31">
        <f t="shared" si="16"/>
        <v>20</v>
      </c>
      <c r="L70" s="32"/>
      <c r="M70" s="33"/>
      <c r="N70" s="30"/>
      <c r="O70" s="31"/>
    </row>
    <row r="71" spans="1:15" ht="13.5" customHeight="1">
      <c r="A71" s="25">
        <f t="shared" si="17"/>
        <v>61</v>
      </c>
      <c r="B71" s="26" t="str">
        <f aca="true" t="shared" si="18" ref="B71:B90">IF(E71=0,"",IF(A71=A70,"T",""))</f>
        <v>T</v>
      </c>
      <c r="C71" s="27" t="s">
        <v>406</v>
      </c>
      <c r="D71" s="28" t="s">
        <v>321</v>
      </c>
      <c r="E71" s="29">
        <f t="shared" si="11"/>
        <v>20</v>
      </c>
      <c r="F71" s="30"/>
      <c r="G71" s="31"/>
      <c r="H71" s="32"/>
      <c r="I71" s="33"/>
      <c r="J71" s="30">
        <v>64</v>
      </c>
      <c r="K71" s="31">
        <f t="shared" si="16"/>
        <v>20</v>
      </c>
      <c r="L71" s="32"/>
      <c r="M71" s="33"/>
      <c r="N71" s="30"/>
      <c r="O71" s="31"/>
    </row>
    <row r="72" spans="1:15" ht="13.5" customHeight="1">
      <c r="A72" s="25">
        <f t="shared" si="17"/>
        <v>61</v>
      </c>
      <c r="B72" s="26" t="str">
        <f t="shared" si="18"/>
        <v>T</v>
      </c>
      <c r="C72" s="27" t="s">
        <v>407</v>
      </c>
      <c r="D72" s="28" t="s">
        <v>364</v>
      </c>
      <c r="E72" s="29">
        <f t="shared" si="11"/>
        <v>20</v>
      </c>
      <c r="F72" s="30"/>
      <c r="G72" s="31"/>
      <c r="H72" s="32"/>
      <c r="I72" s="33"/>
      <c r="J72" s="30">
        <v>64</v>
      </c>
      <c r="K72" s="31">
        <f t="shared" si="16"/>
        <v>20</v>
      </c>
      <c r="L72" s="32"/>
      <c r="M72" s="33"/>
      <c r="N72" s="30"/>
      <c r="O72" s="31"/>
    </row>
    <row r="73" spans="1:15" ht="13.5" customHeight="1">
      <c r="A73" s="25">
        <f t="shared" si="17"/>
        <v>61</v>
      </c>
      <c r="B73" s="26" t="str">
        <f t="shared" si="18"/>
        <v>T</v>
      </c>
      <c r="C73" s="27" t="s">
        <v>410</v>
      </c>
      <c r="D73" s="28" t="s">
        <v>389</v>
      </c>
      <c r="E73" s="29">
        <f t="shared" si="11"/>
        <v>20</v>
      </c>
      <c r="F73" s="30"/>
      <c r="G73" s="31"/>
      <c r="H73" s="32"/>
      <c r="I73" s="33"/>
      <c r="J73" s="30">
        <v>64</v>
      </c>
      <c r="K73" s="31">
        <f t="shared" si="16"/>
        <v>20</v>
      </c>
      <c r="L73" s="32"/>
      <c r="M73" s="33"/>
      <c r="N73" s="30"/>
      <c r="O73" s="31"/>
    </row>
    <row r="74" spans="1:15" ht="13.5" customHeight="1">
      <c r="A74" s="25">
        <f t="shared" si="17"/>
        <v>61</v>
      </c>
      <c r="B74" s="26" t="str">
        <f t="shared" si="18"/>
        <v>T</v>
      </c>
      <c r="C74" s="27" t="s">
        <v>411</v>
      </c>
      <c r="D74" s="28" t="s">
        <v>412</v>
      </c>
      <c r="E74" s="29">
        <f t="shared" si="11"/>
        <v>20</v>
      </c>
      <c r="F74" s="30"/>
      <c r="G74" s="31"/>
      <c r="H74" s="32"/>
      <c r="I74" s="33"/>
      <c r="J74" s="30">
        <v>64</v>
      </c>
      <c r="K74" s="31">
        <f t="shared" si="16"/>
        <v>20</v>
      </c>
      <c r="L74" s="32"/>
      <c r="M74" s="33"/>
      <c r="N74" s="30"/>
      <c r="O74" s="31"/>
    </row>
    <row r="75" spans="1:15" ht="13.5" customHeight="1">
      <c r="A75" s="25">
        <f t="shared" si="17"/>
        <v>61</v>
      </c>
      <c r="B75" s="26" t="str">
        <f t="shared" si="18"/>
        <v>T</v>
      </c>
      <c r="C75" s="27" t="s">
        <v>415</v>
      </c>
      <c r="D75" s="28" t="s">
        <v>368</v>
      </c>
      <c r="E75" s="29">
        <f t="shared" si="11"/>
        <v>20</v>
      </c>
      <c r="F75" s="30"/>
      <c r="G75" s="31"/>
      <c r="H75" s="32"/>
      <c r="I75" s="33"/>
      <c r="J75" s="30">
        <v>64</v>
      </c>
      <c r="K75" s="31">
        <f t="shared" si="16"/>
        <v>20</v>
      </c>
      <c r="L75" s="32"/>
      <c r="M75" s="33"/>
      <c r="N75" s="30"/>
      <c r="O75" s="31"/>
    </row>
    <row r="76" spans="1:15" ht="13.5" customHeight="1">
      <c r="A76" s="25">
        <f t="shared" si="17"/>
        <v>61</v>
      </c>
      <c r="B76" s="26" t="str">
        <f t="shared" si="18"/>
        <v>T</v>
      </c>
      <c r="C76" s="27" t="s">
        <v>418</v>
      </c>
      <c r="D76" s="28" t="s">
        <v>675</v>
      </c>
      <c r="E76" s="29">
        <f t="shared" si="11"/>
        <v>20</v>
      </c>
      <c r="F76" s="30"/>
      <c r="G76" s="31"/>
      <c r="H76" s="32"/>
      <c r="I76" s="33"/>
      <c r="J76" s="30"/>
      <c r="K76" s="31"/>
      <c r="L76" s="32"/>
      <c r="M76" s="33"/>
      <c r="N76" s="30">
        <v>32</v>
      </c>
      <c r="O76" s="31">
        <f>IF(N76&lt;&gt;"",(VLOOKUP(N76,POINT,7)),0)</f>
        <v>20</v>
      </c>
    </row>
    <row r="77" spans="1:15" ht="13.5" customHeight="1">
      <c r="A77" s="25">
        <f t="shared" si="17"/>
        <v>61</v>
      </c>
      <c r="B77" s="26" t="str">
        <f t="shared" si="18"/>
        <v>T</v>
      </c>
      <c r="C77" s="27" t="s">
        <v>419</v>
      </c>
      <c r="D77" s="28" t="s">
        <v>675</v>
      </c>
      <c r="E77" s="29">
        <f t="shared" si="11"/>
        <v>20</v>
      </c>
      <c r="F77" s="30"/>
      <c r="G77" s="31"/>
      <c r="H77" s="32"/>
      <c r="I77" s="33"/>
      <c r="J77" s="30">
        <v>64</v>
      </c>
      <c r="K77" s="31">
        <f>IF(J77&lt;&gt;"",(VLOOKUP(J77,POINT,5)),0)</f>
        <v>20</v>
      </c>
      <c r="L77" s="32"/>
      <c r="M77" s="33"/>
      <c r="N77" s="30"/>
      <c r="O77" s="31"/>
    </row>
    <row r="78" spans="1:15" ht="13.5" customHeight="1">
      <c r="A78" s="25">
        <f t="shared" si="17"/>
        <v>61</v>
      </c>
      <c r="B78" s="26" t="str">
        <f t="shared" si="18"/>
        <v>T</v>
      </c>
      <c r="C78" s="27" t="s">
        <v>420</v>
      </c>
      <c r="D78" s="28" t="s">
        <v>675</v>
      </c>
      <c r="E78" s="29">
        <f t="shared" si="11"/>
        <v>20</v>
      </c>
      <c r="F78" s="30"/>
      <c r="G78" s="31"/>
      <c r="H78" s="32"/>
      <c r="I78" s="33"/>
      <c r="J78" s="30"/>
      <c r="K78" s="31"/>
      <c r="L78" s="32"/>
      <c r="M78" s="33"/>
      <c r="N78" s="30">
        <v>32</v>
      </c>
      <c r="O78" s="31">
        <f>IF(N78&lt;&gt;"",(VLOOKUP(N78,POINT,7)),0)</f>
        <v>20</v>
      </c>
    </row>
    <row r="79" spans="1:15" ht="13.5" customHeight="1">
      <c r="A79" s="25">
        <f t="shared" si="17"/>
        <v>61</v>
      </c>
      <c r="B79" s="26" t="str">
        <f t="shared" si="18"/>
        <v>T</v>
      </c>
      <c r="C79" s="27" t="s">
        <v>423</v>
      </c>
      <c r="D79" s="28" t="s">
        <v>424</v>
      </c>
      <c r="E79" s="29">
        <f t="shared" si="11"/>
        <v>20</v>
      </c>
      <c r="F79" s="30"/>
      <c r="G79" s="31"/>
      <c r="H79" s="32"/>
      <c r="I79" s="33"/>
      <c r="J79" s="30">
        <v>64</v>
      </c>
      <c r="K79" s="31">
        <f>IF(J79&lt;&gt;"",(VLOOKUP(J79,POINT,5)),0)</f>
        <v>20</v>
      </c>
      <c r="L79" s="32"/>
      <c r="M79" s="33"/>
      <c r="N79" s="30"/>
      <c r="O79" s="31"/>
    </row>
    <row r="80" spans="1:15" ht="13.5" customHeight="1">
      <c r="A80" s="25">
        <f t="shared" si="17"/>
        <v>61</v>
      </c>
      <c r="B80" s="26" t="str">
        <f t="shared" si="18"/>
        <v>T</v>
      </c>
      <c r="C80" s="27" t="s">
        <v>408</v>
      </c>
      <c r="D80" s="28" t="s">
        <v>409</v>
      </c>
      <c r="E80" s="29">
        <f t="shared" si="11"/>
        <v>20</v>
      </c>
      <c r="F80" s="30"/>
      <c r="G80" s="31"/>
      <c r="H80" s="32"/>
      <c r="I80" s="33"/>
      <c r="J80" s="30"/>
      <c r="K80" s="31"/>
      <c r="L80" s="32"/>
      <c r="M80" s="33"/>
      <c r="N80" s="30">
        <v>32</v>
      </c>
      <c r="O80" s="31">
        <f>IF(N80&lt;&gt;"",(VLOOKUP(N80,POINT,7)),0)</f>
        <v>20</v>
      </c>
    </row>
    <row r="81" spans="1:15" ht="13.5" customHeight="1">
      <c r="A81" s="25">
        <f t="shared" si="17"/>
        <v>61</v>
      </c>
      <c r="B81" s="26" t="str">
        <f t="shared" si="18"/>
        <v>T</v>
      </c>
      <c r="C81" s="27" t="s">
        <v>454</v>
      </c>
      <c r="D81" s="28" t="s">
        <v>392</v>
      </c>
      <c r="E81" s="29">
        <f t="shared" si="11"/>
        <v>20</v>
      </c>
      <c r="F81" s="30"/>
      <c r="G81" s="31"/>
      <c r="H81" s="32">
        <v>64</v>
      </c>
      <c r="I81" s="33">
        <f>IF(H81&lt;&gt;"",(VLOOKUP(H81,POINT,3)),0)</f>
        <v>10</v>
      </c>
      <c r="J81" s="30">
        <v>128</v>
      </c>
      <c r="K81" s="31">
        <f>IF(J81&lt;&gt;"",(VLOOKUP(J81,POINT,5)),0)</f>
        <v>10</v>
      </c>
      <c r="L81" s="32"/>
      <c r="M81" s="33"/>
      <c r="N81" s="30"/>
      <c r="O81" s="31"/>
    </row>
    <row r="82" spans="1:15" ht="13.5" customHeight="1">
      <c r="A82" s="25">
        <f t="shared" si="17"/>
        <v>77</v>
      </c>
      <c r="B82" s="26">
        <f t="shared" si="18"/>
      </c>
      <c r="C82" s="27" t="s">
        <v>457</v>
      </c>
      <c r="D82" s="28" t="s">
        <v>458</v>
      </c>
      <c r="E82" s="29">
        <f t="shared" si="11"/>
        <v>17</v>
      </c>
      <c r="F82" s="30"/>
      <c r="G82" s="31"/>
      <c r="H82" s="32">
        <v>64</v>
      </c>
      <c r="I82" s="33">
        <f>IF(H82&lt;&gt;"",(VLOOKUP(H82,POINT,3)),0)</f>
        <v>10</v>
      </c>
      <c r="J82" s="30"/>
      <c r="K82" s="31"/>
      <c r="L82" s="32"/>
      <c r="M82" s="33"/>
      <c r="N82" s="30">
        <v>128</v>
      </c>
      <c r="O82" s="31">
        <f>IF(N82&lt;&gt;"",(VLOOKUP(N82,POINT,7)),0)</f>
        <v>7</v>
      </c>
    </row>
    <row r="83" spans="1:15" ht="13.5" customHeight="1">
      <c r="A83" s="25">
        <f t="shared" si="17"/>
        <v>78</v>
      </c>
      <c r="B83" s="26">
        <f t="shared" si="18"/>
      </c>
      <c r="C83" s="27" t="s">
        <v>443</v>
      </c>
      <c r="D83" s="28" t="s">
        <v>444</v>
      </c>
      <c r="E83" s="29">
        <f t="shared" si="11"/>
        <v>15</v>
      </c>
      <c r="F83" s="30"/>
      <c r="G83" s="31"/>
      <c r="H83" s="32">
        <v>32</v>
      </c>
      <c r="I83" s="33">
        <f>IF(H83&lt;&gt;"",(VLOOKUP(H83,POINT,3)),0)</f>
        <v>15</v>
      </c>
      <c r="J83" s="30"/>
      <c r="K83" s="31"/>
      <c r="L83" s="32"/>
      <c r="M83" s="33"/>
      <c r="N83" s="30"/>
      <c r="O83" s="31"/>
    </row>
    <row r="84" spans="1:15" ht="13.5" customHeight="1">
      <c r="A84" s="25">
        <f t="shared" si="17"/>
        <v>78</v>
      </c>
      <c r="B84" s="26" t="str">
        <f t="shared" si="18"/>
        <v>T</v>
      </c>
      <c r="C84" s="27" t="s">
        <v>431</v>
      </c>
      <c r="D84" s="28" t="s">
        <v>432</v>
      </c>
      <c r="E84" s="29">
        <f t="shared" si="11"/>
        <v>15</v>
      </c>
      <c r="F84" s="30"/>
      <c r="G84" s="31"/>
      <c r="H84" s="32"/>
      <c r="I84" s="33"/>
      <c r="J84" s="30"/>
      <c r="K84" s="31"/>
      <c r="L84" s="32"/>
      <c r="M84" s="33"/>
      <c r="N84" s="30">
        <v>64</v>
      </c>
      <c r="O84" s="31">
        <f>IF(N84&lt;&gt;"",(VLOOKUP(N84,POINT,7)),0)</f>
        <v>15</v>
      </c>
    </row>
    <row r="85" spans="1:15" ht="13.5" customHeight="1">
      <c r="A85" s="25">
        <f t="shared" si="17"/>
        <v>78</v>
      </c>
      <c r="B85" s="26" t="str">
        <f t="shared" si="18"/>
        <v>T</v>
      </c>
      <c r="C85" s="27" t="s">
        <v>438</v>
      </c>
      <c r="D85" s="28" t="s">
        <v>439</v>
      </c>
      <c r="E85" s="29">
        <f t="shared" si="11"/>
        <v>15</v>
      </c>
      <c r="F85" s="30"/>
      <c r="G85" s="31"/>
      <c r="H85" s="32"/>
      <c r="I85" s="33"/>
      <c r="J85" s="30"/>
      <c r="K85" s="31"/>
      <c r="L85" s="32"/>
      <c r="M85" s="33"/>
      <c r="N85" s="30">
        <v>64</v>
      </c>
      <c r="O85" s="31">
        <f>IF(N85&lt;&gt;"",(VLOOKUP(N85,POINT,7)),0)</f>
        <v>15</v>
      </c>
    </row>
    <row r="86" spans="1:15" ht="13.5" customHeight="1">
      <c r="A86" s="25">
        <f t="shared" si="17"/>
        <v>78</v>
      </c>
      <c r="B86" s="26" t="str">
        <f t="shared" si="18"/>
        <v>T</v>
      </c>
      <c r="C86" s="27" t="s">
        <v>440</v>
      </c>
      <c r="D86" s="28" t="s">
        <v>353</v>
      </c>
      <c r="E86" s="29">
        <f t="shared" si="11"/>
        <v>15</v>
      </c>
      <c r="F86" s="30"/>
      <c r="G86" s="31"/>
      <c r="H86" s="32"/>
      <c r="I86" s="33"/>
      <c r="J86" s="30"/>
      <c r="K86" s="31"/>
      <c r="L86" s="32"/>
      <c r="M86" s="33"/>
      <c r="N86" s="30">
        <v>64</v>
      </c>
      <c r="O86" s="31">
        <f>IF(N86&lt;&gt;"",(VLOOKUP(N86,POINT,7)),0)</f>
        <v>15</v>
      </c>
    </row>
    <row r="87" spans="1:15" ht="13.5" customHeight="1">
      <c r="A87" s="25">
        <f t="shared" si="17"/>
        <v>78</v>
      </c>
      <c r="B87" s="26" t="str">
        <f t="shared" si="18"/>
        <v>T</v>
      </c>
      <c r="C87" s="27" t="s">
        <v>441</v>
      </c>
      <c r="D87" s="28" t="s">
        <v>675</v>
      </c>
      <c r="E87" s="29">
        <f t="shared" si="11"/>
        <v>15</v>
      </c>
      <c r="F87" s="30"/>
      <c r="G87" s="31"/>
      <c r="H87" s="32"/>
      <c r="I87" s="33"/>
      <c r="J87" s="30"/>
      <c r="K87" s="31"/>
      <c r="L87" s="32"/>
      <c r="M87" s="33"/>
      <c r="N87" s="30">
        <v>64</v>
      </c>
      <c r="O87" s="31">
        <f>IF(N87&lt;&gt;"",(VLOOKUP(N87,POINT,7)),0)</f>
        <v>15</v>
      </c>
    </row>
    <row r="88" spans="1:15" ht="13.5" customHeight="1">
      <c r="A88" s="25">
        <f t="shared" si="17"/>
        <v>78</v>
      </c>
      <c r="B88" s="26" t="str">
        <f t="shared" si="18"/>
        <v>T</v>
      </c>
      <c r="C88" s="27" t="s">
        <v>442</v>
      </c>
      <c r="D88" s="28" t="s">
        <v>675</v>
      </c>
      <c r="E88" s="29">
        <f t="shared" si="11"/>
        <v>15</v>
      </c>
      <c r="F88" s="30"/>
      <c r="G88" s="31"/>
      <c r="H88" s="32"/>
      <c r="I88" s="33"/>
      <c r="J88" s="30"/>
      <c r="K88" s="31"/>
      <c r="L88" s="32"/>
      <c r="M88" s="33"/>
      <c r="N88" s="30">
        <v>64</v>
      </c>
      <c r="O88" s="31">
        <f>IF(N88&lt;&gt;"",(VLOOKUP(N88,POINT,7)),0)</f>
        <v>15</v>
      </c>
    </row>
    <row r="89" spans="1:15" ht="13.5" customHeight="1">
      <c r="A89" s="25">
        <f t="shared" si="17"/>
        <v>78</v>
      </c>
      <c r="B89" s="26" t="str">
        <f t="shared" si="18"/>
        <v>T</v>
      </c>
      <c r="C89" s="27" t="s">
        <v>445</v>
      </c>
      <c r="D89" s="28" t="s">
        <v>446</v>
      </c>
      <c r="E89" s="29">
        <f t="shared" si="11"/>
        <v>15</v>
      </c>
      <c r="F89" s="30"/>
      <c r="G89" s="31"/>
      <c r="H89" s="32">
        <v>128</v>
      </c>
      <c r="I89" s="33">
        <f>IF(H89&lt;&gt;"",(VLOOKUP(H89,POINT,3)),0)</f>
        <v>5</v>
      </c>
      <c r="J89" s="30">
        <v>128</v>
      </c>
      <c r="K89" s="31">
        <f>IF(J89&lt;&gt;"",(VLOOKUP(J89,POINT,5)),0)</f>
        <v>10</v>
      </c>
      <c r="L89" s="32"/>
      <c r="M89" s="33"/>
      <c r="N89" s="30"/>
      <c r="O89" s="31"/>
    </row>
    <row r="90" spans="1:15" ht="13.5" customHeight="1">
      <c r="A90" s="25">
        <f t="shared" si="17"/>
        <v>78</v>
      </c>
      <c r="B90" s="26" t="str">
        <f t="shared" si="18"/>
        <v>T</v>
      </c>
      <c r="C90" s="27" t="s">
        <v>448</v>
      </c>
      <c r="D90" s="28" t="s">
        <v>449</v>
      </c>
      <c r="E90" s="29">
        <f t="shared" si="11"/>
        <v>15</v>
      </c>
      <c r="F90" s="30"/>
      <c r="G90" s="31"/>
      <c r="H90" s="32">
        <v>32</v>
      </c>
      <c r="I90" s="33">
        <f>IF(H90&lt;&gt;"",(VLOOKUP(H90,POINT,3)),0)</f>
        <v>15</v>
      </c>
      <c r="J90" s="30"/>
      <c r="K90" s="31"/>
      <c r="L90" s="32"/>
      <c r="M90" s="33"/>
      <c r="N90" s="30"/>
      <c r="O90" s="31"/>
    </row>
    <row r="91" spans="1:15" ht="13.5" customHeight="1">
      <c r="A91" s="25">
        <f t="shared" si="17"/>
        <v>78</v>
      </c>
      <c r="B91" s="26"/>
      <c r="C91" s="27" t="s">
        <v>685</v>
      </c>
      <c r="D91" s="28" t="s">
        <v>432</v>
      </c>
      <c r="E91" s="29">
        <f t="shared" si="11"/>
        <v>15</v>
      </c>
      <c r="F91" s="30"/>
      <c r="G91" s="31"/>
      <c r="H91" s="32">
        <v>32</v>
      </c>
      <c r="I91" s="33">
        <f>IF(H91&lt;&gt;"",(VLOOKUP(H91,POINT,3)),0)</f>
        <v>15</v>
      </c>
      <c r="J91" s="30"/>
      <c r="K91" s="31"/>
      <c r="L91" s="32"/>
      <c r="M91" s="33"/>
      <c r="N91" s="30"/>
      <c r="O91" s="31"/>
    </row>
    <row r="92" spans="1:15" ht="13.5" customHeight="1">
      <c r="A92" s="25">
        <f t="shared" si="17"/>
        <v>78</v>
      </c>
      <c r="B92" s="26" t="str">
        <f>IF(E92=0,"",IF(A92=A83,"T",""))</f>
        <v>T</v>
      </c>
      <c r="C92" s="27" t="s">
        <v>690</v>
      </c>
      <c r="D92" s="28" t="s">
        <v>432</v>
      </c>
      <c r="E92" s="29">
        <f t="shared" si="11"/>
        <v>15</v>
      </c>
      <c r="F92" s="30"/>
      <c r="G92" s="31"/>
      <c r="H92" s="32">
        <v>32</v>
      </c>
      <c r="I92" s="33">
        <f>IF(H92&lt;&gt;"",(VLOOKUP(H92,POINT,3)),0)</f>
        <v>15</v>
      </c>
      <c r="J92" s="30"/>
      <c r="K92" s="31"/>
      <c r="L92" s="32"/>
      <c r="M92" s="33"/>
      <c r="N92" s="30"/>
      <c r="O92" s="31"/>
    </row>
    <row r="93" spans="1:15" ht="13.5" customHeight="1">
      <c r="A93" s="25">
        <f t="shared" si="17"/>
        <v>78</v>
      </c>
      <c r="B93" s="26"/>
      <c r="C93" s="27" t="s">
        <v>691</v>
      </c>
      <c r="D93" s="28" t="s">
        <v>432</v>
      </c>
      <c r="E93" s="29">
        <f t="shared" si="11"/>
        <v>15</v>
      </c>
      <c r="F93" s="30"/>
      <c r="G93" s="31"/>
      <c r="H93" s="32">
        <v>32</v>
      </c>
      <c r="I93" s="33">
        <f>IF(H93&lt;&gt;"",(VLOOKUP(H93,POINT,3)),0)</f>
        <v>15</v>
      </c>
      <c r="J93" s="30"/>
      <c r="K93" s="31"/>
      <c r="L93" s="32"/>
      <c r="M93" s="33"/>
      <c r="N93" s="30"/>
      <c r="O93" s="31"/>
    </row>
    <row r="94" spans="1:15" ht="13.5" customHeight="1">
      <c r="A94" s="25">
        <f t="shared" si="17"/>
        <v>78</v>
      </c>
      <c r="B94" s="26"/>
      <c r="C94" s="27" t="s">
        <v>694</v>
      </c>
      <c r="D94" s="28" t="s">
        <v>432</v>
      </c>
      <c r="E94" s="29">
        <f t="shared" si="11"/>
        <v>15</v>
      </c>
      <c r="F94" s="30"/>
      <c r="G94" s="31"/>
      <c r="H94" s="32">
        <v>32</v>
      </c>
      <c r="I94" s="33">
        <f aca="true" t="shared" si="19" ref="I94:I103">IF(H94&lt;&gt;"",(VLOOKUP(H94,POINT,3)),0)</f>
        <v>15</v>
      </c>
      <c r="J94" s="30"/>
      <c r="K94" s="31"/>
      <c r="L94" s="32"/>
      <c r="M94" s="33"/>
      <c r="N94" s="30"/>
      <c r="O94" s="31"/>
    </row>
    <row r="95" spans="1:15" ht="13.5" customHeight="1">
      <c r="A95" s="25">
        <f t="shared" si="17"/>
        <v>78</v>
      </c>
      <c r="B95" s="26"/>
      <c r="C95" s="27" t="s">
        <v>695</v>
      </c>
      <c r="D95" s="28" t="s">
        <v>432</v>
      </c>
      <c r="E95" s="29">
        <f t="shared" si="11"/>
        <v>15</v>
      </c>
      <c r="F95" s="30"/>
      <c r="G95" s="31"/>
      <c r="H95" s="32">
        <v>32</v>
      </c>
      <c r="I95" s="33">
        <f>IF(H95&lt;&gt;"",(VLOOKUP(H95,POINT,3)),0)</f>
        <v>15</v>
      </c>
      <c r="J95" s="30"/>
      <c r="K95" s="31"/>
      <c r="L95" s="32"/>
      <c r="M95" s="33"/>
      <c r="N95" s="30"/>
      <c r="O95" s="31"/>
    </row>
    <row r="96" spans="1:15" ht="13.5" customHeight="1">
      <c r="A96" s="25">
        <f t="shared" si="17"/>
        <v>78</v>
      </c>
      <c r="B96" s="26"/>
      <c r="C96" s="27" t="s">
        <v>698</v>
      </c>
      <c r="D96" s="28" t="s">
        <v>382</v>
      </c>
      <c r="E96" s="29">
        <f t="shared" si="11"/>
        <v>15</v>
      </c>
      <c r="F96" s="30"/>
      <c r="G96" s="31"/>
      <c r="H96" s="32">
        <v>32</v>
      </c>
      <c r="I96" s="33">
        <f t="shared" si="19"/>
        <v>15</v>
      </c>
      <c r="J96" s="30"/>
      <c r="K96" s="31"/>
      <c r="L96" s="32"/>
      <c r="M96" s="33"/>
      <c r="N96" s="30"/>
      <c r="O96" s="31"/>
    </row>
    <row r="97" spans="1:15" ht="13.5" customHeight="1">
      <c r="A97" s="25">
        <f t="shared" si="17"/>
        <v>92</v>
      </c>
      <c r="B97" s="26"/>
      <c r="C97" s="27" t="s">
        <v>683</v>
      </c>
      <c r="D97" s="28" t="s">
        <v>684</v>
      </c>
      <c r="E97" s="29">
        <f t="shared" si="11"/>
        <v>14</v>
      </c>
      <c r="F97" s="30">
        <v>4</v>
      </c>
      <c r="G97" s="31">
        <f>IF(F97&lt;&gt;"",(VLOOKUP(F97,POINT,2)),0)</f>
        <v>4</v>
      </c>
      <c r="H97" s="32">
        <v>64</v>
      </c>
      <c r="I97" s="33">
        <f t="shared" si="19"/>
        <v>10</v>
      </c>
      <c r="J97" s="30"/>
      <c r="K97" s="31"/>
      <c r="L97" s="32"/>
      <c r="M97" s="33"/>
      <c r="N97" s="30"/>
      <c r="O97" s="31"/>
    </row>
    <row r="98" spans="1:15" ht="13.5" customHeight="1">
      <c r="A98" s="25">
        <f t="shared" si="17"/>
        <v>93</v>
      </c>
      <c r="B98" s="26">
        <f aca="true" t="shared" si="20" ref="B98:B108">IF(E98=0,"",IF(A98=A97,"T",""))</f>
      </c>
      <c r="C98" s="27" t="s">
        <v>465</v>
      </c>
      <c r="D98" s="28" t="s">
        <v>458</v>
      </c>
      <c r="E98" s="29">
        <f t="shared" si="11"/>
        <v>12</v>
      </c>
      <c r="F98" s="30"/>
      <c r="G98" s="31"/>
      <c r="H98" s="32">
        <v>128</v>
      </c>
      <c r="I98" s="33">
        <f t="shared" si="19"/>
        <v>5</v>
      </c>
      <c r="J98" s="30"/>
      <c r="K98" s="31"/>
      <c r="L98" s="32"/>
      <c r="M98" s="33"/>
      <c r="N98" s="30">
        <v>128</v>
      </c>
      <c r="O98" s="31">
        <f>IF(N98&lt;&gt;"",(VLOOKUP(N98,POINT,7)),0)</f>
        <v>7</v>
      </c>
    </row>
    <row r="99" spans="1:15" ht="13.5" customHeight="1">
      <c r="A99" s="25">
        <f t="shared" si="17"/>
        <v>94</v>
      </c>
      <c r="B99" s="26">
        <f t="shared" si="20"/>
      </c>
      <c r="C99" s="27" t="s">
        <v>450</v>
      </c>
      <c r="D99" s="28" t="s">
        <v>364</v>
      </c>
      <c r="E99" s="29">
        <f t="shared" si="11"/>
        <v>11</v>
      </c>
      <c r="F99" s="30">
        <v>16</v>
      </c>
      <c r="G99" s="31">
        <f>IF(F99&lt;&gt;"",(VLOOKUP(F99,POINT,2)),0)</f>
        <v>1</v>
      </c>
      <c r="H99" s="32"/>
      <c r="I99" s="33"/>
      <c r="J99" s="30">
        <v>128</v>
      </c>
      <c r="K99" s="31">
        <f aca="true" t="shared" si="21" ref="K99:K108">IF(J99&lt;&gt;"",(VLOOKUP(J99,POINT,5)),0)</f>
        <v>10</v>
      </c>
      <c r="L99" s="32"/>
      <c r="M99" s="33"/>
      <c r="N99" s="30"/>
      <c r="O99" s="31"/>
    </row>
    <row r="100" spans="1:15" ht="13.5" customHeight="1">
      <c r="A100" s="25">
        <f t="shared" si="17"/>
        <v>94</v>
      </c>
      <c r="B100" s="26"/>
      <c r="C100" s="27" t="s">
        <v>622</v>
      </c>
      <c r="D100" s="28" t="s">
        <v>389</v>
      </c>
      <c r="E100" s="29">
        <f t="shared" si="11"/>
        <v>11</v>
      </c>
      <c r="F100" s="30">
        <v>16</v>
      </c>
      <c r="G100" s="31">
        <f>IF(F100&lt;&gt;"",(VLOOKUP(F100,POINT,2)),0)</f>
        <v>1</v>
      </c>
      <c r="H100" s="32">
        <v>64</v>
      </c>
      <c r="I100" s="33">
        <f t="shared" si="19"/>
        <v>10</v>
      </c>
      <c r="J100" s="30"/>
      <c r="K100" s="31"/>
      <c r="L100" s="32"/>
      <c r="M100" s="33"/>
      <c r="N100" s="30"/>
      <c r="O100" s="31"/>
    </row>
    <row r="101" spans="1:15" ht="13.5" customHeight="1">
      <c r="A101" s="25">
        <f t="shared" si="17"/>
        <v>96</v>
      </c>
      <c r="B101" s="26">
        <f t="shared" si="20"/>
      </c>
      <c r="C101" s="27" t="s">
        <v>476</v>
      </c>
      <c r="D101" s="28" t="s">
        <v>401</v>
      </c>
      <c r="E101" s="29">
        <f t="shared" si="11"/>
        <v>10</v>
      </c>
      <c r="F101" s="30"/>
      <c r="G101" s="31"/>
      <c r="H101" s="32">
        <v>64</v>
      </c>
      <c r="I101" s="33">
        <f t="shared" si="19"/>
        <v>10</v>
      </c>
      <c r="J101" s="30"/>
      <c r="K101" s="31"/>
      <c r="L101" s="32"/>
      <c r="M101" s="33"/>
      <c r="N101" s="30"/>
      <c r="O101" s="31"/>
    </row>
    <row r="102" spans="1:15" ht="13.5" customHeight="1">
      <c r="A102" s="25">
        <f aca="true" t="shared" si="22" ref="A102:A133">IF(E102=0,"",RANK(E102,$E$6:$E$143))</f>
        <v>96</v>
      </c>
      <c r="B102" s="26" t="str">
        <f t="shared" si="20"/>
        <v>T</v>
      </c>
      <c r="C102" s="27" t="s">
        <v>413</v>
      </c>
      <c r="D102" s="28" t="s">
        <v>414</v>
      </c>
      <c r="E102" s="29">
        <f aca="true" t="shared" si="23" ref="E102:E140">IF((G102+I102+K102+M102+O102)&lt;&gt;0,G102+I102+K102+M102+O102,0)</f>
        <v>10</v>
      </c>
      <c r="F102" s="30"/>
      <c r="G102" s="31"/>
      <c r="H102" s="32"/>
      <c r="I102" s="33"/>
      <c r="J102" s="30">
        <v>128</v>
      </c>
      <c r="K102" s="31">
        <f>IF(J102&lt;&gt;"",(VLOOKUP(J102,POINT,5)),0)</f>
        <v>10</v>
      </c>
      <c r="L102" s="32"/>
      <c r="M102" s="33"/>
      <c r="N102" s="30"/>
      <c r="O102" s="31"/>
    </row>
    <row r="103" spans="1:15" ht="13.5" customHeight="1">
      <c r="A103" s="25">
        <f t="shared" si="22"/>
        <v>96</v>
      </c>
      <c r="B103" s="26" t="str">
        <f aca="true" t="shared" si="24" ref="B103:B140">IF(E103=0,"",IF(A103=A102,"T",""))</f>
        <v>T</v>
      </c>
      <c r="C103" s="27" t="s">
        <v>427</v>
      </c>
      <c r="D103" s="28" t="s">
        <v>428</v>
      </c>
      <c r="E103" s="29">
        <f t="shared" si="23"/>
        <v>10</v>
      </c>
      <c r="F103" s="30"/>
      <c r="G103" s="31"/>
      <c r="H103" s="32">
        <v>64</v>
      </c>
      <c r="I103" s="33">
        <f t="shared" si="19"/>
        <v>10</v>
      </c>
      <c r="J103" s="30"/>
      <c r="K103" s="31"/>
      <c r="L103" s="32"/>
      <c r="M103" s="33"/>
      <c r="N103" s="30"/>
      <c r="O103" s="31"/>
    </row>
    <row r="104" spans="1:15" ht="13.5" customHeight="1">
      <c r="A104" s="25">
        <f t="shared" si="22"/>
        <v>96</v>
      </c>
      <c r="B104" s="26" t="str">
        <f t="shared" si="24"/>
        <v>T</v>
      </c>
      <c r="C104" s="27" t="s">
        <v>447</v>
      </c>
      <c r="D104" s="28" t="s">
        <v>430</v>
      </c>
      <c r="E104" s="29">
        <f t="shared" si="23"/>
        <v>10</v>
      </c>
      <c r="F104" s="30"/>
      <c r="G104" s="31"/>
      <c r="H104" s="32"/>
      <c r="I104" s="33"/>
      <c r="J104" s="30">
        <v>128</v>
      </c>
      <c r="K104" s="31">
        <f t="shared" si="21"/>
        <v>10</v>
      </c>
      <c r="L104" s="32"/>
      <c r="M104" s="33"/>
      <c r="N104" s="30"/>
      <c r="O104" s="31"/>
    </row>
    <row r="105" spans="1:15" ht="13.5" customHeight="1">
      <c r="A105" s="25">
        <f t="shared" si="22"/>
        <v>96</v>
      </c>
      <c r="B105" s="26" t="str">
        <f t="shared" si="24"/>
        <v>T</v>
      </c>
      <c r="C105" s="27" t="s">
        <v>451</v>
      </c>
      <c r="D105" s="28" t="s">
        <v>389</v>
      </c>
      <c r="E105" s="29">
        <f t="shared" si="23"/>
        <v>10</v>
      </c>
      <c r="F105" s="30"/>
      <c r="G105" s="31"/>
      <c r="H105" s="32"/>
      <c r="I105" s="33"/>
      <c r="J105" s="30">
        <v>128</v>
      </c>
      <c r="K105" s="31">
        <f t="shared" si="21"/>
        <v>10</v>
      </c>
      <c r="L105" s="32"/>
      <c r="M105" s="33"/>
      <c r="N105" s="30"/>
      <c r="O105" s="31"/>
    </row>
    <row r="106" spans="1:15" ht="13.5" customHeight="1">
      <c r="A106" s="25">
        <f t="shared" si="22"/>
        <v>96</v>
      </c>
      <c r="B106" s="26" t="str">
        <f t="shared" si="24"/>
        <v>T</v>
      </c>
      <c r="C106" s="27" t="s">
        <v>453</v>
      </c>
      <c r="D106" s="28" t="s">
        <v>675</v>
      </c>
      <c r="E106" s="29">
        <f t="shared" si="23"/>
        <v>10</v>
      </c>
      <c r="F106" s="30"/>
      <c r="G106" s="31"/>
      <c r="H106" s="32"/>
      <c r="I106" s="33"/>
      <c r="J106" s="30">
        <v>128</v>
      </c>
      <c r="K106" s="31">
        <f t="shared" si="21"/>
        <v>10</v>
      </c>
      <c r="L106" s="32"/>
      <c r="M106" s="33"/>
      <c r="N106" s="30"/>
      <c r="O106" s="31"/>
    </row>
    <row r="107" spans="1:15" ht="13.5" customHeight="1">
      <c r="A107" s="25">
        <f t="shared" si="22"/>
        <v>96</v>
      </c>
      <c r="B107" s="26" t="str">
        <f t="shared" si="20"/>
        <v>T</v>
      </c>
      <c r="C107" s="27" t="s">
        <v>455</v>
      </c>
      <c r="D107" s="28" t="s">
        <v>456</v>
      </c>
      <c r="E107" s="29">
        <f t="shared" si="23"/>
        <v>10</v>
      </c>
      <c r="F107" s="30"/>
      <c r="G107" s="31"/>
      <c r="H107" s="32"/>
      <c r="I107" s="33"/>
      <c r="J107" s="30">
        <v>128</v>
      </c>
      <c r="K107" s="31">
        <f t="shared" si="21"/>
        <v>10</v>
      </c>
      <c r="L107" s="32"/>
      <c r="M107" s="33"/>
      <c r="N107" s="30"/>
      <c r="O107" s="31"/>
    </row>
    <row r="108" spans="1:15" ht="13.5" customHeight="1">
      <c r="A108" s="25">
        <f t="shared" si="22"/>
        <v>96</v>
      </c>
      <c r="B108" s="26" t="str">
        <f t="shared" si="20"/>
        <v>T</v>
      </c>
      <c r="C108" s="27" t="s">
        <v>452</v>
      </c>
      <c r="D108" s="28" t="s">
        <v>675</v>
      </c>
      <c r="E108" s="29">
        <f t="shared" si="23"/>
        <v>10</v>
      </c>
      <c r="F108" s="30"/>
      <c r="G108" s="31"/>
      <c r="H108" s="32"/>
      <c r="I108" s="33"/>
      <c r="J108" s="30">
        <v>128</v>
      </c>
      <c r="K108" s="31">
        <f t="shared" si="21"/>
        <v>10</v>
      </c>
      <c r="L108" s="32"/>
      <c r="M108" s="33"/>
      <c r="N108" s="30"/>
      <c r="O108" s="31"/>
    </row>
    <row r="109" spans="1:15" ht="13.5" customHeight="1">
      <c r="A109" s="25">
        <f t="shared" si="22"/>
        <v>96</v>
      </c>
      <c r="B109" s="26"/>
      <c r="C109" s="27" t="s">
        <v>678</v>
      </c>
      <c r="D109" s="28" t="s">
        <v>679</v>
      </c>
      <c r="E109" s="29">
        <f t="shared" si="23"/>
        <v>10</v>
      </c>
      <c r="F109" s="30"/>
      <c r="G109" s="31"/>
      <c r="H109" s="32">
        <v>64</v>
      </c>
      <c r="I109" s="33">
        <f aca="true" t="shared" si="25" ref="I109:I116">IF(H109&lt;&gt;"",(VLOOKUP(H109,POINT,3)),0)</f>
        <v>10</v>
      </c>
      <c r="J109" s="30"/>
      <c r="K109" s="31"/>
      <c r="L109" s="32"/>
      <c r="M109" s="33"/>
      <c r="N109" s="30"/>
      <c r="O109" s="31"/>
    </row>
    <row r="110" spans="1:15" ht="13.5" customHeight="1">
      <c r="A110" s="25">
        <f t="shared" si="22"/>
        <v>96</v>
      </c>
      <c r="B110" s="26"/>
      <c r="C110" s="27" t="s">
        <v>681</v>
      </c>
      <c r="D110" s="28" t="s">
        <v>682</v>
      </c>
      <c r="E110" s="29">
        <f t="shared" si="23"/>
        <v>10</v>
      </c>
      <c r="F110" s="30"/>
      <c r="G110" s="31"/>
      <c r="H110" s="32">
        <v>64</v>
      </c>
      <c r="I110" s="33">
        <f t="shared" si="25"/>
        <v>10</v>
      </c>
      <c r="J110" s="30"/>
      <c r="K110" s="31"/>
      <c r="L110" s="32"/>
      <c r="M110" s="33"/>
      <c r="N110" s="30"/>
      <c r="O110" s="31"/>
    </row>
    <row r="111" spans="1:15" ht="13.5" customHeight="1">
      <c r="A111" s="25">
        <f t="shared" si="22"/>
        <v>96</v>
      </c>
      <c r="B111" s="26"/>
      <c r="C111" s="27" t="s">
        <v>686</v>
      </c>
      <c r="D111" s="28" t="s">
        <v>432</v>
      </c>
      <c r="E111" s="29">
        <f t="shared" si="23"/>
        <v>10</v>
      </c>
      <c r="F111" s="30"/>
      <c r="G111" s="31"/>
      <c r="H111" s="32">
        <v>64</v>
      </c>
      <c r="I111" s="33">
        <f t="shared" si="25"/>
        <v>10</v>
      </c>
      <c r="J111" s="30"/>
      <c r="K111" s="31"/>
      <c r="L111" s="32"/>
      <c r="M111" s="33"/>
      <c r="N111" s="30"/>
      <c r="O111" s="31"/>
    </row>
    <row r="112" spans="1:15" ht="13.5" customHeight="1">
      <c r="A112" s="25">
        <f t="shared" si="22"/>
        <v>96</v>
      </c>
      <c r="B112" s="26"/>
      <c r="C112" s="27" t="s">
        <v>687</v>
      </c>
      <c r="D112" s="28" t="s">
        <v>392</v>
      </c>
      <c r="E112" s="29">
        <f t="shared" si="23"/>
        <v>10</v>
      </c>
      <c r="F112" s="30"/>
      <c r="G112" s="31"/>
      <c r="H112" s="32">
        <v>64</v>
      </c>
      <c r="I112" s="33">
        <f t="shared" si="25"/>
        <v>10</v>
      </c>
      <c r="J112" s="30"/>
      <c r="K112" s="31"/>
      <c r="L112" s="32"/>
      <c r="M112" s="33"/>
      <c r="N112" s="30"/>
      <c r="O112" s="31"/>
    </row>
    <row r="113" spans="1:15" ht="13.5" customHeight="1">
      <c r="A113" s="25">
        <f t="shared" si="22"/>
        <v>96</v>
      </c>
      <c r="B113" s="26"/>
      <c r="C113" s="27" t="s">
        <v>693</v>
      </c>
      <c r="D113" s="28" t="s">
        <v>682</v>
      </c>
      <c r="E113" s="29">
        <f t="shared" si="23"/>
        <v>10</v>
      </c>
      <c r="F113" s="30"/>
      <c r="G113" s="31"/>
      <c r="H113" s="32">
        <v>64</v>
      </c>
      <c r="I113" s="33">
        <f t="shared" si="25"/>
        <v>10</v>
      </c>
      <c r="J113" s="30"/>
      <c r="K113" s="31"/>
      <c r="L113" s="32"/>
      <c r="M113" s="33"/>
      <c r="N113" s="30"/>
      <c r="O113" s="31"/>
    </row>
    <row r="114" spans="1:15" ht="13.5" customHeight="1">
      <c r="A114" s="25">
        <f t="shared" si="22"/>
        <v>96</v>
      </c>
      <c r="B114" s="26"/>
      <c r="C114" s="27" t="s">
        <v>696</v>
      </c>
      <c r="D114" s="28" t="s">
        <v>432</v>
      </c>
      <c r="E114" s="29">
        <f t="shared" si="23"/>
        <v>10</v>
      </c>
      <c r="F114" s="30"/>
      <c r="G114" s="31"/>
      <c r="H114" s="32">
        <v>64</v>
      </c>
      <c r="I114" s="33">
        <f t="shared" si="25"/>
        <v>10</v>
      </c>
      <c r="J114" s="30"/>
      <c r="K114" s="31"/>
      <c r="L114" s="32"/>
      <c r="M114" s="33"/>
      <c r="N114" s="30"/>
      <c r="O114" s="31"/>
    </row>
    <row r="115" spans="1:15" ht="13.5" customHeight="1">
      <c r="A115" s="25">
        <f t="shared" si="22"/>
        <v>96</v>
      </c>
      <c r="B115" s="26"/>
      <c r="C115" s="27" t="s">
        <v>697</v>
      </c>
      <c r="D115" s="28" t="s">
        <v>389</v>
      </c>
      <c r="E115" s="29">
        <f t="shared" si="23"/>
        <v>10</v>
      </c>
      <c r="F115" s="30"/>
      <c r="G115" s="31"/>
      <c r="H115" s="32">
        <v>64</v>
      </c>
      <c r="I115" s="33">
        <f t="shared" si="25"/>
        <v>10</v>
      </c>
      <c r="J115" s="30"/>
      <c r="K115" s="31"/>
      <c r="L115" s="32"/>
      <c r="M115" s="33"/>
      <c r="N115" s="30"/>
      <c r="O115" s="31"/>
    </row>
    <row r="116" spans="1:15" ht="13.5" customHeight="1">
      <c r="A116" s="25">
        <f t="shared" si="22"/>
        <v>96</v>
      </c>
      <c r="B116" s="26"/>
      <c r="C116" s="27" t="s">
        <v>699</v>
      </c>
      <c r="D116" s="28" t="s">
        <v>700</v>
      </c>
      <c r="E116" s="29">
        <f t="shared" si="23"/>
        <v>10</v>
      </c>
      <c r="F116" s="30"/>
      <c r="G116" s="31"/>
      <c r="H116" s="32">
        <v>64</v>
      </c>
      <c r="I116" s="33">
        <f t="shared" si="25"/>
        <v>10</v>
      </c>
      <c r="J116" s="30"/>
      <c r="K116" s="31"/>
      <c r="L116" s="32"/>
      <c r="M116" s="33"/>
      <c r="N116" s="30"/>
      <c r="O116" s="31"/>
    </row>
    <row r="117" spans="1:15" ht="13.5" customHeight="1">
      <c r="A117" s="25">
        <f t="shared" si="22"/>
        <v>96</v>
      </c>
      <c r="B117" s="26" t="str">
        <f t="shared" si="24"/>
        <v>T</v>
      </c>
      <c r="C117" s="27" t="s">
        <v>721</v>
      </c>
      <c r="D117" s="28" t="s">
        <v>675</v>
      </c>
      <c r="E117" s="29">
        <f t="shared" si="23"/>
        <v>10</v>
      </c>
      <c r="F117" s="30">
        <v>1</v>
      </c>
      <c r="G117" s="31">
        <f>IF(F117&lt;&gt;"",(VLOOKUP(F117,POINT,2)),0)</f>
        <v>10</v>
      </c>
      <c r="H117" s="32"/>
      <c r="I117" s="33"/>
      <c r="J117" s="30"/>
      <c r="K117" s="31"/>
      <c r="L117" s="32"/>
      <c r="M117" s="33"/>
      <c r="N117" s="30"/>
      <c r="O117" s="31"/>
    </row>
    <row r="118" spans="1:15" ht="13.5" customHeight="1">
      <c r="A118" s="25">
        <f t="shared" si="22"/>
        <v>113</v>
      </c>
      <c r="B118" s="26">
        <f t="shared" si="24"/>
      </c>
      <c r="C118" s="27" t="s">
        <v>459</v>
      </c>
      <c r="D118" s="28" t="s">
        <v>224</v>
      </c>
      <c r="E118" s="29">
        <f t="shared" si="23"/>
        <v>7</v>
      </c>
      <c r="F118" s="30"/>
      <c r="G118" s="31"/>
      <c r="H118" s="32"/>
      <c r="I118" s="33"/>
      <c r="J118" s="30"/>
      <c r="K118" s="31"/>
      <c r="L118" s="32"/>
      <c r="M118" s="33"/>
      <c r="N118" s="30">
        <v>128</v>
      </c>
      <c r="O118" s="31">
        <f aca="true" t="shared" si="26" ref="O118:O128">IF(N118&lt;&gt;"",(VLOOKUP(N118,POINT,7)),0)</f>
        <v>7</v>
      </c>
    </row>
    <row r="119" spans="1:15" ht="13.5" customHeight="1">
      <c r="A119" s="25">
        <f t="shared" si="22"/>
        <v>113</v>
      </c>
      <c r="B119" s="26" t="str">
        <f t="shared" si="24"/>
        <v>T</v>
      </c>
      <c r="C119" s="27" t="s">
        <v>460</v>
      </c>
      <c r="D119" s="28" t="s">
        <v>430</v>
      </c>
      <c r="E119" s="29">
        <f t="shared" si="23"/>
        <v>7</v>
      </c>
      <c r="F119" s="30"/>
      <c r="G119" s="31"/>
      <c r="H119" s="32"/>
      <c r="I119" s="33"/>
      <c r="J119" s="30"/>
      <c r="K119" s="31"/>
      <c r="L119" s="32"/>
      <c r="M119" s="33"/>
      <c r="N119" s="30">
        <v>128</v>
      </c>
      <c r="O119" s="31">
        <f t="shared" si="26"/>
        <v>7</v>
      </c>
    </row>
    <row r="120" spans="1:15" ht="13.5" customHeight="1">
      <c r="A120" s="25">
        <f t="shared" si="22"/>
        <v>113</v>
      </c>
      <c r="B120" s="26" t="str">
        <f t="shared" si="24"/>
        <v>T</v>
      </c>
      <c r="C120" s="27" t="s">
        <v>461</v>
      </c>
      <c r="D120" s="28" t="s">
        <v>462</v>
      </c>
      <c r="E120" s="29">
        <f t="shared" si="23"/>
        <v>7</v>
      </c>
      <c r="F120" s="30"/>
      <c r="G120" s="31"/>
      <c r="H120" s="32"/>
      <c r="I120" s="33"/>
      <c r="J120" s="30"/>
      <c r="K120" s="31"/>
      <c r="L120" s="32"/>
      <c r="M120" s="33"/>
      <c r="N120" s="30">
        <v>128</v>
      </c>
      <c r="O120" s="31">
        <f t="shared" si="26"/>
        <v>7</v>
      </c>
    </row>
    <row r="121" spans="1:15" ht="13.5" customHeight="1">
      <c r="A121" s="25">
        <f t="shared" si="22"/>
        <v>113</v>
      </c>
      <c r="B121" s="26" t="str">
        <f t="shared" si="24"/>
        <v>T</v>
      </c>
      <c r="C121" s="34" t="s">
        <v>463</v>
      </c>
      <c r="D121" s="28" t="s">
        <v>432</v>
      </c>
      <c r="E121" s="29">
        <f t="shared" si="23"/>
        <v>7</v>
      </c>
      <c r="F121" s="30"/>
      <c r="G121" s="31"/>
      <c r="H121" s="32"/>
      <c r="I121" s="33"/>
      <c r="J121" s="30"/>
      <c r="K121" s="31"/>
      <c r="L121" s="32"/>
      <c r="M121" s="33"/>
      <c r="N121" s="30">
        <v>128</v>
      </c>
      <c r="O121" s="31">
        <f t="shared" si="26"/>
        <v>7</v>
      </c>
    </row>
    <row r="122" spans="1:15" ht="13.5" customHeight="1">
      <c r="A122" s="25">
        <f t="shared" si="22"/>
        <v>113</v>
      </c>
      <c r="B122" s="26" t="str">
        <f t="shared" si="24"/>
        <v>T</v>
      </c>
      <c r="C122" s="27" t="s">
        <v>464</v>
      </c>
      <c r="D122" s="28" t="s">
        <v>340</v>
      </c>
      <c r="E122" s="29">
        <f t="shared" si="23"/>
        <v>7</v>
      </c>
      <c r="F122" s="30"/>
      <c r="G122" s="31"/>
      <c r="H122" s="32"/>
      <c r="I122" s="33"/>
      <c r="J122" s="30"/>
      <c r="K122" s="31"/>
      <c r="L122" s="32"/>
      <c r="M122" s="33"/>
      <c r="N122" s="30">
        <v>128</v>
      </c>
      <c r="O122" s="31">
        <f t="shared" si="26"/>
        <v>7</v>
      </c>
    </row>
    <row r="123" spans="1:17" ht="13.5" customHeight="1">
      <c r="A123" s="25">
        <f t="shared" si="22"/>
        <v>113</v>
      </c>
      <c r="B123" s="26" t="str">
        <f t="shared" si="24"/>
        <v>T</v>
      </c>
      <c r="C123" s="27" t="s">
        <v>466</v>
      </c>
      <c r="D123" s="28" t="s">
        <v>458</v>
      </c>
      <c r="E123" s="29">
        <f t="shared" si="23"/>
        <v>7</v>
      </c>
      <c r="F123" s="30"/>
      <c r="G123" s="31"/>
      <c r="H123" s="32"/>
      <c r="I123" s="33"/>
      <c r="J123" s="30"/>
      <c r="K123" s="31"/>
      <c r="L123" s="32"/>
      <c r="M123" s="33"/>
      <c r="N123" s="30">
        <v>128</v>
      </c>
      <c r="O123" s="31">
        <f t="shared" si="26"/>
        <v>7</v>
      </c>
      <c r="P123" s="35"/>
      <c r="Q123" s="35"/>
    </row>
    <row r="124" spans="1:15" ht="13.5" customHeight="1">
      <c r="A124" s="25">
        <f t="shared" si="22"/>
        <v>113</v>
      </c>
      <c r="B124" s="26" t="str">
        <f t="shared" si="24"/>
        <v>T</v>
      </c>
      <c r="C124" s="27" t="s">
        <v>468</v>
      </c>
      <c r="D124" s="28" t="s">
        <v>382</v>
      </c>
      <c r="E124" s="29">
        <f t="shared" si="23"/>
        <v>7</v>
      </c>
      <c r="F124" s="30"/>
      <c r="G124" s="31"/>
      <c r="H124" s="32"/>
      <c r="I124" s="33"/>
      <c r="J124" s="30"/>
      <c r="K124" s="31"/>
      <c r="L124" s="32"/>
      <c r="M124" s="33"/>
      <c r="N124" s="30">
        <v>128</v>
      </c>
      <c r="O124" s="31">
        <f t="shared" si="26"/>
        <v>7</v>
      </c>
    </row>
    <row r="125" spans="1:15" ht="13.5" customHeight="1">
      <c r="A125" s="25">
        <f t="shared" si="22"/>
        <v>113</v>
      </c>
      <c r="B125" s="26" t="str">
        <f t="shared" si="24"/>
        <v>T</v>
      </c>
      <c r="C125" s="27" t="s">
        <v>469</v>
      </c>
      <c r="D125" s="28" t="s">
        <v>675</v>
      </c>
      <c r="E125" s="29">
        <f t="shared" si="23"/>
        <v>7</v>
      </c>
      <c r="F125" s="30"/>
      <c r="G125" s="31"/>
      <c r="H125" s="32"/>
      <c r="I125" s="33"/>
      <c r="J125" s="30"/>
      <c r="K125" s="31"/>
      <c r="L125" s="32"/>
      <c r="M125" s="33"/>
      <c r="N125" s="30">
        <v>128</v>
      </c>
      <c r="O125" s="31">
        <f t="shared" si="26"/>
        <v>7</v>
      </c>
    </row>
    <row r="126" spans="1:15" ht="13.5" customHeight="1">
      <c r="A126" s="25">
        <f t="shared" si="22"/>
        <v>113</v>
      </c>
      <c r="B126" s="26" t="str">
        <f t="shared" si="24"/>
        <v>T</v>
      </c>
      <c r="C126" s="27" t="s">
        <v>470</v>
      </c>
      <c r="D126" s="28" t="s">
        <v>675</v>
      </c>
      <c r="E126" s="29">
        <f t="shared" si="23"/>
        <v>7</v>
      </c>
      <c r="F126" s="30"/>
      <c r="G126" s="31"/>
      <c r="H126" s="32"/>
      <c r="I126" s="33"/>
      <c r="J126" s="30"/>
      <c r="K126" s="31"/>
      <c r="L126" s="32"/>
      <c r="M126" s="33"/>
      <c r="N126" s="30">
        <v>128</v>
      </c>
      <c r="O126" s="31">
        <f t="shared" si="26"/>
        <v>7</v>
      </c>
    </row>
    <row r="127" spans="1:15" ht="13.5" customHeight="1">
      <c r="A127" s="25">
        <f t="shared" si="22"/>
        <v>113</v>
      </c>
      <c r="B127" s="26" t="str">
        <f t="shared" si="24"/>
        <v>T</v>
      </c>
      <c r="C127" s="27" t="s">
        <v>471</v>
      </c>
      <c r="D127" s="28" t="s">
        <v>675</v>
      </c>
      <c r="E127" s="29">
        <f t="shared" si="23"/>
        <v>7</v>
      </c>
      <c r="F127" s="30"/>
      <c r="G127" s="31"/>
      <c r="H127" s="32"/>
      <c r="I127" s="33"/>
      <c r="J127" s="30"/>
      <c r="K127" s="31"/>
      <c r="L127" s="32"/>
      <c r="M127" s="33"/>
      <c r="N127" s="30">
        <v>128</v>
      </c>
      <c r="O127" s="31">
        <f t="shared" si="26"/>
        <v>7</v>
      </c>
    </row>
    <row r="128" spans="1:15" ht="13.5" customHeight="1">
      <c r="A128" s="25">
        <f t="shared" si="22"/>
        <v>113</v>
      </c>
      <c r="B128" s="26" t="str">
        <f t="shared" si="24"/>
        <v>T</v>
      </c>
      <c r="C128" s="27" t="s">
        <v>472</v>
      </c>
      <c r="D128" s="28" t="s">
        <v>473</v>
      </c>
      <c r="E128" s="29">
        <f t="shared" si="23"/>
        <v>7</v>
      </c>
      <c r="F128" s="30"/>
      <c r="G128" s="31"/>
      <c r="H128" s="32"/>
      <c r="I128" s="33"/>
      <c r="J128" s="30"/>
      <c r="K128" s="31"/>
      <c r="L128" s="32"/>
      <c r="M128" s="33"/>
      <c r="N128" s="30">
        <v>128</v>
      </c>
      <c r="O128" s="31">
        <f t="shared" si="26"/>
        <v>7</v>
      </c>
    </row>
    <row r="129" spans="1:15" ht="13.5" customHeight="1">
      <c r="A129" s="25">
        <f t="shared" si="22"/>
        <v>124</v>
      </c>
      <c r="B129" s="26">
        <f t="shared" si="24"/>
      </c>
      <c r="C129" s="27" t="s">
        <v>677</v>
      </c>
      <c r="D129" s="28" t="s">
        <v>392</v>
      </c>
      <c r="E129" s="29">
        <f t="shared" si="23"/>
        <v>5</v>
      </c>
      <c r="F129" s="30"/>
      <c r="G129" s="31"/>
      <c r="H129" s="32">
        <v>128</v>
      </c>
      <c r="I129" s="33">
        <f>IF(H129&lt;&gt;"",(VLOOKUP(H129,POINT,3)),0)</f>
        <v>5</v>
      </c>
      <c r="J129" s="30"/>
      <c r="K129" s="31"/>
      <c r="L129" s="32"/>
      <c r="M129" s="33"/>
      <c r="N129" s="30"/>
      <c r="O129" s="31"/>
    </row>
    <row r="130" spans="1:15" ht="13.5" customHeight="1">
      <c r="A130" s="25">
        <f t="shared" si="22"/>
        <v>124</v>
      </c>
      <c r="B130" s="26" t="str">
        <f t="shared" si="24"/>
        <v>T</v>
      </c>
      <c r="C130" s="27" t="s">
        <v>680</v>
      </c>
      <c r="D130" s="28" t="s">
        <v>432</v>
      </c>
      <c r="E130" s="29">
        <f t="shared" si="23"/>
        <v>5</v>
      </c>
      <c r="F130" s="30"/>
      <c r="G130" s="31"/>
      <c r="H130" s="32">
        <v>128</v>
      </c>
      <c r="I130" s="33">
        <f>IF(H130&lt;&gt;"",(VLOOKUP(H130,POINT,3)),0)</f>
        <v>5</v>
      </c>
      <c r="J130" s="30"/>
      <c r="K130" s="31"/>
      <c r="L130" s="32"/>
      <c r="M130" s="33"/>
      <c r="N130" s="30"/>
      <c r="O130" s="31"/>
    </row>
    <row r="131" spans="1:15" ht="13.5" customHeight="1">
      <c r="A131" s="25">
        <f t="shared" si="22"/>
        <v>124</v>
      </c>
      <c r="B131" s="26" t="str">
        <f t="shared" si="24"/>
        <v>T</v>
      </c>
      <c r="C131" s="27" t="s">
        <v>692</v>
      </c>
      <c r="D131" s="28" t="s">
        <v>682</v>
      </c>
      <c r="E131" s="29">
        <f t="shared" si="23"/>
        <v>5</v>
      </c>
      <c r="F131" s="30"/>
      <c r="G131" s="31"/>
      <c r="H131" s="32">
        <v>128</v>
      </c>
      <c r="I131" s="33">
        <f>IF(H131&lt;&gt;"",(VLOOKUP(H131,POINT,3)),0)</f>
        <v>5</v>
      </c>
      <c r="J131" s="30"/>
      <c r="K131" s="31"/>
      <c r="L131" s="32"/>
      <c r="M131" s="33"/>
      <c r="N131" s="30"/>
      <c r="O131" s="31"/>
    </row>
    <row r="132" spans="1:15" ht="13.5" customHeight="1">
      <c r="A132" s="25">
        <f t="shared" si="22"/>
        <v>127</v>
      </c>
      <c r="B132" s="26">
        <f t="shared" si="24"/>
      </c>
      <c r="C132" s="27" t="s">
        <v>478</v>
      </c>
      <c r="D132" s="28" t="s">
        <v>479</v>
      </c>
      <c r="E132" s="29">
        <f t="shared" si="23"/>
        <v>4</v>
      </c>
      <c r="F132" s="30">
        <v>4</v>
      </c>
      <c r="G132" s="31">
        <f aca="true" t="shared" si="27" ref="G132:G140">IF(F132&lt;&gt;"",(VLOOKUP(F132,POINT,2)),0)</f>
        <v>4</v>
      </c>
      <c r="H132" s="32"/>
      <c r="I132" s="33"/>
      <c r="J132" s="30"/>
      <c r="K132" s="31"/>
      <c r="L132" s="32"/>
      <c r="M132" s="33"/>
      <c r="N132" s="30"/>
      <c r="O132" s="31"/>
    </row>
    <row r="133" spans="1:15" ht="13.5" customHeight="1">
      <c r="A133" s="25">
        <f t="shared" si="22"/>
        <v>128</v>
      </c>
      <c r="B133" s="26">
        <f t="shared" si="24"/>
      </c>
      <c r="C133" s="27" t="s">
        <v>722</v>
      </c>
      <c r="D133" s="28" t="s">
        <v>723</v>
      </c>
      <c r="E133" s="29">
        <f t="shared" si="23"/>
        <v>2</v>
      </c>
      <c r="F133" s="30">
        <v>8</v>
      </c>
      <c r="G133" s="31">
        <f t="shared" si="27"/>
        <v>2</v>
      </c>
      <c r="H133" s="32"/>
      <c r="I133" s="33"/>
      <c r="J133" s="30"/>
      <c r="K133" s="31"/>
      <c r="L133" s="32"/>
      <c r="M133" s="33"/>
      <c r="N133" s="30"/>
      <c r="O133" s="31"/>
    </row>
    <row r="134" spans="1:15" ht="13.5" customHeight="1">
      <c r="A134" s="25">
        <f aca="true" t="shared" si="28" ref="A134:A142">IF(E134=0,"",RANK(E134,$E$6:$E$143))</f>
        <v>128</v>
      </c>
      <c r="B134" s="26" t="str">
        <f t="shared" si="24"/>
        <v>T</v>
      </c>
      <c r="C134" s="27" t="s">
        <v>488</v>
      </c>
      <c r="D134" s="28" t="s">
        <v>489</v>
      </c>
      <c r="E134" s="29">
        <f t="shared" si="23"/>
        <v>2</v>
      </c>
      <c r="F134" s="30">
        <v>8</v>
      </c>
      <c r="G134" s="31">
        <f t="shared" si="27"/>
        <v>2</v>
      </c>
      <c r="H134" s="32"/>
      <c r="I134" s="33"/>
      <c r="J134" s="30"/>
      <c r="K134" s="31"/>
      <c r="L134" s="32"/>
      <c r="M134" s="33"/>
      <c r="N134" s="30"/>
      <c r="O134" s="31"/>
    </row>
    <row r="135" spans="1:15" ht="13.5" customHeight="1">
      <c r="A135" s="25">
        <f t="shared" si="28"/>
        <v>128</v>
      </c>
      <c r="B135" s="26" t="str">
        <f t="shared" si="24"/>
        <v>T</v>
      </c>
      <c r="C135" s="27" t="s">
        <v>724</v>
      </c>
      <c r="D135" s="28" t="s">
        <v>725</v>
      </c>
      <c r="E135" s="29">
        <f t="shared" si="23"/>
        <v>2</v>
      </c>
      <c r="F135" s="30">
        <v>8</v>
      </c>
      <c r="G135" s="31">
        <f t="shared" si="27"/>
        <v>2</v>
      </c>
      <c r="H135" s="32"/>
      <c r="I135" s="33"/>
      <c r="J135" s="30"/>
      <c r="K135" s="31"/>
      <c r="L135" s="32"/>
      <c r="M135" s="33"/>
      <c r="N135" s="30"/>
      <c r="O135" s="31"/>
    </row>
    <row r="136" spans="1:15" ht="13.5" customHeight="1">
      <c r="A136" s="25">
        <f t="shared" si="28"/>
        <v>128</v>
      </c>
      <c r="B136" s="26" t="str">
        <f t="shared" si="24"/>
        <v>T</v>
      </c>
      <c r="C136" s="27" t="s">
        <v>726</v>
      </c>
      <c r="D136" s="28" t="s">
        <v>45</v>
      </c>
      <c r="E136" s="29">
        <f t="shared" si="23"/>
        <v>2</v>
      </c>
      <c r="F136" s="30">
        <v>8</v>
      </c>
      <c r="G136" s="31">
        <f t="shared" si="27"/>
        <v>2</v>
      </c>
      <c r="H136" s="32"/>
      <c r="I136" s="33"/>
      <c r="J136" s="30"/>
      <c r="K136" s="31"/>
      <c r="L136" s="32"/>
      <c r="M136" s="33"/>
      <c r="N136" s="30"/>
      <c r="O136" s="31"/>
    </row>
    <row r="137" spans="1:15" ht="13.5" customHeight="1">
      <c r="A137" s="25">
        <f t="shared" si="28"/>
        <v>132</v>
      </c>
      <c r="B137" s="26">
        <f t="shared" si="24"/>
      </c>
      <c r="C137" s="27" t="s">
        <v>671</v>
      </c>
      <c r="D137" s="28" t="s">
        <v>672</v>
      </c>
      <c r="E137" s="29">
        <f t="shared" si="23"/>
        <v>1</v>
      </c>
      <c r="F137" s="30">
        <v>16</v>
      </c>
      <c r="G137" s="31">
        <f t="shared" si="27"/>
        <v>1</v>
      </c>
      <c r="H137" s="32"/>
      <c r="I137" s="33"/>
      <c r="J137" s="30"/>
      <c r="K137" s="31"/>
      <c r="L137" s="32"/>
      <c r="M137" s="33"/>
      <c r="N137" s="30"/>
      <c r="O137" s="31"/>
    </row>
    <row r="138" spans="1:15" ht="13.5" customHeight="1">
      <c r="A138" s="25">
        <f t="shared" si="28"/>
        <v>132</v>
      </c>
      <c r="B138" s="26" t="str">
        <f t="shared" si="24"/>
        <v>T</v>
      </c>
      <c r="C138" s="27" t="s">
        <v>727</v>
      </c>
      <c r="D138" s="28" t="s">
        <v>389</v>
      </c>
      <c r="E138" s="29">
        <f t="shared" si="23"/>
        <v>1</v>
      </c>
      <c r="F138" s="30">
        <v>16</v>
      </c>
      <c r="G138" s="31">
        <f t="shared" si="27"/>
        <v>1</v>
      </c>
      <c r="H138" s="32"/>
      <c r="I138" s="33"/>
      <c r="J138" s="30"/>
      <c r="K138" s="31"/>
      <c r="L138" s="32"/>
      <c r="M138" s="33"/>
      <c r="N138" s="30"/>
      <c r="O138" s="31"/>
    </row>
    <row r="139" spans="1:15" ht="13.5" customHeight="1">
      <c r="A139" s="25">
        <f t="shared" si="28"/>
        <v>132</v>
      </c>
      <c r="B139" s="26" t="str">
        <f t="shared" si="24"/>
        <v>T</v>
      </c>
      <c r="C139" s="27" t="s">
        <v>728</v>
      </c>
      <c r="D139" s="28" t="s">
        <v>183</v>
      </c>
      <c r="E139" s="29">
        <f t="shared" si="23"/>
        <v>1</v>
      </c>
      <c r="F139" s="30">
        <v>16</v>
      </c>
      <c r="G139" s="31">
        <f t="shared" si="27"/>
        <v>1</v>
      </c>
      <c r="H139" s="32"/>
      <c r="I139" s="33"/>
      <c r="J139" s="30"/>
      <c r="K139" s="31"/>
      <c r="L139" s="32"/>
      <c r="M139" s="33"/>
      <c r="N139" s="30"/>
      <c r="O139" s="31"/>
    </row>
    <row r="140" spans="1:15" ht="13.5" customHeight="1">
      <c r="A140" s="25">
        <f t="shared" si="28"/>
        <v>132</v>
      </c>
      <c r="B140" s="26" t="str">
        <f t="shared" si="24"/>
        <v>T</v>
      </c>
      <c r="C140" s="27" t="s">
        <v>623</v>
      </c>
      <c r="D140" s="28" t="s">
        <v>606</v>
      </c>
      <c r="E140" s="29">
        <f t="shared" si="23"/>
        <v>1</v>
      </c>
      <c r="F140" s="30">
        <v>16</v>
      </c>
      <c r="G140" s="31">
        <f t="shared" si="27"/>
        <v>1</v>
      </c>
      <c r="H140" s="32"/>
      <c r="I140" s="33"/>
      <c r="J140" s="30"/>
      <c r="K140" s="31"/>
      <c r="L140" s="32"/>
      <c r="M140" s="33"/>
      <c r="N140" s="30"/>
      <c r="O140" s="31"/>
    </row>
    <row r="141" spans="1:15" ht="13.5" customHeight="1">
      <c r="A141" s="25">
        <f t="shared" si="28"/>
      </c>
      <c r="B141" s="26"/>
      <c r="C141" s="27"/>
      <c r="D141" s="28"/>
      <c r="E141" s="29"/>
      <c r="F141" s="30"/>
      <c r="G141" s="31"/>
      <c r="H141" s="32"/>
      <c r="I141" s="33"/>
      <c r="J141" s="30"/>
      <c r="K141" s="31"/>
      <c r="L141" s="32"/>
      <c r="M141" s="33"/>
      <c r="N141" s="30"/>
      <c r="O141" s="31"/>
    </row>
    <row r="142" spans="1:15" ht="13.5" customHeight="1">
      <c r="A142" s="25">
        <f t="shared" si="28"/>
      </c>
      <c r="B142" s="26">
        <f>IF(E142=0,"",IF(A142=A131,"T",""))</f>
      </c>
      <c r="C142" s="27"/>
      <c r="D142" s="28"/>
      <c r="E142" s="29"/>
      <c r="F142" s="30"/>
      <c r="G142" s="31"/>
      <c r="H142" s="32"/>
      <c r="I142" s="33"/>
      <c r="J142" s="30"/>
      <c r="K142" s="31"/>
      <c r="L142" s="32"/>
      <c r="M142" s="33"/>
      <c r="N142" s="30"/>
      <c r="O142" s="31"/>
    </row>
    <row r="143" spans="1:15" ht="6" customHeight="1">
      <c r="A143" s="36"/>
      <c r="B143" s="37"/>
      <c r="C143" s="38"/>
      <c r="D143" s="39"/>
      <c r="E143" s="40"/>
      <c r="F143" s="41"/>
      <c r="G143" s="42"/>
      <c r="H143" s="43"/>
      <c r="I143" s="44"/>
      <c r="J143" s="41"/>
      <c r="K143" s="42"/>
      <c r="L143" s="43"/>
      <c r="M143" s="44"/>
      <c r="N143" s="41"/>
      <c r="O143" s="42"/>
    </row>
  </sheetData>
  <mergeCells count="9">
    <mergeCell ref="A3:B4"/>
    <mergeCell ref="C3:C4"/>
    <mergeCell ref="D3:D4"/>
    <mergeCell ref="K1:N1"/>
    <mergeCell ref="L3:M3"/>
    <mergeCell ref="N3:O3"/>
    <mergeCell ref="F3:G3"/>
    <mergeCell ref="J3:K3"/>
    <mergeCell ref="H3:I3"/>
  </mergeCells>
  <printOptions/>
  <pageMargins left="0.73" right="0.7874015748031497" top="1.0236220472440944" bottom="1.04" header="0.5118110236220472" footer="0.5118110236220472"/>
  <pageSetup horizontalDpi="360" verticalDpi="36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33" sqref="Q33"/>
    </sheetView>
  </sheetViews>
  <sheetFormatPr defaultColWidth="9.00390625" defaultRowHeight="13.5"/>
  <cols>
    <col min="1" max="1" width="5.125" style="1" customWidth="1"/>
    <col min="2" max="2" width="2.25390625" style="1" customWidth="1"/>
    <col min="3" max="3" width="12.00390625" style="1" customWidth="1"/>
    <col min="4" max="4" width="12.875" style="1" customWidth="1"/>
    <col min="5" max="5" width="6.875" style="1" customWidth="1"/>
    <col min="6" max="15" width="5.625" style="1" customWidth="1"/>
    <col min="16" max="16384" width="9.00390625" style="1" customWidth="1"/>
  </cols>
  <sheetData>
    <row r="1" spans="1:14" ht="17.25" customHeight="1">
      <c r="A1" s="1" t="s">
        <v>218</v>
      </c>
      <c r="F1" s="1" t="s">
        <v>480</v>
      </c>
      <c r="K1" s="199" t="str">
        <f>'男子Ｓ'!K1</f>
        <v>2001/5/31現在</v>
      </c>
      <c r="L1" s="208"/>
      <c r="M1" s="208"/>
      <c r="N1" s="208"/>
    </row>
    <row r="2" ht="4.5" customHeight="1"/>
    <row r="3" spans="1:15" ht="15.75" customHeight="1">
      <c r="A3" s="190" t="s">
        <v>219</v>
      </c>
      <c r="B3" s="191"/>
      <c r="C3" s="212" t="s">
        <v>481</v>
      </c>
      <c r="D3" s="209" t="s">
        <v>482</v>
      </c>
      <c r="E3" s="4" t="s">
        <v>220</v>
      </c>
      <c r="F3" s="204"/>
      <c r="G3" s="204"/>
      <c r="H3" s="204" t="s">
        <v>674</v>
      </c>
      <c r="I3" s="204"/>
      <c r="J3" s="204" t="s">
        <v>483</v>
      </c>
      <c r="K3" s="204"/>
      <c r="L3" s="202" t="str">
        <f>'男子Ｓ'!L3</f>
        <v>H12県室内</v>
      </c>
      <c r="M3" s="203"/>
      <c r="N3" s="202" t="s">
        <v>319</v>
      </c>
      <c r="O3" s="203"/>
    </row>
    <row r="4" spans="1:15" ht="15.75" customHeight="1">
      <c r="A4" s="192"/>
      <c r="B4" s="193"/>
      <c r="C4" s="213"/>
      <c r="D4" s="210"/>
      <c r="E4" s="5" t="s">
        <v>221</v>
      </c>
      <c r="F4" s="6" t="s">
        <v>222</v>
      </c>
      <c r="G4" s="7" t="s">
        <v>220</v>
      </c>
      <c r="H4" s="6" t="s">
        <v>222</v>
      </c>
      <c r="I4" s="7" t="s">
        <v>220</v>
      </c>
      <c r="J4" s="6" t="s">
        <v>222</v>
      </c>
      <c r="K4" s="7" t="s">
        <v>220</v>
      </c>
      <c r="L4" s="6" t="s">
        <v>222</v>
      </c>
      <c r="M4" s="7" t="s">
        <v>220</v>
      </c>
      <c r="N4" s="6" t="s">
        <v>222</v>
      </c>
      <c r="O4" s="7" t="s">
        <v>220</v>
      </c>
    </row>
    <row r="5" spans="1:15" ht="7.5" customHeight="1">
      <c r="A5" s="9"/>
      <c r="B5" s="45"/>
      <c r="C5" s="46"/>
      <c r="D5" s="47"/>
      <c r="E5" s="48"/>
      <c r="F5" s="49"/>
      <c r="G5" s="50"/>
      <c r="H5" s="51"/>
      <c r="I5" s="52"/>
      <c r="J5" s="49"/>
      <c r="K5" s="50"/>
      <c r="L5" s="51"/>
      <c r="M5" s="52"/>
      <c r="N5" s="49"/>
      <c r="O5" s="50"/>
    </row>
    <row r="6" spans="1:15" ht="13.5" customHeight="1">
      <c r="A6" s="16">
        <f aca="true" t="shared" si="0" ref="A6:A33">IF(E6=0,"",RANK(E6,$E$5:$E$35))</f>
        <v>1</v>
      </c>
      <c r="B6" s="26">
        <f aca="true" t="shared" si="1" ref="B6:B33">IF(E6=0,"",IF(A6=A5,"T",""))</f>
      </c>
      <c r="C6" s="53" t="s">
        <v>484</v>
      </c>
      <c r="D6" s="54" t="s">
        <v>227</v>
      </c>
      <c r="E6" s="29">
        <f aca="true" t="shared" si="2" ref="E6:E33">IF((G6+I6+K6+M6+O6)&lt;&gt;0,G6+I6+K6+M6+O6,0)</f>
        <v>310</v>
      </c>
      <c r="F6" s="55"/>
      <c r="G6" s="54"/>
      <c r="H6" s="56">
        <v>8</v>
      </c>
      <c r="I6" s="57">
        <f aca="true" t="shared" si="3" ref="I6:I33">IF(H6&lt;&gt;"",(VLOOKUP(H6,POINT,3)),0)</f>
        <v>40</v>
      </c>
      <c r="J6" s="55">
        <v>1</v>
      </c>
      <c r="K6" s="54">
        <f aca="true" t="shared" si="4" ref="K6:K33">IF(J6&lt;&gt;"",(VLOOKUP(J6,POINT,5)),0)</f>
        <v>200</v>
      </c>
      <c r="L6" s="56">
        <v>4</v>
      </c>
      <c r="M6" s="57">
        <f aca="true" t="shared" si="5" ref="M6:M33">IF(L6&lt;&gt;"",(VLOOKUP(L6,POINT,6)),0)</f>
        <v>70</v>
      </c>
      <c r="N6" s="55"/>
      <c r="O6" s="54">
        <f aca="true" t="shared" si="6" ref="O6:O33">IF(N6&lt;&gt;"",(VLOOKUP(N6,POINT,7)),0)</f>
        <v>0</v>
      </c>
    </row>
    <row r="7" spans="1:15" ht="13.5" customHeight="1">
      <c r="A7" s="16">
        <f t="shared" si="0"/>
        <v>2</v>
      </c>
      <c r="B7" s="26">
        <f t="shared" si="1"/>
      </c>
      <c r="C7" s="53" t="s">
        <v>231</v>
      </c>
      <c r="D7" s="54" t="s">
        <v>229</v>
      </c>
      <c r="E7" s="29">
        <f t="shared" si="2"/>
        <v>280</v>
      </c>
      <c r="F7" s="55"/>
      <c r="G7" s="54"/>
      <c r="H7" s="56">
        <v>8</v>
      </c>
      <c r="I7" s="57">
        <f t="shared" si="3"/>
        <v>40</v>
      </c>
      <c r="J7" s="55">
        <v>8</v>
      </c>
      <c r="K7" s="54">
        <f t="shared" si="4"/>
        <v>60</v>
      </c>
      <c r="L7" s="56">
        <v>1</v>
      </c>
      <c r="M7" s="57">
        <f t="shared" si="5"/>
        <v>150</v>
      </c>
      <c r="N7" s="55">
        <v>16</v>
      </c>
      <c r="O7" s="54">
        <f t="shared" si="6"/>
        <v>30</v>
      </c>
    </row>
    <row r="8" spans="1:15" ht="13.5" customHeight="1">
      <c r="A8" s="16">
        <f t="shared" si="0"/>
        <v>3</v>
      </c>
      <c r="B8" s="26">
        <f t="shared" si="1"/>
      </c>
      <c r="C8" s="53" t="s">
        <v>233</v>
      </c>
      <c r="D8" s="54" t="s">
        <v>234</v>
      </c>
      <c r="E8" s="29">
        <f t="shared" si="2"/>
        <v>240</v>
      </c>
      <c r="F8" s="55"/>
      <c r="G8" s="54"/>
      <c r="H8" s="56">
        <v>1</v>
      </c>
      <c r="I8" s="57">
        <f t="shared" si="3"/>
        <v>150</v>
      </c>
      <c r="J8" s="55"/>
      <c r="K8" s="54">
        <f t="shared" si="4"/>
        <v>0</v>
      </c>
      <c r="L8" s="56">
        <v>8</v>
      </c>
      <c r="M8" s="57">
        <f t="shared" si="5"/>
        <v>40</v>
      </c>
      <c r="N8" s="55">
        <v>8</v>
      </c>
      <c r="O8" s="54">
        <f t="shared" si="6"/>
        <v>50</v>
      </c>
    </row>
    <row r="9" spans="1:15" ht="13.5" customHeight="1">
      <c r="A9" s="16">
        <f t="shared" si="0"/>
        <v>4</v>
      </c>
      <c r="B9" s="26">
        <f t="shared" si="1"/>
      </c>
      <c r="C9" s="53" t="s">
        <v>485</v>
      </c>
      <c r="D9" s="54" t="s">
        <v>486</v>
      </c>
      <c r="E9" s="29">
        <f t="shared" si="2"/>
        <v>230</v>
      </c>
      <c r="F9" s="55"/>
      <c r="G9" s="54"/>
      <c r="H9" s="56"/>
      <c r="I9" s="57">
        <f t="shared" si="3"/>
        <v>0</v>
      </c>
      <c r="J9" s="55">
        <v>4</v>
      </c>
      <c r="K9" s="54">
        <f t="shared" si="4"/>
        <v>100</v>
      </c>
      <c r="L9" s="56">
        <v>2</v>
      </c>
      <c r="M9" s="57">
        <f t="shared" si="5"/>
        <v>100</v>
      </c>
      <c r="N9" s="55">
        <v>16</v>
      </c>
      <c r="O9" s="54">
        <f t="shared" si="6"/>
        <v>30</v>
      </c>
    </row>
    <row r="10" spans="1:15" ht="13.5" customHeight="1">
      <c r="A10" s="16">
        <f t="shared" si="0"/>
        <v>5</v>
      </c>
      <c r="B10" s="26">
        <f t="shared" si="1"/>
      </c>
      <c r="C10" s="53" t="s">
        <v>232</v>
      </c>
      <c r="D10" s="54" t="s">
        <v>227</v>
      </c>
      <c r="E10" s="29">
        <f t="shared" si="2"/>
        <v>220</v>
      </c>
      <c r="F10" s="55"/>
      <c r="G10" s="54"/>
      <c r="H10" s="56"/>
      <c r="I10" s="57">
        <f t="shared" si="3"/>
        <v>0</v>
      </c>
      <c r="J10" s="55">
        <v>2</v>
      </c>
      <c r="K10" s="54">
        <f t="shared" si="4"/>
        <v>150</v>
      </c>
      <c r="L10" s="56">
        <v>4</v>
      </c>
      <c r="M10" s="57">
        <f t="shared" si="5"/>
        <v>70</v>
      </c>
      <c r="N10" s="55"/>
      <c r="O10" s="54">
        <f t="shared" si="6"/>
        <v>0</v>
      </c>
    </row>
    <row r="11" spans="1:15" ht="13.5" customHeight="1">
      <c r="A11" s="16">
        <f t="shared" si="0"/>
        <v>6</v>
      </c>
      <c r="B11" s="26">
        <f t="shared" si="1"/>
      </c>
      <c r="C11" s="53" t="s">
        <v>487</v>
      </c>
      <c r="D11" s="54" t="s">
        <v>227</v>
      </c>
      <c r="E11" s="29">
        <f t="shared" si="2"/>
        <v>170</v>
      </c>
      <c r="F11" s="55"/>
      <c r="G11" s="54"/>
      <c r="H11" s="56"/>
      <c r="I11" s="57">
        <f t="shared" si="3"/>
        <v>0</v>
      </c>
      <c r="J11" s="55">
        <v>4</v>
      </c>
      <c r="K11" s="54">
        <f t="shared" si="4"/>
        <v>100</v>
      </c>
      <c r="L11" s="56">
        <v>8</v>
      </c>
      <c r="M11" s="57">
        <f t="shared" si="5"/>
        <v>40</v>
      </c>
      <c r="N11" s="55">
        <v>16</v>
      </c>
      <c r="O11" s="54">
        <f t="shared" si="6"/>
        <v>30</v>
      </c>
    </row>
    <row r="12" spans="1:15" ht="13.5" customHeight="1">
      <c r="A12" s="16">
        <f t="shared" si="0"/>
        <v>7</v>
      </c>
      <c r="B12" s="26">
        <f t="shared" si="1"/>
      </c>
      <c r="C12" s="53" t="s">
        <v>488</v>
      </c>
      <c r="D12" s="54" t="s">
        <v>489</v>
      </c>
      <c r="E12" s="29">
        <f t="shared" si="2"/>
        <v>145</v>
      </c>
      <c r="F12" s="55"/>
      <c r="G12" s="54"/>
      <c r="H12" s="56">
        <v>16</v>
      </c>
      <c r="I12" s="57">
        <f t="shared" si="3"/>
        <v>25</v>
      </c>
      <c r="J12" s="55">
        <v>8</v>
      </c>
      <c r="K12" s="54">
        <f t="shared" si="4"/>
        <v>60</v>
      </c>
      <c r="L12" s="56">
        <v>8</v>
      </c>
      <c r="M12" s="57">
        <f t="shared" si="5"/>
        <v>40</v>
      </c>
      <c r="N12" s="55">
        <v>32</v>
      </c>
      <c r="O12" s="54">
        <f t="shared" si="6"/>
        <v>20</v>
      </c>
    </row>
    <row r="13" spans="1:15" ht="13.5" customHeight="1">
      <c r="A13" s="16">
        <f t="shared" si="0"/>
        <v>8</v>
      </c>
      <c r="B13" s="26">
        <f t="shared" si="1"/>
      </c>
      <c r="C13" s="53" t="s">
        <v>237</v>
      </c>
      <c r="D13" s="54" t="s">
        <v>389</v>
      </c>
      <c r="E13" s="29">
        <f t="shared" si="2"/>
        <v>120</v>
      </c>
      <c r="F13" s="55"/>
      <c r="G13" s="54"/>
      <c r="H13" s="56">
        <v>8</v>
      </c>
      <c r="I13" s="57">
        <f t="shared" si="3"/>
        <v>40</v>
      </c>
      <c r="J13" s="55">
        <v>16</v>
      </c>
      <c r="K13" s="54">
        <f t="shared" si="4"/>
        <v>40</v>
      </c>
      <c r="L13" s="56">
        <v>8</v>
      </c>
      <c r="M13" s="57">
        <f t="shared" si="5"/>
        <v>40</v>
      </c>
      <c r="N13" s="55"/>
      <c r="O13" s="54">
        <f t="shared" si="6"/>
        <v>0</v>
      </c>
    </row>
    <row r="14" spans="1:15" ht="13.5" customHeight="1">
      <c r="A14" s="16">
        <f t="shared" si="0"/>
        <v>9</v>
      </c>
      <c r="B14" s="26">
        <f t="shared" si="1"/>
      </c>
      <c r="C14" s="53" t="s">
        <v>490</v>
      </c>
      <c r="D14" s="54" t="s">
        <v>491</v>
      </c>
      <c r="E14" s="29">
        <f t="shared" si="2"/>
        <v>100</v>
      </c>
      <c r="F14" s="55"/>
      <c r="G14" s="54"/>
      <c r="H14" s="56">
        <v>8</v>
      </c>
      <c r="I14" s="57">
        <f t="shared" si="3"/>
        <v>40</v>
      </c>
      <c r="J14" s="55">
        <v>16</v>
      </c>
      <c r="K14" s="54">
        <f t="shared" si="4"/>
        <v>40</v>
      </c>
      <c r="L14" s="56">
        <v>16</v>
      </c>
      <c r="M14" s="57">
        <f t="shared" si="5"/>
        <v>20</v>
      </c>
      <c r="N14" s="55"/>
      <c r="O14" s="54">
        <f t="shared" si="6"/>
        <v>0</v>
      </c>
    </row>
    <row r="15" spans="1:15" ht="13.5" customHeight="1">
      <c r="A15" s="16">
        <f t="shared" si="0"/>
        <v>9</v>
      </c>
      <c r="B15" s="26" t="str">
        <f t="shared" si="1"/>
        <v>T</v>
      </c>
      <c r="C15" s="53" t="s">
        <v>497</v>
      </c>
      <c r="D15" s="54" t="s">
        <v>389</v>
      </c>
      <c r="E15" s="29">
        <f t="shared" si="2"/>
        <v>100</v>
      </c>
      <c r="F15" s="55"/>
      <c r="G15" s="54"/>
      <c r="H15" s="56">
        <v>2</v>
      </c>
      <c r="I15" s="57">
        <f t="shared" si="3"/>
        <v>100</v>
      </c>
      <c r="J15" s="55"/>
      <c r="K15" s="54">
        <f t="shared" si="4"/>
        <v>0</v>
      </c>
      <c r="L15" s="56"/>
      <c r="M15" s="57">
        <f t="shared" si="5"/>
        <v>0</v>
      </c>
      <c r="N15" s="55"/>
      <c r="O15" s="54">
        <f t="shared" si="6"/>
        <v>0</v>
      </c>
    </row>
    <row r="16" spans="1:15" ht="13.5" customHeight="1">
      <c r="A16" s="16">
        <f t="shared" si="0"/>
        <v>9</v>
      </c>
      <c r="B16" s="26" t="str">
        <f t="shared" si="1"/>
        <v>T</v>
      </c>
      <c r="C16" s="53" t="s">
        <v>243</v>
      </c>
      <c r="D16" s="54" t="s">
        <v>244</v>
      </c>
      <c r="E16" s="29">
        <f t="shared" si="2"/>
        <v>100</v>
      </c>
      <c r="F16" s="55"/>
      <c r="G16" s="54"/>
      <c r="H16" s="56">
        <v>4</v>
      </c>
      <c r="I16" s="57">
        <f t="shared" si="3"/>
        <v>70</v>
      </c>
      <c r="J16" s="55"/>
      <c r="K16" s="54">
        <f t="shared" si="4"/>
        <v>0</v>
      </c>
      <c r="L16" s="56"/>
      <c r="M16" s="57">
        <f t="shared" si="5"/>
        <v>0</v>
      </c>
      <c r="N16" s="55">
        <v>16</v>
      </c>
      <c r="O16" s="54">
        <f t="shared" si="6"/>
        <v>30</v>
      </c>
    </row>
    <row r="17" spans="1:15" ht="13.5" customHeight="1">
      <c r="A17" s="16">
        <f t="shared" si="0"/>
        <v>12</v>
      </c>
      <c r="B17" s="26">
        <f t="shared" si="1"/>
      </c>
      <c r="C17" s="53" t="s">
        <v>235</v>
      </c>
      <c r="D17" s="54" t="s">
        <v>236</v>
      </c>
      <c r="E17" s="29">
        <f t="shared" si="2"/>
        <v>90</v>
      </c>
      <c r="F17" s="55"/>
      <c r="G17" s="54"/>
      <c r="H17" s="56"/>
      <c r="I17" s="57">
        <f t="shared" si="3"/>
        <v>0</v>
      </c>
      <c r="J17" s="55">
        <v>8</v>
      </c>
      <c r="K17" s="54">
        <f t="shared" si="4"/>
        <v>60</v>
      </c>
      <c r="L17" s="56"/>
      <c r="M17" s="57">
        <f t="shared" si="5"/>
        <v>0</v>
      </c>
      <c r="N17" s="55">
        <v>16</v>
      </c>
      <c r="O17" s="54">
        <f t="shared" si="6"/>
        <v>30</v>
      </c>
    </row>
    <row r="18" spans="1:15" ht="13.5" customHeight="1">
      <c r="A18" s="16">
        <f t="shared" si="0"/>
        <v>13</v>
      </c>
      <c r="B18" s="26">
        <f t="shared" si="1"/>
      </c>
      <c r="C18" s="53" t="s">
        <v>492</v>
      </c>
      <c r="D18" s="54" t="s">
        <v>228</v>
      </c>
      <c r="E18" s="29">
        <f t="shared" si="2"/>
        <v>85</v>
      </c>
      <c r="F18" s="55"/>
      <c r="G18" s="54"/>
      <c r="H18" s="56">
        <v>16</v>
      </c>
      <c r="I18" s="57">
        <f t="shared" si="3"/>
        <v>25</v>
      </c>
      <c r="J18" s="55">
        <v>16</v>
      </c>
      <c r="K18" s="54">
        <f t="shared" si="4"/>
        <v>40</v>
      </c>
      <c r="L18" s="56"/>
      <c r="M18" s="57">
        <f t="shared" si="5"/>
        <v>0</v>
      </c>
      <c r="N18" s="55">
        <v>32</v>
      </c>
      <c r="O18" s="54">
        <f t="shared" si="6"/>
        <v>20</v>
      </c>
    </row>
    <row r="19" spans="1:15" ht="13.5" customHeight="1">
      <c r="A19" s="16">
        <f t="shared" si="0"/>
        <v>13</v>
      </c>
      <c r="B19" s="26" t="str">
        <f t="shared" si="1"/>
        <v>T</v>
      </c>
      <c r="C19" s="53" t="s">
        <v>493</v>
      </c>
      <c r="D19" s="54" t="s">
        <v>494</v>
      </c>
      <c r="E19" s="29">
        <f t="shared" si="2"/>
        <v>85</v>
      </c>
      <c r="F19" s="55"/>
      <c r="G19" s="54"/>
      <c r="H19" s="56">
        <v>16</v>
      </c>
      <c r="I19" s="57">
        <f t="shared" si="3"/>
        <v>25</v>
      </c>
      <c r="J19" s="55">
        <v>8</v>
      </c>
      <c r="K19" s="54">
        <f t="shared" si="4"/>
        <v>60</v>
      </c>
      <c r="L19" s="56"/>
      <c r="M19" s="57">
        <f t="shared" si="5"/>
        <v>0</v>
      </c>
      <c r="N19" s="55"/>
      <c r="O19" s="54">
        <f t="shared" si="6"/>
        <v>0</v>
      </c>
    </row>
    <row r="20" spans="1:15" ht="13.5" customHeight="1">
      <c r="A20" s="16">
        <f t="shared" si="0"/>
        <v>15</v>
      </c>
      <c r="B20" s="26">
        <f>IF(E20=0,"",IF(A20=A19,"T",""))</f>
      </c>
      <c r="C20" s="186" t="s">
        <v>701</v>
      </c>
      <c r="D20" s="187" t="s">
        <v>389</v>
      </c>
      <c r="E20" s="29">
        <f t="shared" si="2"/>
        <v>70</v>
      </c>
      <c r="F20" s="55"/>
      <c r="G20" s="54"/>
      <c r="H20" s="56">
        <v>4</v>
      </c>
      <c r="I20" s="57">
        <f t="shared" si="3"/>
        <v>70</v>
      </c>
      <c r="J20" s="55"/>
      <c r="K20" s="54">
        <f>IF(J20&lt;&gt;"",(VLOOKUP(J20,POINT,5)),0)</f>
        <v>0</v>
      </c>
      <c r="L20" s="56"/>
      <c r="M20" s="57">
        <f>IF(L20&lt;&gt;"",(VLOOKUP(L20,POINT,6)),0)</f>
        <v>0</v>
      </c>
      <c r="N20" s="55"/>
      <c r="O20" s="54">
        <f>IF(N20&lt;&gt;"",(VLOOKUP(N20,POINT,7)),0)</f>
        <v>0</v>
      </c>
    </row>
    <row r="21" spans="1:15" ht="13.5" customHeight="1">
      <c r="A21" s="16">
        <f t="shared" si="0"/>
        <v>16</v>
      </c>
      <c r="B21" s="26">
        <f t="shared" si="1"/>
      </c>
      <c r="C21" s="53" t="s">
        <v>238</v>
      </c>
      <c r="D21" s="54" t="s">
        <v>239</v>
      </c>
      <c r="E21" s="29">
        <f t="shared" si="2"/>
        <v>60</v>
      </c>
      <c r="F21" s="55"/>
      <c r="G21" s="54"/>
      <c r="H21" s="56"/>
      <c r="I21" s="57">
        <f t="shared" si="3"/>
        <v>0</v>
      </c>
      <c r="J21" s="55">
        <v>16</v>
      </c>
      <c r="K21" s="54">
        <f t="shared" si="4"/>
        <v>40</v>
      </c>
      <c r="L21" s="56">
        <v>16</v>
      </c>
      <c r="M21" s="57">
        <f t="shared" si="5"/>
        <v>20</v>
      </c>
      <c r="N21" s="55"/>
      <c r="O21" s="54">
        <f t="shared" si="6"/>
        <v>0</v>
      </c>
    </row>
    <row r="22" spans="1:15" ht="13.5" customHeight="1">
      <c r="A22" s="16">
        <f t="shared" si="0"/>
        <v>17</v>
      </c>
      <c r="B22" s="26">
        <f t="shared" si="1"/>
      </c>
      <c r="C22" s="53" t="s">
        <v>503</v>
      </c>
      <c r="D22" s="54" t="s">
        <v>227</v>
      </c>
      <c r="E22" s="29">
        <f t="shared" si="2"/>
        <v>55</v>
      </c>
      <c r="F22" s="55"/>
      <c r="G22" s="54"/>
      <c r="H22" s="56">
        <v>16</v>
      </c>
      <c r="I22" s="57">
        <f t="shared" si="3"/>
        <v>25</v>
      </c>
      <c r="J22" s="55"/>
      <c r="K22" s="54">
        <f t="shared" si="4"/>
        <v>0</v>
      </c>
      <c r="L22" s="56"/>
      <c r="M22" s="57">
        <f t="shared" si="5"/>
        <v>0</v>
      </c>
      <c r="N22" s="55">
        <v>16</v>
      </c>
      <c r="O22" s="54">
        <f t="shared" si="6"/>
        <v>30</v>
      </c>
    </row>
    <row r="23" spans="1:15" ht="13.5" customHeight="1">
      <c r="A23" s="16">
        <f t="shared" si="0"/>
        <v>18</v>
      </c>
      <c r="B23" s="26">
        <f t="shared" si="1"/>
      </c>
      <c r="C23" s="53" t="s">
        <v>248</v>
      </c>
      <c r="D23" s="54" t="s">
        <v>249</v>
      </c>
      <c r="E23" s="29">
        <f t="shared" si="2"/>
        <v>45</v>
      </c>
      <c r="F23" s="55"/>
      <c r="G23" s="54"/>
      <c r="H23" s="56">
        <v>16</v>
      </c>
      <c r="I23" s="57">
        <f t="shared" si="3"/>
        <v>25</v>
      </c>
      <c r="J23" s="55"/>
      <c r="K23" s="54">
        <f t="shared" si="4"/>
        <v>0</v>
      </c>
      <c r="L23" s="56">
        <v>16</v>
      </c>
      <c r="M23" s="57">
        <f t="shared" si="5"/>
        <v>20</v>
      </c>
      <c r="N23" s="55"/>
      <c r="O23" s="54">
        <f t="shared" si="6"/>
        <v>0</v>
      </c>
    </row>
    <row r="24" spans="1:15" ht="13.5" customHeight="1">
      <c r="A24" s="16">
        <f t="shared" si="0"/>
        <v>19</v>
      </c>
      <c r="B24" s="26">
        <f t="shared" si="1"/>
      </c>
      <c r="C24" s="53" t="s">
        <v>498</v>
      </c>
      <c r="D24" s="54" t="s">
        <v>499</v>
      </c>
      <c r="E24" s="29">
        <f t="shared" si="2"/>
        <v>40</v>
      </c>
      <c r="F24" s="55"/>
      <c r="G24" s="54"/>
      <c r="H24" s="56"/>
      <c r="I24" s="57">
        <f t="shared" si="3"/>
        <v>0</v>
      </c>
      <c r="J24" s="55">
        <v>16</v>
      </c>
      <c r="K24" s="54">
        <f t="shared" si="4"/>
        <v>40</v>
      </c>
      <c r="L24" s="56"/>
      <c r="M24" s="57">
        <f t="shared" si="5"/>
        <v>0</v>
      </c>
      <c r="N24" s="55"/>
      <c r="O24" s="54">
        <f t="shared" si="6"/>
        <v>0</v>
      </c>
    </row>
    <row r="25" spans="1:15" ht="13.5" customHeight="1">
      <c r="A25" s="16">
        <f t="shared" si="0"/>
        <v>19</v>
      </c>
      <c r="B25" s="26" t="str">
        <f t="shared" si="1"/>
        <v>T</v>
      </c>
      <c r="C25" s="53" t="s">
        <v>240</v>
      </c>
      <c r="D25" s="54" t="s">
        <v>241</v>
      </c>
      <c r="E25" s="29">
        <f t="shared" si="2"/>
        <v>40</v>
      </c>
      <c r="F25" s="55"/>
      <c r="G25" s="54"/>
      <c r="H25" s="56"/>
      <c r="I25" s="57">
        <f t="shared" si="3"/>
        <v>0</v>
      </c>
      <c r="J25" s="55">
        <v>16</v>
      </c>
      <c r="K25" s="54">
        <f t="shared" si="4"/>
        <v>40</v>
      </c>
      <c r="L25" s="56"/>
      <c r="M25" s="57">
        <f t="shared" si="5"/>
        <v>0</v>
      </c>
      <c r="N25" s="55"/>
      <c r="O25" s="54">
        <f t="shared" si="6"/>
        <v>0</v>
      </c>
    </row>
    <row r="26" spans="1:15" ht="13.5" customHeight="1">
      <c r="A26" s="16">
        <f t="shared" si="0"/>
        <v>19</v>
      </c>
      <c r="B26" s="26" t="str">
        <f t="shared" si="1"/>
        <v>T</v>
      </c>
      <c r="C26" s="53" t="s">
        <v>242</v>
      </c>
      <c r="D26" s="54" t="s">
        <v>500</v>
      </c>
      <c r="E26" s="29">
        <f t="shared" si="2"/>
        <v>40</v>
      </c>
      <c r="F26" s="55"/>
      <c r="G26" s="54"/>
      <c r="H26" s="56"/>
      <c r="I26" s="57">
        <f t="shared" si="3"/>
        <v>0</v>
      </c>
      <c r="J26" s="56">
        <v>16</v>
      </c>
      <c r="K26" s="54">
        <f t="shared" si="4"/>
        <v>40</v>
      </c>
      <c r="L26" s="56"/>
      <c r="M26" s="57">
        <f t="shared" si="5"/>
        <v>0</v>
      </c>
      <c r="N26" s="55"/>
      <c r="O26" s="54">
        <f t="shared" si="6"/>
        <v>0</v>
      </c>
    </row>
    <row r="27" spans="1:15" ht="13.5" customHeight="1">
      <c r="A27" s="16">
        <f t="shared" si="0"/>
        <v>19</v>
      </c>
      <c r="B27" s="26" t="str">
        <f t="shared" si="1"/>
        <v>T</v>
      </c>
      <c r="C27" s="53" t="s">
        <v>501</v>
      </c>
      <c r="D27" s="54" t="s">
        <v>227</v>
      </c>
      <c r="E27" s="29">
        <f t="shared" si="2"/>
        <v>40</v>
      </c>
      <c r="F27" s="55"/>
      <c r="G27" s="54"/>
      <c r="H27" s="56"/>
      <c r="I27" s="57">
        <f t="shared" si="3"/>
        <v>0</v>
      </c>
      <c r="J27" s="55">
        <v>16</v>
      </c>
      <c r="K27" s="54">
        <f t="shared" si="4"/>
        <v>40</v>
      </c>
      <c r="L27" s="56"/>
      <c r="M27" s="57">
        <f t="shared" si="5"/>
        <v>0</v>
      </c>
      <c r="N27" s="55"/>
      <c r="O27" s="54">
        <f t="shared" si="6"/>
        <v>0</v>
      </c>
    </row>
    <row r="28" spans="1:15" ht="13.5" customHeight="1">
      <c r="A28" s="16">
        <f t="shared" si="0"/>
        <v>19</v>
      </c>
      <c r="B28" s="26" t="str">
        <f t="shared" si="1"/>
        <v>T</v>
      </c>
      <c r="C28" s="53" t="s">
        <v>502</v>
      </c>
      <c r="D28" s="54" t="s">
        <v>374</v>
      </c>
      <c r="E28" s="29">
        <f t="shared" si="2"/>
        <v>40</v>
      </c>
      <c r="F28" s="55"/>
      <c r="G28" s="54"/>
      <c r="H28" s="56"/>
      <c r="I28" s="57">
        <f t="shared" si="3"/>
        <v>0</v>
      </c>
      <c r="J28" s="55">
        <v>16</v>
      </c>
      <c r="K28" s="54">
        <f t="shared" si="4"/>
        <v>40</v>
      </c>
      <c r="L28" s="56"/>
      <c r="M28" s="57">
        <f t="shared" si="5"/>
        <v>0</v>
      </c>
      <c r="N28" s="55"/>
      <c r="O28" s="54">
        <f t="shared" si="6"/>
        <v>0</v>
      </c>
    </row>
    <row r="29" spans="1:15" ht="13.5" customHeight="1">
      <c r="A29" s="16">
        <f t="shared" si="0"/>
        <v>24</v>
      </c>
      <c r="B29" s="26">
        <f t="shared" si="1"/>
      </c>
      <c r="C29" s="53" t="s">
        <v>495</v>
      </c>
      <c r="D29" s="54" t="s">
        <v>496</v>
      </c>
      <c r="E29" s="29">
        <f t="shared" si="2"/>
        <v>30</v>
      </c>
      <c r="F29" s="55"/>
      <c r="G29" s="54"/>
      <c r="H29" s="56"/>
      <c r="I29" s="57">
        <f t="shared" si="3"/>
        <v>0</v>
      </c>
      <c r="J29" s="55">
        <v>32</v>
      </c>
      <c r="K29" s="54">
        <f t="shared" si="4"/>
        <v>30</v>
      </c>
      <c r="L29" s="56"/>
      <c r="M29" s="57">
        <f t="shared" si="5"/>
        <v>0</v>
      </c>
      <c r="N29" s="55"/>
      <c r="O29" s="54">
        <f t="shared" si="6"/>
        <v>0</v>
      </c>
    </row>
    <row r="30" spans="1:15" ht="13.5" customHeight="1">
      <c r="A30" s="16">
        <f t="shared" si="0"/>
        <v>24</v>
      </c>
      <c r="B30" s="26" t="str">
        <f t="shared" si="1"/>
        <v>T</v>
      </c>
      <c r="C30" s="53" t="s">
        <v>245</v>
      </c>
      <c r="D30" s="54" t="s">
        <v>246</v>
      </c>
      <c r="E30" s="29">
        <f t="shared" si="2"/>
        <v>30</v>
      </c>
      <c r="F30" s="55"/>
      <c r="G30" s="54"/>
      <c r="H30" s="56"/>
      <c r="I30" s="57">
        <f t="shared" si="3"/>
        <v>0</v>
      </c>
      <c r="J30" s="55">
        <v>32</v>
      </c>
      <c r="K30" s="54">
        <f t="shared" si="4"/>
        <v>30</v>
      </c>
      <c r="L30" s="56"/>
      <c r="M30" s="57">
        <f t="shared" si="5"/>
        <v>0</v>
      </c>
      <c r="N30" s="55"/>
      <c r="O30" s="54">
        <f t="shared" si="6"/>
        <v>0</v>
      </c>
    </row>
    <row r="31" spans="1:15" ht="13.5" customHeight="1">
      <c r="A31" s="16">
        <f t="shared" si="0"/>
        <v>26</v>
      </c>
      <c r="B31" s="26"/>
      <c r="C31" s="186" t="s">
        <v>702</v>
      </c>
      <c r="D31" s="187" t="s">
        <v>417</v>
      </c>
      <c r="E31" s="29">
        <f t="shared" si="2"/>
        <v>25</v>
      </c>
      <c r="F31" s="55"/>
      <c r="G31" s="54"/>
      <c r="H31" s="56">
        <v>16</v>
      </c>
      <c r="I31" s="57">
        <f t="shared" si="3"/>
        <v>25</v>
      </c>
      <c r="J31" s="55"/>
      <c r="K31" s="54">
        <f t="shared" si="4"/>
        <v>0</v>
      </c>
      <c r="L31" s="56"/>
      <c r="M31" s="57">
        <f t="shared" si="5"/>
        <v>0</v>
      </c>
      <c r="N31" s="55"/>
      <c r="O31" s="54">
        <f t="shared" si="6"/>
        <v>0</v>
      </c>
    </row>
    <row r="32" spans="1:15" ht="13.5" customHeight="1">
      <c r="A32" s="16">
        <f t="shared" si="0"/>
        <v>27</v>
      </c>
      <c r="B32" s="26">
        <f t="shared" si="1"/>
      </c>
      <c r="C32" s="53" t="s">
        <v>504</v>
      </c>
      <c r="D32" s="54" t="s">
        <v>505</v>
      </c>
      <c r="E32" s="29">
        <f t="shared" si="2"/>
        <v>20</v>
      </c>
      <c r="F32" s="55"/>
      <c r="G32" s="54"/>
      <c r="H32" s="56"/>
      <c r="I32" s="57">
        <f t="shared" si="3"/>
        <v>0</v>
      </c>
      <c r="J32" s="56"/>
      <c r="K32" s="54">
        <f t="shared" si="4"/>
        <v>0</v>
      </c>
      <c r="L32" s="56"/>
      <c r="M32" s="57">
        <f t="shared" si="5"/>
        <v>0</v>
      </c>
      <c r="N32" s="55">
        <v>32</v>
      </c>
      <c r="O32" s="54">
        <f t="shared" si="6"/>
        <v>20</v>
      </c>
    </row>
    <row r="33" spans="1:15" ht="13.5" customHeight="1">
      <c r="A33" s="16">
        <f t="shared" si="0"/>
        <v>27</v>
      </c>
      <c r="B33" s="26" t="str">
        <f t="shared" si="1"/>
        <v>T</v>
      </c>
      <c r="C33" s="53" t="s">
        <v>506</v>
      </c>
      <c r="D33" s="54" t="s">
        <v>246</v>
      </c>
      <c r="E33" s="29">
        <f t="shared" si="2"/>
        <v>20</v>
      </c>
      <c r="F33" s="55"/>
      <c r="G33" s="54"/>
      <c r="H33" s="56"/>
      <c r="I33" s="57">
        <f t="shared" si="3"/>
        <v>0</v>
      </c>
      <c r="J33" s="55"/>
      <c r="K33" s="54">
        <f t="shared" si="4"/>
        <v>0</v>
      </c>
      <c r="L33" s="56"/>
      <c r="M33" s="57">
        <f t="shared" si="5"/>
        <v>0</v>
      </c>
      <c r="N33" s="55">
        <v>32</v>
      </c>
      <c r="O33" s="54">
        <f t="shared" si="6"/>
        <v>20</v>
      </c>
    </row>
    <row r="35" spans="1:15" ht="6" customHeight="1">
      <c r="A35" s="61"/>
      <c r="B35" s="61"/>
      <c r="C35" s="61"/>
      <c r="D35" s="61"/>
      <c r="E35" s="61"/>
      <c r="F35" s="62"/>
      <c r="G35" s="61"/>
      <c r="H35" s="62"/>
      <c r="I35" s="61"/>
      <c r="J35" s="62"/>
      <c r="K35" s="61"/>
      <c r="L35" s="62"/>
      <c r="M35" s="61"/>
      <c r="N35" s="62"/>
      <c r="O35" s="61"/>
    </row>
    <row r="36" spans="1:14" ht="19.5" customHeight="1">
      <c r="A36" s="1" t="s">
        <v>218</v>
      </c>
      <c r="B36" s="35"/>
      <c r="F36" s="1" t="s">
        <v>507</v>
      </c>
      <c r="K36" s="199" t="str">
        <f>'男子Ｓ'!K1</f>
        <v>2001/5/31現在</v>
      </c>
      <c r="L36" s="208"/>
      <c r="M36" s="208"/>
      <c r="N36" s="208"/>
    </row>
    <row r="37" ht="4.5" customHeight="1"/>
    <row r="38" spans="1:15" ht="15.75" customHeight="1">
      <c r="A38" s="190" t="s">
        <v>219</v>
      </c>
      <c r="B38" s="191"/>
      <c r="C38" s="212" t="s">
        <v>508</v>
      </c>
      <c r="D38" s="209" t="s">
        <v>509</v>
      </c>
      <c r="E38" s="4" t="s">
        <v>220</v>
      </c>
      <c r="F38" s="204"/>
      <c r="G38" s="204"/>
      <c r="H38" s="204"/>
      <c r="I38" s="204"/>
      <c r="J38" s="204" t="s">
        <v>510</v>
      </c>
      <c r="K38" s="204"/>
      <c r="L38" s="204" t="s">
        <v>511</v>
      </c>
      <c r="M38" s="204"/>
      <c r="N38" s="202" t="s">
        <v>319</v>
      </c>
      <c r="O38" s="203"/>
    </row>
    <row r="39" spans="1:15" ht="15.75" customHeight="1">
      <c r="A39" s="192"/>
      <c r="B39" s="193"/>
      <c r="C39" s="213"/>
      <c r="D39" s="210"/>
      <c r="E39" s="5" t="s">
        <v>221</v>
      </c>
      <c r="F39" s="6" t="s">
        <v>222</v>
      </c>
      <c r="G39" s="7" t="s">
        <v>220</v>
      </c>
      <c r="H39" s="6" t="s">
        <v>222</v>
      </c>
      <c r="I39" s="7" t="s">
        <v>220</v>
      </c>
      <c r="J39" s="6" t="s">
        <v>222</v>
      </c>
      <c r="K39" s="7" t="s">
        <v>220</v>
      </c>
      <c r="L39" s="6" t="s">
        <v>222</v>
      </c>
      <c r="M39" s="7" t="s">
        <v>220</v>
      </c>
      <c r="N39" s="6" t="s">
        <v>222</v>
      </c>
      <c r="O39" s="7" t="s">
        <v>220</v>
      </c>
    </row>
    <row r="40" spans="1:15" ht="7.5" customHeight="1">
      <c r="A40" s="45"/>
      <c r="B40" s="45"/>
      <c r="C40" s="46"/>
      <c r="D40" s="47"/>
      <c r="E40" s="48"/>
      <c r="F40" s="49"/>
      <c r="G40" s="50"/>
      <c r="H40" s="51"/>
      <c r="I40" s="52"/>
      <c r="J40" s="49"/>
      <c r="K40" s="50"/>
      <c r="L40" s="51"/>
      <c r="M40" s="52"/>
      <c r="N40" s="49"/>
      <c r="O40" s="50"/>
    </row>
    <row r="41" spans="1:15" ht="13.5" customHeight="1">
      <c r="A41" s="26">
        <f aca="true" t="shared" si="7" ref="A41:A57">IF(E41=0,"",RANK(E41,$E$40:$E$58))</f>
        <v>1</v>
      </c>
      <c r="B41" s="26">
        <f aca="true" t="shared" si="8" ref="B41:B57">IF(E41=0,"",IF(A41=A40,"T",""))</f>
      </c>
      <c r="C41" s="63" t="s">
        <v>250</v>
      </c>
      <c r="D41" s="64" t="s">
        <v>489</v>
      </c>
      <c r="E41" s="26">
        <f aca="true" t="shared" si="9" ref="E41:E57">IF((G41+I41+K41+M41+O41)&lt;&gt;0,G41+I41+K41+M41+O41,0)</f>
        <v>300</v>
      </c>
      <c r="F41" s="65"/>
      <c r="G41" s="58"/>
      <c r="H41" s="60"/>
      <c r="I41" s="57">
        <f aca="true" t="shared" si="10" ref="I41:I57">IF(H41&lt;&gt;"",(VLOOKUP(H41,POINT,3)),0)</f>
        <v>0</v>
      </c>
      <c r="J41" s="66">
        <v>4</v>
      </c>
      <c r="K41" s="58">
        <f aca="true" t="shared" si="11" ref="K41:K57">IF(J41&lt;&gt;"",(VLOOKUP(J41,POINT,5)),0)</f>
        <v>100</v>
      </c>
      <c r="L41" s="60">
        <v>1</v>
      </c>
      <c r="M41" s="67">
        <f aca="true" t="shared" si="12" ref="M41:M57">IF(L41&lt;&gt;"",(VLOOKUP(L41,POINT,6)),0)</f>
        <v>150</v>
      </c>
      <c r="N41" s="60">
        <v>8</v>
      </c>
      <c r="O41" s="67">
        <f aca="true" t="shared" si="13" ref="O41:O57">IF(N41&lt;&gt;"",(VLOOKUP(N41,POINT,7)),0)</f>
        <v>50</v>
      </c>
    </row>
    <row r="42" spans="1:15" ht="13.5" customHeight="1">
      <c r="A42" s="26">
        <f t="shared" si="7"/>
        <v>2</v>
      </c>
      <c r="B42" s="26">
        <f t="shared" si="8"/>
      </c>
      <c r="C42" s="68" t="s">
        <v>248</v>
      </c>
      <c r="D42" s="69" t="s">
        <v>249</v>
      </c>
      <c r="E42" s="26">
        <f t="shared" si="9"/>
        <v>250</v>
      </c>
      <c r="F42" s="65"/>
      <c r="G42" s="69"/>
      <c r="H42" s="70"/>
      <c r="I42" s="57">
        <f t="shared" si="10"/>
        <v>0</v>
      </c>
      <c r="J42" s="65">
        <v>1</v>
      </c>
      <c r="K42" s="69">
        <f t="shared" si="11"/>
        <v>200</v>
      </c>
      <c r="L42" s="70"/>
      <c r="M42" s="67">
        <f t="shared" si="12"/>
        <v>0</v>
      </c>
      <c r="N42" s="70">
        <v>8</v>
      </c>
      <c r="O42" s="67">
        <f t="shared" si="13"/>
        <v>50</v>
      </c>
    </row>
    <row r="43" spans="1:15" ht="13.5" customHeight="1">
      <c r="A43" s="26">
        <f t="shared" si="7"/>
        <v>3</v>
      </c>
      <c r="B43" s="26">
        <f t="shared" si="8"/>
      </c>
      <c r="C43" s="68" t="s">
        <v>251</v>
      </c>
      <c r="D43" s="69" t="s">
        <v>252</v>
      </c>
      <c r="E43" s="26">
        <f t="shared" si="9"/>
        <v>190</v>
      </c>
      <c r="F43" s="65"/>
      <c r="G43" s="69"/>
      <c r="H43" s="70"/>
      <c r="I43" s="57">
        <f t="shared" si="10"/>
        <v>0</v>
      </c>
      <c r="J43" s="65">
        <v>4</v>
      </c>
      <c r="K43" s="69">
        <f t="shared" si="11"/>
        <v>100</v>
      </c>
      <c r="L43" s="70">
        <v>3</v>
      </c>
      <c r="M43" s="67">
        <f t="shared" si="12"/>
        <v>70</v>
      </c>
      <c r="N43" s="70">
        <v>32</v>
      </c>
      <c r="O43" s="67">
        <f t="shared" si="13"/>
        <v>20</v>
      </c>
    </row>
    <row r="44" spans="1:15" ht="13.5" customHeight="1">
      <c r="A44" s="26">
        <f t="shared" si="7"/>
        <v>4</v>
      </c>
      <c r="B44" s="26">
        <f t="shared" si="8"/>
      </c>
      <c r="C44" s="68" t="s">
        <v>253</v>
      </c>
      <c r="D44" s="69" t="s">
        <v>249</v>
      </c>
      <c r="E44" s="26">
        <f t="shared" si="9"/>
        <v>180</v>
      </c>
      <c r="F44" s="65"/>
      <c r="G44" s="69"/>
      <c r="H44" s="70"/>
      <c r="I44" s="57">
        <f t="shared" si="10"/>
        <v>0</v>
      </c>
      <c r="J44" s="65">
        <v>2</v>
      </c>
      <c r="K44" s="69">
        <f t="shared" si="11"/>
        <v>150</v>
      </c>
      <c r="L44" s="70"/>
      <c r="M44" s="67">
        <f t="shared" si="12"/>
        <v>0</v>
      </c>
      <c r="N44" s="70">
        <v>16</v>
      </c>
      <c r="O44" s="67">
        <f t="shared" si="13"/>
        <v>30</v>
      </c>
    </row>
    <row r="45" spans="1:15" ht="13.5" customHeight="1">
      <c r="A45" s="26">
        <f t="shared" si="7"/>
        <v>5</v>
      </c>
      <c r="B45" s="26">
        <f t="shared" si="8"/>
      </c>
      <c r="C45" s="68" t="s">
        <v>512</v>
      </c>
      <c r="D45" s="69" t="s">
        <v>227</v>
      </c>
      <c r="E45" s="26">
        <f t="shared" si="9"/>
        <v>160</v>
      </c>
      <c r="F45" s="65"/>
      <c r="G45" s="69"/>
      <c r="H45" s="70"/>
      <c r="I45" s="57">
        <f t="shared" si="10"/>
        <v>0</v>
      </c>
      <c r="J45" s="65">
        <v>8</v>
      </c>
      <c r="K45" s="69">
        <f t="shared" si="11"/>
        <v>60</v>
      </c>
      <c r="L45" s="70">
        <v>2</v>
      </c>
      <c r="M45" s="67">
        <f t="shared" si="12"/>
        <v>100</v>
      </c>
      <c r="N45" s="70"/>
      <c r="O45" s="67">
        <f t="shared" si="13"/>
        <v>0</v>
      </c>
    </row>
    <row r="46" spans="1:15" ht="13.5" customHeight="1">
      <c r="A46" s="26">
        <f t="shared" si="7"/>
        <v>6</v>
      </c>
      <c r="B46" s="26">
        <f t="shared" si="8"/>
      </c>
      <c r="C46" s="68" t="s">
        <v>513</v>
      </c>
      <c r="D46" s="69" t="s">
        <v>227</v>
      </c>
      <c r="E46" s="26">
        <f t="shared" si="9"/>
        <v>130</v>
      </c>
      <c r="F46" s="65"/>
      <c r="G46" s="69"/>
      <c r="H46" s="70"/>
      <c r="I46" s="57">
        <f t="shared" si="10"/>
        <v>0</v>
      </c>
      <c r="J46" s="65"/>
      <c r="K46" s="69">
        <f t="shared" si="11"/>
        <v>0</v>
      </c>
      <c r="L46" s="70"/>
      <c r="M46" s="67">
        <f t="shared" si="12"/>
        <v>0</v>
      </c>
      <c r="N46" s="70">
        <v>2</v>
      </c>
      <c r="O46" s="67">
        <f t="shared" si="13"/>
        <v>130</v>
      </c>
    </row>
    <row r="47" spans="1:15" ht="13.5" customHeight="1">
      <c r="A47" s="26">
        <f t="shared" si="7"/>
        <v>7</v>
      </c>
      <c r="B47" s="26">
        <f t="shared" si="8"/>
      </c>
      <c r="C47" s="68" t="s">
        <v>514</v>
      </c>
      <c r="D47" s="69" t="s">
        <v>254</v>
      </c>
      <c r="E47" s="26">
        <f t="shared" si="9"/>
        <v>100</v>
      </c>
      <c r="F47" s="65"/>
      <c r="G47" s="69"/>
      <c r="H47" s="70"/>
      <c r="I47" s="57">
        <f t="shared" si="10"/>
        <v>0</v>
      </c>
      <c r="J47" s="65"/>
      <c r="K47" s="69">
        <f t="shared" si="11"/>
        <v>0</v>
      </c>
      <c r="L47" s="70">
        <v>4</v>
      </c>
      <c r="M47" s="67">
        <f t="shared" si="12"/>
        <v>70</v>
      </c>
      <c r="N47" s="70">
        <v>16</v>
      </c>
      <c r="O47" s="67">
        <f t="shared" si="13"/>
        <v>30</v>
      </c>
    </row>
    <row r="48" spans="1:15" ht="13.5" customHeight="1">
      <c r="A48" s="26">
        <f t="shared" si="7"/>
        <v>8</v>
      </c>
      <c r="B48" s="26">
        <f t="shared" si="8"/>
      </c>
      <c r="C48" s="68" t="s">
        <v>515</v>
      </c>
      <c r="D48" s="69" t="s">
        <v>516</v>
      </c>
      <c r="E48" s="26">
        <f t="shared" si="9"/>
        <v>90</v>
      </c>
      <c r="F48" s="65"/>
      <c r="G48" s="69"/>
      <c r="H48" s="70"/>
      <c r="I48" s="57">
        <f t="shared" si="10"/>
        <v>0</v>
      </c>
      <c r="J48" s="65"/>
      <c r="K48" s="69">
        <f t="shared" si="11"/>
        <v>0</v>
      </c>
      <c r="L48" s="70"/>
      <c r="M48" s="67">
        <f t="shared" si="12"/>
        <v>0</v>
      </c>
      <c r="N48" s="70">
        <v>4</v>
      </c>
      <c r="O48" s="67">
        <f t="shared" si="13"/>
        <v>90</v>
      </c>
    </row>
    <row r="49" spans="1:15" ht="13.5" customHeight="1">
      <c r="A49" s="26">
        <f t="shared" si="7"/>
        <v>9</v>
      </c>
      <c r="B49" s="26">
        <f t="shared" si="8"/>
      </c>
      <c r="C49" s="68" t="s">
        <v>255</v>
      </c>
      <c r="D49" s="69" t="s">
        <v>249</v>
      </c>
      <c r="E49" s="26">
        <f t="shared" si="9"/>
        <v>60</v>
      </c>
      <c r="F49" s="65"/>
      <c r="G49" s="69"/>
      <c r="H49" s="70"/>
      <c r="I49" s="57">
        <f t="shared" si="10"/>
        <v>0</v>
      </c>
      <c r="J49" s="65">
        <v>8</v>
      </c>
      <c r="K49" s="69">
        <f t="shared" si="11"/>
        <v>60</v>
      </c>
      <c r="L49" s="70"/>
      <c r="M49" s="67">
        <f t="shared" si="12"/>
        <v>0</v>
      </c>
      <c r="N49" s="70"/>
      <c r="O49" s="67">
        <f t="shared" si="13"/>
        <v>0</v>
      </c>
    </row>
    <row r="50" spans="1:15" ht="13.5" customHeight="1">
      <c r="A50" s="26">
        <f t="shared" si="7"/>
        <v>9</v>
      </c>
      <c r="B50" s="26" t="str">
        <f t="shared" si="8"/>
        <v>T</v>
      </c>
      <c r="C50" s="68" t="s">
        <v>256</v>
      </c>
      <c r="D50" s="69" t="s">
        <v>252</v>
      </c>
      <c r="E50" s="26">
        <f t="shared" si="9"/>
        <v>60</v>
      </c>
      <c r="F50" s="65"/>
      <c r="G50" s="69"/>
      <c r="H50" s="70"/>
      <c r="I50" s="57">
        <f t="shared" si="10"/>
        <v>0</v>
      </c>
      <c r="J50" s="65">
        <v>8</v>
      </c>
      <c r="K50" s="69">
        <f t="shared" si="11"/>
        <v>60</v>
      </c>
      <c r="L50" s="70"/>
      <c r="M50" s="67">
        <f t="shared" si="12"/>
        <v>0</v>
      </c>
      <c r="N50" s="70"/>
      <c r="O50" s="67">
        <f t="shared" si="13"/>
        <v>0</v>
      </c>
    </row>
    <row r="51" spans="1:15" ht="13.5" customHeight="1">
      <c r="A51" s="26">
        <f t="shared" si="7"/>
        <v>11</v>
      </c>
      <c r="B51" s="26">
        <f t="shared" si="8"/>
      </c>
      <c r="C51" s="68" t="s">
        <v>517</v>
      </c>
      <c r="D51" s="69" t="s">
        <v>518</v>
      </c>
      <c r="E51" s="26">
        <f t="shared" si="9"/>
        <v>50</v>
      </c>
      <c r="F51" s="65"/>
      <c r="G51" s="69"/>
      <c r="H51" s="70"/>
      <c r="I51" s="57">
        <f t="shared" si="10"/>
        <v>0</v>
      </c>
      <c r="J51" s="65"/>
      <c r="K51" s="69">
        <f t="shared" si="11"/>
        <v>0</v>
      </c>
      <c r="L51" s="70"/>
      <c r="M51" s="67">
        <f t="shared" si="12"/>
        <v>0</v>
      </c>
      <c r="N51" s="70">
        <v>8</v>
      </c>
      <c r="O51" s="67">
        <f t="shared" si="13"/>
        <v>50</v>
      </c>
    </row>
    <row r="52" spans="1:15" ht="13.5" customHeight="1">
      <c r="A52" s="26">
        <f t="shared" si="7"/>
        <v>12</v>
      </c>
      <c r="B52" s="26">
        <f t="shared" si="8"/>
      </c>
      <c r="C52" s="68" t="s">
        <v>519</v>
      </c>
      <c r="D52" s="69" t="s">
        <v>389</v>
      </c>
      <c r="E52" s="26">
        <f t="shared" si="9"/>
        <v>30</v>
      </c>
      <c r="F52" s="65"/>
      <c r="G52" s="69"/>
      <c r="H52" s="70"/>
      <c r="I52" s="57">
        <f t="shared" si="10"/>
        <v>0</v>
      </c>
      <c r="J52" s="65"/>
      <c r="K52" s="69">
        <f t="shared" si="11"/>
        <v>0</v>
      </c>
      <c r="L52" s="70"/>
      <c r="M52" s="67">
        <f t="shared" si="12"/>
        <v>0</v>
      </c>
      <c r="N52" s="70">
        <v>16</v>
      </c>
      <c r="O52" s="67">
        <f t="shared" si="13"/>
        <v>30</v>
      </c>
    </row>
    <row r="53" spans="1:15" ht="13.5" customHeight="1">
      <c r="A53" s="26">
        <f t="shared" si="7"/>
        <v>12</v>
      </c>
      <c r="B53" s="26" t="str">
        <f t="shared" si="8"/>
        <v>T</v>
      </c>
      <c r="C53" s="68" t="s">
        <v>520</v>
      </c>
      <c r="D53" s="69" t="s">
        <v>257</v>
      </c>
      <c r="E53" s="26">
        <f t="shared" si="9"/>
        <v>30</v>
      </c>
      <c r="F53" s="65"/>
      <c r="G53" s="69"/>
      <c r="H53" s="70"/>
      <c r="I53" s="57">
        <f t="shared" si="10"/>
        <v>0</v>
      </c>
      <c r="J53" s="65"/>
      <c r="K53" s="69">
        <f t="shared" si="11"/>
        <v>0</v>
      </c>
      <c r="L53" s="70"/>
      <c r="M53" s="67">
        <f t="shared" si="12"/>
        <v>0</v>
      </c>
      <c r="N53" s="70">
        <v>16</v>
      </c>
      <c r="O53" s="67">
        <f t="shared" si="13"/>
        <v>30</v>
      </c>
    </row>
    <row r="54" spans="1:15" ht="13.5" customHeight="1">
      <c r="A54" s="26">
        <f t="shared" si="7"/>
        <v>12</v>
      </c>
      <c r="B54" s="26" t="str">
        <f t="shared" si="8"/>
        <v>T</v>
      </c>
      <c r="C54" s="68" t="s">
        <v>258</v>
      </c>
      <c r="D54" s="69" t="s">
        <v>257</v>
      </c>
      <c r="E54" s="26">
        <f t="shared" si="9"/>
        <v>30</v>
      </c>
      <c r="F54" s="65"/>
      <c r="G54" s="69"/>
      <c r="H54" s="70"/>
      <c r="I54" s="57">
        <f t="shared" si="10"/>
        <v>0</v>
      </c>
      <c r="J54" s="65"/>
      <c r="K54" s="69">
        <f t="shared" si="11"/>
        <v>0</v>
      </c>
      <c r="L54" s="70"/>
      <c r="M54" s="67">
        <f t="shared" si="12"/>
        <v>0</v>
      </c>
      <c r="N54" s="70">
        <v>16</v>
      </c>
      <c r="O54" s="67">
        <f t="shared" si="13"/>
        <v>30</v>
      </c>
    </row>
    <row r="55" spans="1:15" ht="13.5" customHeight="1">
      <c r="A55" s="26">
        <f t="shared" si="7"/>
        <v>15</v>
      </c>
      <c r="B55" s="26">
        <f t="shared" si="8"/>
      </c>
      <c r="C55" s="68" t="s">
        <v>521</v>
      </c>
      <c r="D55" s="69" t="s">
        <v>259</v>
      </c>
      <c r="E55" s="26">
        <f t="shared" si="9"/>
        <v>20</v>
      </c>
      <c r="F55" s="65"/>
      <c r="G55" s="69"/>
      <c r="H55" s="70"/>
      <c r="I55" s="57">
        <f t="shared" si="10"/>
        <v>0</v>
      </c>
      <c r="J55" s="65"/>
      <c r="K55" s="69">
        <f t="shared" si="11"/>
        <v>0</v>
      </c>
      <c r="L55" s="70"/>
      <c r="M55" s="67">
        <f t="shared" si="12"/>
        <v>0</v>
      </c>
      <c r="N55" s="70">
        <v>32</v>
      </c>
      <c r="O55" s="67">
        <f t="shared" si="13"/>
        <v>20</v>
      </c>
    </row>
    <row r="56" spans="1:15" ht="13.5" customHeight="1">
      <c r="A56" s="26">
        <f t="shared" si="7"/>
        <v>15</v>
      </c>
      <c r="B56" s="26" t="str">
        <f t="shared" si="8"/>
        <v>T</v>
      </c>
      <c r="C56" s="68" t="s">
        <v>260</v>
      </c>
      <c r="D56" s="69" t="s">
        <v>257</v>
      </c>
      <c r="E56" s="26">
        <f t="shared" si="9"/>
        <v>20</v>
      </c>
      <c r="F56" s="65"/>
      <c r="G56" s="69"/>
      <c r="H56" s="70"/>
      <c r="I56" s="57">
        <f t="shared" si="10"/>
        <v>0</v>
      </c>
      <c r="J56" s="65"/>
      <c r="K56" s="69">
        <f t="shared" si="11"/>
        <v>0</v>
      </c>
      <c r="L56" s="70"/>
      <c r="M56" s="67">
        <f t="shared" si="12"/>
        <v>0</v>
      </c>
      <c r="N56" s="70">
        <v>32</v>
      </c>
      <c r="O56" s="67">
        <f t="shared" si="13"/>
        <v>20</v>
      </c>
    </row>
    <row r="57" spans="1:15" ht="13.5" customHeight="1">
      <c r="A57" s="26">
        <f t="shared" si="7"/>
      </c>
      <c r="B57" s="26">
        <f t="shared" si="8"/>
      </c>
      <c r="C57" s="68"/>
      <c r="D57" s="69"/>
      <c r="E57" s="26">
        <f t="shared" si="9"/>
        <v>0</v>
      </c>
      <c r="F57" s="65"/>
      <c r="G57" s="69"/>
      <c r="H57" s="70"/>
      <c r="I57" s="57">
        <f t="shared" si="10"/>
        <v>0</v>
      </c>
      <c r="J57" s="65"/>
      <c r="K57" s="69">
        <f t="shared" si="11"/>
        <v>0</v>
      </c>
      <c r="L57" s="70"/>
      <c r="M57" s="67">
        <f t="shared" si="12"/>
        <v>0</v>
      </c>
      <c r="N57" s="70"/>
      <c r="O57" s="67">
        <f t="shared" si="13"/>
        <v>0</v>
      </c>
    </row>
    <row r="58" spans="1:15" ht="6" customHeight="1">
      <c r="A58" s="61"/>
      <c r="B58" s="61"/>
      <c r="C58" s="61"/>
      <c r="D58" s="61"/>
      <c r="E58" s="61"/>
      <c r="F58" s="62"/>
      <c r="G58" s="61"/>
      <c r="H58" s="62"/>
      <c r="I58" s="61"/>
      <c r="J58" s="62"/>
      <c r="K58" s="61"/>
      <c r="L58" s="62"/>
      <c r="M58" s="61"/>
      <c r="N58" s="62"/>
      <c r="O58" s="61"/>
    </row>
    <row r="59" spans="1:14" ht="18" customHeight="1">
      <c r="A59" s="1" t="s">
        <v>218</v>
      </c>
      <c r="F59" s="1" t="s">
        <v>522</v>
      </c>
      <c r="J59" s="3"/>
      <c r="K59" s="199" t="str">
        <f>'男子Ｓ'!K1</f>
        <v>2001/5/31現在</v>
      </c>
      <c r="L59" s="208"/>
      <c r="M59" s="208"/>
      <c r="N59" s="208"/>
    </row>
    <row r="60" spans="10:11" ht="4.5" customHeight="1">
      <c r="J60" s="71"/>
      <c r="K60" s="71"/>
    </row>
    <row r="61" spans="1:15" ht="15.75" customHeight="1">
      <c r="A61" s="190" t="s">
        <v>219</v>
      </c>
      <c r="B61" s="191"/>
      <c r="C61" s="212" t="s">
        <v>508</v>
      </c>
      <c r="D61" s="206" t="s">
        <v>509</v>
      </c>
      <c r="E61" s="4" t="s">
        <v>220</v>
      </c>
      <c r="F61" s="211"/>
      <c r="G61" s="204"/>
      <c r="H61" s="204"/>
      <c r="I61" s="204"/>
      <c r="J61" s="205"/>
      <c r="K61" s="205"/>
      <c r="L61" s="204"/>
      <c r="M61" s="204"/>
      <c r="N61" s="204" t="s">
        <v>523</v>
      </c>
      <c r="O61" s="204"/>
    </row>
    <row r="62" spans="1:15" ht="15.75" customHeight="1">
      <c r="A62" s="192"/>
      <c r="B62" s="193"/>
      <c r="C62" s="213"/>
      <c r="D62" s="207"/>
      <c r="E62" s="5" t="s">
        <v>221</v>
      </c>
      <c r="F62" s="6" t="s">
        <v>222</v>
      </c>
      <c r="G62" s="7" t="s">
        <v>220</v>
      </c>
      <c r="H62" s="6" t="s">
        <v>222</v>
      </c>
      <c r="I62" s="7" t="s">
        <v>220</v>
      </c>
      <c r="J62" s="6" t="s">
        <v>222</v>
      </c>
      <c r="K62" s="7" t="s">
        <v>220</v>
      </c>
      <c r="L62" s="6" t="s">
        <v>222</v>
      </c>
      <c r="M62" s="7" t="s">
        <v>220</v>
      </c>
      <c r="N62" s="6" t="s">
        <v>222</v>
      </c>
      <c r="O62" s="7" t="s">
        <v>220</v>
      </c>
    </row>
    <row r="63" spans="1:15" ht="7.5" customHeight="1">
      <c r="A63" s="45"/>
      <c r="B63" s="45"/>
      <c r="C63" s="46"/>
      <c r="D63" s="47"/>
      <c r="E63" s="72"/>
      <c r="F63" s="49"/>
      <c r="G63" s="50"/>
      <c r="H63" s="51"/>
      <c r="I63" s="52"/>
      <c r="J63" s="49"/>
      <c r="K63" s="50"/>
      <c r="L63" s="51"/>
      <c r="M63" s="52"/>
      <c r="N63" s="49"/>
      <c r="O63" s="50"/>
    </row>
    <row r="64" spans="1:15" ht="13.5" customHeight="1">
      <c r="A64" s="26">
        <f>IF(E64=0,"",RANK(E64,$E$63:$E$66))</f>
        <v>1</v>
      </c>
      <c r="B64" s="26">
        <f>IF(E64=0,"",IF(A64=A63,"T",""))</f>
      </c>
      <c r="C64" s="73" t="s">
        <v>261</v>
      </c>
      <c r="D64" s="74" t="s">
        <v>262</v>
      </c>
      <c r="E64" s="26">
        <f>IF((G64+I64+K64+M64+O64)&lt;&gt;0,G64+I64+K64+M64+O64,0)</f>
        <v>50</v>
      </c>
      <c r="F64" s="59"/>
      <c r="G64" s="58"/>
      <c r="H64" s="60"/>
      <c r="I64" s="57">
        <v>0</v>
      </c>
      <c r="J64" s="59"/>
      <c r="K64" s="54">
        <v>0</v>
      </c>
      <c r="L64" s="60"/>
      <c r="M64" s="57">
        <f>IF(L64&lt;&gt;"",(VLOOKUP(L64,POINT,6)),0)</f>
        <v>0</v>
      </c>
      <c r="N64" s="60">
        <v>8</v>
      </c>
      <c r="O64" s="67">
        <f>IF(N64&lt;&gt;"",(VLOOKUP(N64,POINT,7)),0)</f>
        <v>50</v>
      </c>
    </row>
    <row r="65" spans="1:15" ht="13.5" customHeight="1">
      <c r="A65" s="26">
        <f>IF(E65=0,"",RANK(E65,$E$63:$E$66))</f>
      </c>
      <c r="B65" s="26">
        <f>IF(E65=0,"",IF(A65=A64,"T",""))</f>
      </c>
      <c r="C65" s="59"/>
      <c r="D65" s="58"/>
      <c r="E65" s="26">
        <f>IF((G65+I65+K65+M65+O65)&lt;&gt;0,G65+I65+K65+M65+O65,0)</f>
        <v>0</v>
      </c>
      <c r="F65" s="59"/>
      <c r="G65" s="58"/>
      <c r="H65" s="60"/>
      <c r="I65" s="57">
        <v>0</v>
      </c>
      <c r="J65" s="59"/>
      <c r="K65" s="54">
        <v>0</v>
      </c>
      <c r="L65" s="60"/>
      <c r="M65" s="57">
        <f>IF(L65&lt;&gt;"",(VLOOKUP(L65,POINT,6)),0)</f>
        <v>0</v>
      </c>
      <c r="N65" s="70"/>
      <c r="O65" s="67">
        <f>IF(N65&lt;&gt;"",(VLOOKUP(N65,POINT,7)),0)</f>
        <v>0</v>
      </c>
    </row>
    <row r="66" spans="1:15" ht="6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</sheetData>
  <mergeCells count="27">
    <mergeCell ref="A3:B4"/>
    <mergeCell ref="A38:B39"/>
    <mergeCell ref="A61:B62"/>
    <mergeCell ref="C3:C4"/>
    <mergeCell ref="C61:C62"/>
    <mergeCell ref="C38:C39"/>
    <mergeCell ref="D3:D4"/>
    <mergeCell ref="K1:N1"/>
    <mergeCell ref="F3:G3"/>
    <mergeCell ref="H3:I3"/>
    <mergeCell ref="J3:K3"/>
    <mergeCell ref="L3:M3"/>
    <mergeCell ref="N3:O3"/>
    <mergeCell ref="D61:D62"/>
    <mergeCell ref="K36:N36"/>
    <mergeCell ref="F38:G38"/>
    <mergeCell ref="H38:I38"/>
    <mergeCell ref="J38:K38"/>
    <mergeCell ref="L38:M38"/>
    <mergeCell ref="N38:O38"/>
    <mergeCell ref="D38:D39"/>
    <mergeCell ref="K59:N59"/>
    <mergeCell ref="F61:G61"/>
    <mergeCell ref="H61:I61"/>
    <mergeCell ref="J61:K61"/>
    <mergeCell ref="L61:M61"/>
    <mergeCell ref="N61:O61"/>
  </mergeCells>
  <printOptions/>
  <pageMargins left="0.73" right="0.7874015748031497" top="0.69" bottom="0.68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9"/>
  <sheetViews>
    <sheetView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138" sqref="Q138"/>
    </sheetView>
  </sheetViews>
  <sheetFormatPr defaultColWidth="9.00390625" defaultRowHeight="13.5"/>
  <cols>
    <col min="1" max="1" width="4.50390625" style="1" customWidth="1"/>
    <col min="2" max="2" width="2.00390625" style="1" customWidth="1"/>
    <col min="3" max="3" width="12.375" style="1" customWidth="1"/>
    <col min="4" max="4" width="12.875" style="1" customWidth="1"/>
    <col min="5" max="5" width="5.375" style="1" customWidth="1"/>
    <col min="6" max="15" width="5.625" style="1" customWidth="1"/>
    <col min="16" max="16384" width="9.00390625" style="1" customWidth="1"/>
  </cols>
  <sheetData>
    <row r="1" spans="1:14" ht="26.25" customHeight="1">
      <c r="A1" s="1" t="s">
        <v>218</v>
      </c>
      <c r="F1" s="1" t="s">
        <v>524</v>
      </c>
      <c r="K1" s="199" t="str">
        <f>'男子Ｓ'!K1</f>
        <v>2001/5/31現在</v>
      </c>
      <c r="L1" s="208"/>
      <c r="M1" s="208"/>
      <c r="N1" s="208"/>
    </row>
    <row r="2" ht="5.25" customHeight="1"/>
    <row r="3" spans="1:15" ht="15.75" customHeight="1">
      <c r="A3" s="190" t="s">
        <v>219</v>
      </c>
      <c r="B3" s="191"/>
      <c r="C3" s="212" t="s">
        <v>525</v>
      </c>
      <c r="D3" s="209" t="s">
        <v>526</v>
      </c>
      <c r="E3" s="4" t="s">
        <v>220</v>
      </c>
      <c r="F3" s="204" t="str">
        <f>'男子Ｓ'!F3</f>
        <v>H13.B級大会</v>
      </c>
      <c r="G3" s="204"/>
      <c r="H3" s="204" t="s">
        <v>527</v>
      </c>
      <c r="I3" s="204"/>
      <c r="J3" s="204" t="s">
        <v>528</v>
      </c>
      <c r="K3" s="204"/>
      <c r="L3" s="204" t="str">
        <f>'男子Ｓ'!L3</f>
        <v>H12県室内</v>
      </c>
      <c r="M3" s="204"/>
      <c r="N3" s="204" t="str">
        <f>'男子Ｓ'!N3</f>
        <v>H12熊谷杯</v>
      </c>
      <c r="O3" s="204"/>
    </row>
    <row r="4" spans="1:15" ht="15.75" customHeight="1">
      <c r="A4" s="192"/>
      <c r="B4" s="193"/>
      <c r="C4" s="213"/>
      <c r="D4" s="210"/>
      <c r="E4" s="5" t="s">
        <v>221</v>
      </c>
      <c r="F4" s="6" t="s">
        <v>222</v>
      </c>
      <c r="G4" s="7" t="s">
        <v>220</v>
      </c>
      <c r="H4" s="6" t="s">
        <v>222</v>
      </c>
      <c r="I4" s="7" t="s">
        <v>220</v>
      </c>
      <c r="J4" s="6" t="s">
        <v>222</v>
      </c>
      <c r="K4" s="7" t="s">
        <v>220</v>
      </c>
      <c r="L4" s="6" t="s">
        <v>222</v>
      </c>
      <c r="M4" s="7" t="s">
        <v>220</v>
      </c>
      <c r="N4" s="6" t="s">
        <v>222</v>
      </c>
      <c r="O4" s="7" t="s">
        <v>220</v>
      </c>
    </row>
    <row r="5" spans="1:15" ht="7.5" customHeight="1">
      <c r="A5" s="9"/>
      <c r="B5" s="45"/>
      <c r="C5" s="46"/>
      <c r="D5" s="47"/>
      <c r="E5" s="48"/>
      <c r="F5" s="49"/>
      <c r="G5" s="50"/>
      <c r="H5" s="51"/>
      <c r="I5" s="52"/>
      <c r="J5" s="49"/>
      <c r="K5" s="50"/>
      <c r="L5" s="51"/>
      <c r="M5" s="52"/>
      <c r="N5" s="49"/>
      <c r="O5" s="50"/>
    </row>
    <row r="6" spans="1:15" ht="13.5" customHeight="1">
      <c r="A6" s="76">
        <f aca="true" t="shared" si="0" ref="A6:A37">IF(E6=0,"",RANK(E6,$E$5:$E$139))</f>
        <v>1</v>
      </c>
      <c r="B6" s="77">
        <f aca="true" t="shared" si="1" ref="B6:B37">IF(E6=0,"",IF(A6=A5,"T",""))</f>
      </c>
      <c r="C6" s="78" t="s">
        <v>320</v>
      </c>
      <c r="D6" s="79" t="s">
        <v>529</v>
      </c>
      <c r="E6" s="80">
        <f aca="true" t="shared" si="2" ref="E6:E37">IF((G6+I6+K6+M6+O6)&lt;&gt;0,G6+I6+K6+M6+O6,0)</f>
        <v>580</v>
      </c>
      <c r="F6" s="81"/>
      <c r="G6" s="79"/>
      <c r="H6" s="70">
        <v>1</v>
      </c>
      <c r="I6" s="69">
        <f aca="true" t="shared" si="3" ref="I6:I36">IF(H6&lt;&gt;"",(VLOOKUP(H6,POINT,4)),0)</f>
        <v>150</v>
      </c>
      <c r="J6" s="81">
        <v>4</v>
      </c>
      <c r="K6" s="79">
        <f aca="true" t="shared" si="4" ref="K6:K37">IF(J6&lt;&gt;"",(VLOOKUP(J6,POINT,5)),0)</f>
        <v>100</v>
      </c>
      <c r="L6" s="70">
        <v>1</v>
      </c>
      <c r="M6" s="69">
        <f aca="true" t="shared" si="5" ref="M6:M25">IF(L6&lt;&gt;"",(VLOOKUP(L6,POINT,6)),0)</f>
        <v>150</v>
      </c>
      <c r="N6" s="81">
        <v>1</v>
      </c>
      <c r="O6" s="69">
        <f aca="true" t="shared" si="6" ref="O6:O32">IF(N6&lt;&gt;"",(VLOOKUP(N6,POINT,7)),0)</f>
        <v>180</v>
      </c>
    </row>
    <row r="7" spans="1:15" ht="13.5" customHeight="1">
      <c r="A7" s="76">
        <f t="shared" si="0"/>
        <v>2</v>
      </c>
      <c r="B7" s="77">
        <f t="shared" si="1"/>
      </c>
      <c r="C7" s="82" t="s">
        <v>530</v>
      </c>
      <c r="D7" s="83" t="s">
        <v>225</v>
      </c>
      <c r="E7" s="80">
        <f t="shared" si="2"/>
        <v>500</v>
      </c>
      <c r="F7" s="84"/>
      <c r="G7" s="79"/>
      <c r="H7" s="85">
        <v>4</v>
      </c>
      <c r="I7" s="69">
        <f t="shared" si="3"/>
        <v>70</v>
      </c>
      <c r="J7" s="84">
        <v>1</v>
      </c>
      <c r="K7" s="79">
        <f t="shared" si="4"/>
        <v>200</v>
      </c>
      <c r="L7" s="85">
        <v>2</v>
      </c>
      <c r="M7" s="69">
        <f t="shared" si="5"/>
        <v>100</v>
      </c>
      <c r="N7" s="84">
        <v>2</v>
      </c>
      <c r="O7" s="69">
        <f t="shared" si="6"/>
        <v>130</v>
      </c>
    </row>
    <row r="8" spans="1:15" ht="13.5" customHeight="1">
      <c r="A8" s="76">
        <f t="shared" si="0"/>
        <v>2</v>
      </c>
      <c r="B8" s="77" t="str">
        <f t="shared" si="1"/>
        <v>T</v>
      </c>
      <c r="C8" s="86" t="s">
        <v>322</v>
      </c>
      <c r="D8" s="79" t="s">
        <v>223</v>
      </c>
      <c r="E8" s="80">
        <f t="shared" si="2"/>
        <v>500</v>
      </c>
      <c r="F8" s="81"/>
      <c r="G8" s="79"/>
      <c r="H8" s="70">
        <v>4</v>
      </c>
      <c r="I8" s="69">
        <f t="shared" si="3"/>
        <v>70</v>
      </c>
      <c r="J8" s="81">
        <v>1</v>
      </c>
      <c r="K8" s="79">
        <f t="shared" si="4"/>
        <v>200</v>
      </c>
      <c r="L8" s="70">
        <v>2</v>
      </c>
      <c r="M8" s="69">
        <f t="shared" si="5"/>
        <v>100</v>
      </c>
      <c r="N8" s="81">
        <v>2</v>
      </c>
      <c r="O8" s="69">
        <f t="shared" si="6"/>
        <v>130</v>
      </c>
    </row>
    <row r="9" spans="1:15" ht="13.5" customHeight="1">
      <c r="A9" s="76">
        <f t="shared" si="0"/>
        <v>4</v>
      </c>
      <c r="B9" s="77">
        <f t="shared" si="1"/>
      </c>
      <c r="C9" s="86" t="s">
        <v>333</v>
      </c>
      <c r="D9" s="79" t="s">
        <v>228</v>
      </c>
      <c r="E9" s="80">
        <f t="shared" si="2"/>
        <v>340</v>
      </c>
      <c r="F9" s="81"/>
      <c r="G9" s="79"/>
      <c r="H9" s="70">
        <v>4</v>
      </c>
      <c r="I9" s="69">
        <f t="shared" si="3"/>
        <v>70</v>
      </c>
      <c r="J9" s="81">
        <v>2</v>
      </c>
      <c r="K9" s="79">
        <f t="shared" si="4"/>
        <v>150</v>
      </c>
      <c r="L9" s="70">
        <v>4</v>
      </c>
      <c r="M9" s="69">
        <f t="shared" si="5"/>
        <v>70</v>
      </c>
      <c r="N9" s="81">
        <v>8</v>
      </c>
      <c r="O9" s="69">
        <f t="shared" si="6"/>
        <v>50</v>
      </c>
    </row>
    <row r="10" spans="1:15" ht="13.5" customHeight="1">
      <c r="A10" s="76">
        <f t="shared" si="0"/>
        <v>5</v>
      </c>
      <c r="B10" s="77">
        <f t="shared" si="1"/>
      </c>
      <c r="C10" s="86" t="s">
        <v>329</v>
      </c>
      <c r="D10" s="79" t="s">
        <v>531</v>
      </c>
      <c r="E10" s="80">
        <f t="shared" si="2"/>
        <v>330</v>
      </c>
      <c r="F10" s="81"/>
      <c r="G10" s="79"/>
      <c r="H10" s="70"/>
      <c r="I10" s="69"/>
      <c r="J10" s="81"/>
      <c r="K10" s="79"/>
      <c r="L10" s="70">
        <v>1</v>
      </c>
      <c r="M10" s="69">
        <f t="shared" si="5"/>
        <v>150</v>
      </c>
      <c r="N10" s="81">
        <v>1</v>
      </c>
      <c r="O10" s="69">
        <f t="shared" si="6"/>
        <v>180</v>
      </c>
    </row>
    <row r="11" spans="1:15" ht="13.5" customHeight="1">
      <c r="A11" s="76">
        <f t="shared" si="0"/>
        <v>6</v>
      </c>
      <c r="B11" s="77">
        <f t="shared" si="1"/>
      </c>
      <c r="C11" s="86" t="s">
        <v>323</v>
      </c>
      <c r="D11" s="79" t="s">
        <v>223</v>
      </c>
      <c r="E11" s="80">
        <f t="shared" si="2"/>
        <v>250</v>
      </c>
      <c r="F11" s="81"/>
      <c r="G11" s="79"/>
      <c r="H11" s="70">
        <v>1</v>
      </c>
      <c r="I11" s="69">
        <f t="shared" si="3"/>
        <v>150</v>
      </c>
      <c r="J11" s="81">
        <v>4</v>
      </c>
      <c r="K11" s="79">
        <f t="shared" si="4"/>
        <v>100</v>
      </c>
      <c r="L11" s="70"/>
      <c r="M11" s="69"/>
      <c r="N11" s="81"/>
      <c r="O11" s="69"/>
    </row>
    <row r="12" spans="1:15" ht="13.5" customHeight="1">
      <c r="A12" s="76">
        <f t="shared" si="0"/>
        <v>7</v>
      </c>
      <c r="B12" s="77">
        <f t="shared" si="1"/>
      </c>
      <c r="C12" s="86" t="s">
        <v>328</v>
      </c>
      <c r="D12" s="79" t="s">
        <v>225</v>
      </c>
      <c r="E12" s="80">
        <f t="shared" si="2"/>
        <v>200</v>
      </c>
      <c r="F12" s="81"/>
      <c r="G12" s="79"/>
      <c r="H12" s="70">
        <v>4</v>
      </c>
      <c r="I12" s="69">
        <f t="shared" si="3"/>
        <v>70</v>
      </c>
      <c r="J12" s="81">
        <v>8</v>
      </c>
      <c r="K12" s="79">
        <f t="shared" si="4"/>
        <v>60</v>
      </c>
      <c r="L12" s="70">
        <v>4</v>
      </c>
      <c r="M12" s="69">
        <f t="shared" si="5"/>
        <v>70</v>
      </c>
      <c r="N12" s="81"/>
      <c r="O12" s="69"/>
    </row>
    <row r="13" spans="1:15" ht="13.5" customHeight="1">
      <c r="A13" s="76">
        <f t="shared" si="0"/>
        <v>7</v>
      </c>
      <c r="B13" s="77" t="str">
        <f t="shared" si="1"/>
        <v>T</v>
      </c>
      <c r="C13" s="86" t="s">
        <v>343</v>
      </c>
      <c r="D13" s="79" t="s">
        <v>225</v>
      </c>
      <c r="E13" s="80">
        <f t="shared" si="2"/>
        <v>200</v>
      </c>
      <c r="F13" s="81"/>
      <c r="G13" s="79"/>
      <c r="H13" s="70">
        <v>2</v>
      </c>
      <c r="I13" s="69">
        <f t="shared" si="3"/>
        <v>100</v>
      </c>
      <c r="J13" s="81">
        <v>4</v>
      </c>
      <c r="K13" s="79">
        <f t="shared" si="4"/>
        <v>100</v>
      </c>
      <c r="L13" s="70"/>
      <c r="M13" s="69">
        <f t="shared" si="5"/>
        <v>0</v>
      </c>
      <c r="N13" s="81"/>
      <c r="O13" s="69"/>
    </row>
    <row r="14" spans="1:15" ht="13.5" customHeight="1">
      <c r="A14" s="76">
        <f t="shared" si="0"/>
        <v>7</v>
      </c>
      <c r="B14" s="77" t="str">
        <f t="shared" si="1"/>
        <v>T</v>
      </c>
      <c r="C14" s="86" t="s">
        <v>532</v>
      </c>
      <c r="D14" s="79" t="s">
        <v>225</v>
      </c>
      <c r="E14" s="80">
        <f t="shared" si="2"/>
        <v>200</v>
      </c>
      <c r="F14" s="81"/>
      <c r="G14" s="79"/>
      <c r="H14" s="70">
        <v>2</v>
      </c>
      <c r="I14" s="69">
        <f t="shared" si="3"/>
        <v>100</v>
      </c>
      <c r="J14" s="81">
        <v>4</v>
      </c>
      <c r="K14" s="79">
        <f t="shared" si="4"/>
        <v>100</v>
      </c>
      <c r="L14" s="70"/>
      <c r="M14" s="69">
        <f t="shared" si="5"/>
        <v>0</v>
      </c>
      <c r="N14" s="81"/>
      <c r="O14" s="69"/>
    </row>
    <row r="15" spans="1:15" ht="13.5" customHeight="1">
      <c r="A15" s="76">
        <f t="shared" si="0"/>
        <v>7</v>
      </c>
      <c r="B15" s="77" t="str">
        <f t="shared" si="1"/>
        <v>T</v>
      </c>
      <c r="C15" s="86" t="s">
        <v>533</v>
      </c>
      <c r="D15" s="79" t="s">
        <v>228</v>
      </c>
      <c r="E15" s="80">
        <f t="shared" si="2"/>
        <v>200</v>
      </c>
      <c r="F15" s="81"/>
      <c r="G15" s="79"/>
      <c r="H15" s="70"/>
      <c r="I15" s="69"/>
      <c r="J15" s="81">
        <v>2</v>
      </c>
      <c r="K15" s="79">
        <f t="shared" si="4"/>
        <v>150</v>
      </c>
      <c r="L15" s="70"/>
      <c r="M15" s="69">
        <f t="shared" si="5"/>
        <v>0</v>
      </c>
      <c r="N15" s="81">
        <v>8</v>
      </c>
      <c r="O15" s="69">
        <f t="shared" si="6"/>
        <v>50</v>
      </c>
    </row>
    <row r="16" spans="1:15" ht="13.5" customHeight="1">
      <c r="A16" s="76">
        <f t="shared" si="0"/>
        <v>11</v>
      </c>
      <c r="B16" s="77">
        <f t="shared" si="1"/>
      </c>
      <c r="C16" s="86" t="s">
        <v>352</v>
      </c>
      <c r="D16" s="79" t="s">
        <v>353</v>
      </c>
      <c r="E16" s="80">
        <f t="shared" si="2"/>
        <v>170</v>
      </c>
      <c r="F16" s="81"/>
      <c r="G16" s="79"/>
      <c r="H16" s="70">
        <v>8</v>
      </c>
      <c r="I16" s="69">
        <f t="shared" si="3"/>
        <v>40</v>
      </c>
      <c r="J16" s="81">
        <v>32</v>
      </c>
      <c r="K16" s="79">
        <f t="shared" si="4"/>
        <v>30</v>
      </c>
      <c r="L16" s="70">
        <v>4</v>
      </c>
      <c r="M16" s="69">
        <f t="shared" si="5"/>
        <v>70</v>
      </c>
      <c r="N16" s="81">
        <v>16</v>
      </c>
      <c r="O16" s="69">
        <f t="shared" si="6"/>
        <v>30</v>
      </c>
    </row>
    <row r="17" spans="1:15" ht="13.5" customHeight="1">
      <c r="A17" s="76">
        <f t="shared" si="0"/>
        <v>11</v>
      </c>
      <c r="B17" s="77" t="str">
        <f t="shared" si="1"/>
        <v>T</v>
      </c>
      <c r="C17" s="86" t="s">
        <v>326</v>
      </c>
      <c r="D17" s="79" t="s">
        <v>224</v>
      </c>
      <c r="E17" s="80">
        <f t="shared" si="2"/>
        <v>170</v>
      </c>
      <c r="F17" s="81"/>
      <c r="G17" s="79"/>
      <c r="H17" s="70">
        <v>8</v>
      </c>
      <c r="I17" s="69">
        <f t="shared" si="3"/>
        <v>40</v>
      </c>
      <c r="J17" s="81">
        <v>32</v>
      </c>
      <c r="K17" s="79">
        <f t="shared" si="4"/>
        <v>30</v>
      </c>
      <c r="L17" s="70">
        <v>4</v>
      </c>
      <c r="M17" s="69">
        <f t="shared" si="5"/>
        <v>70</v>
      </c>
      <c r="N17" s="81">
        <v>16</v>
      </c>
      <c r="O17" s="69">
        <f t="shared" si="6"/>
        <v>30</v>
      </c>
    </row>
    <row r="18" spans="1:15" ht="13.5" customHeight="1">
      <c r="A18" s="76">
        <f t="shared" si="0"/>
        <v>13</v>
      </c>
      <c r="B18" s="77">
        <f t="shared" si="1"/>
      </c>
      <c r="C18" s="86" t="s">
        <v>334</v>
      </c>
      <c r="D18" s="79" t="s">
        <v>229</v>
      </c>
      <c r="E18" s="80">
        <f t="shared" si="2"/>
        <v>125</v>
      </c>
      <c r="F18" s="81"/>
      <c r="G18" s="79"/>
      <c r="H18" s="70">
        <v>16</v>
      </c>
      <c r="I18" s="69">
        <f t="shared" si="3"/>
        <v>25</v>
      </c>
      <c r="J18" s="81">
        <v>8</v>
      </c>
      <c r="K18" s="79">
        <f t="shared" si="4"/>
        <v>60</v>
      </c>
      <c r="L18" s="70">
        <v>8</v>
      </c>
      <c r="M18" s="69">
        <f t="shared" si="5"/>
        <v>40</v>
      </c>
      <c r="N18" s="81"/>
      <c r="O18" s="69"/>
    </row>
    <row r="19" spans="1:15" ht="13.5" customHeight="1">
      <c r="A19" s="76">
        <f t="shared" si="0"/>
        <v>13</v>
      </c>
      <c r="B19" s="77" t="str">
        <f t="shared" si="1"/>
        <v>T</v>
      </c>
      <c r="C19" s="86" t="s">
        <v>448</v>
      </c>
      <c r="D19" s="79" t="s">
        <v>228</v>
      </c>
      <c r="E19" s="80">
        <f t="shared" si="2"/>
        <v>125</v>
      </c>
      <c r="F19" s="81"/>
      <c r="G19" s="79"/>
      <c r="H19" s="70">
        <v>16</v>
      </c>
      <c r="I19" s="69">
        <f t="shared" si="3"/>
        <v>25</v>
      </c>
      <c r="J19" s="81">
        <v>8</v>
      </c>
      <c r="K19" s="79">
        <f t="shared" si="4"/>
        <v>60</v>
      </c>
      <c r="L19" s="70">
        <v>8</v>
      </c>
      <c r="M19" s="69">
        <f t="shared" si="5"/>
        <v>40</v>
      </c>
      <c r="N19" s="81"/>
      <c r="O19" s="69"/>
    </row>
    <row r="20" spans="1:15" ht="13.5" customHeight="1">
      <c r="A20" s="76">
        <f t="shared" si="0"/>
        <v>15</v>
      </c>
      <c r="B20" s="77">
        <f t="shared" si="1"/>
      </c>
      <c r="C20" s="86" t="s">
        <v>355</v>
      </c>
      <c r="D20" s="79" t="s">
        <v>226</v>
      </c>
      <c r="E20" s="80">
        <f t="shared" si="2"/>
        <v>120</v>
      </c>
      <c r="F20" s="81"/>
      <c r="G20" s="79"/>
      <c r="H20" s="70"/>
      <c r="I20" s="69"/>
      <c r="J20" s="81">
        <v>8</v>
      </c>
      <c r="K20" s="79">
        <f t="shared" si="4"/>
        <v>60</v>
      </c>
      <c r="L20" s="70">
        <v>8</v>
      </c>
      <c r="M20" s="69">
        <f t="shared" si="5"/>
        <v>40</v>
      </c>
      <c r="N20" s="81">
        <v>32</v>
      </c>
      <c r="O20" s="69">
        <f t="shared" si="6"/>
        <v>20</v>
      </c>
    </row>
    <row r="21" spans="1:15" ht="13.5" customHeight="1">
      <c r="A21" s="76">
        <f t="shared" si="0"/>
        <v>16</v>
      </c>
      <c r="B21" s="77">
        <f t="shared" si="1"/>
      </c>
      <c r="C21" s="86" t="s">
        <v>534</v>
      </c>
      <c r="D21" s="79" t="s">
        <v>414</v>
      </c>
      <c r="E21" s="80">
        <f t="shared" si="2"/>
        <v>110</v>
      </c>
      <c r="F21" s="81"/>
      <c r="G21" s="79"/>
      <c r="H21" s="70"/>
      <c r="I21" s="69"/>
      <c r="J21" s="81">
        <v>16</v>
      </c>
      <c r="K21" s="79">
        <f t="shared" si="4"/>
        <v>40</v>
      </c>
      <c r="L21" s="70">
        <v>8</v>
      </c>
      <c r="M21" s="69">
        <f t="shared" si="5"/>
        <v>40</v>
      </c>
      <c r="N21" s="81">
        <v>16</v>
      </c>
      <c r="O21" s="69">
        <f t="shared" si="6"/>
        <v>30</v>
      </c>
    </row>
    <row r="22" spans="1:15" ht="13.5" customHeight="1">
      <c r="A22" s="76">
        <f t="shared" si="0"/>
        <v>16</v>
      </c>
      <c r="B22" s="77" t="str">
        <f t="shared" si="1"/>
        <v>T</v>
      </c>
      <c r="C22" s="86" t="s">
        <v>535</v>
      </c>
      <c r="D22" s="79" t="s">
        <v>439</v>
      </c>
      <c r="E22" s="80">
        <f t="shared" si="2"/>
        <v>110</v>
      </c>
      <c r="F22" s="81"/>
      <c r="G22" s="79"/>
      <c r="H22" s="70"/>
      <c r="I22" s="69"/>
      <c r="J22" s="81">
        <v>16</v>
      </c>
      <c r="K22" s="79">
        <f t="shared" si="4"/>
        <v>40</v>
      </c>
      <c r="L22" s="70">
        <v>8</v>
      </c>
      <c r="M22" s="69">
        <f t="shared" si="5"/>
        <v>40</v>
      </c>
      <c r="N22" s="81">
        <v>16</v>
      </c>
      <c r="O22" s="69">
        <f t="shared" si="6"/>
        <v>30</v>
      </c>
    </row>
    <row r="23" spans="1:15" ht="13.5" customHeight="1">
      <c r="A23" s="76">
        <f t="shared" si="0"/>
        <v>18</v>
      </c>
      <c r="B23" s="77">
        <f t="shared" si="1"/>
      </c>
      <c r="C23" s="34" t="s">
        <v>536</v>
      </c>
      <c r="D23" s="79" t="s">
        <v>226</v>
      </c>
      <c r="E23" s="80">
        <f t="shared" si="2"/>
        <v>105</v>
      </c>
      <c r="F23" s="81"/>
      <c r="G23" s="79"/>
      <c r="H23" s="70">
        <v>16</v>
      </c>
      <c r="I23" s="69">
        <f t="shared" si="3"/>
        <v>25</v>
      </c>
      <c r="J23" s="81">
        <v>16</v>
      </c>
      <c r="K23" s="79">
        <f t="shared" si="4"/>
        <v>40</v>
      </c>
      <c r="L23" s="70">
        <v>8</v>
      </c>
      <c r="M23" s="69">
        <f t="shared" si="5"/>
        <v>40</v>
      </c>
      <c r="N23" s="81"/>
      <c r="O23" s="69"/>
    </row>
    <row r="24" spans="1:15" ht="13.5" customHeight="1">
      <c r="A24" s="76">
        <f t="shared" si="0"/>
        <v>19</v>
      </c>
      <c r="B24" s="77">
        <f t="shared" si="1"/>
      </c>
      <c r="C24" s="86" t="s">
        <v>335</v>
      </c>
      <c r="D24" s="79" t="s">
        <v>336</v>
      </c>
      <c r="E24" s="80">
        <f t="shared" si="2"/>
        <v>100</v>
      </c>
      <c r="F24" s="81"/>
      <c r="G24" s="79"/>
      <c r="H24" s="70"/>
      <c r="I24" s="69"/>
      <c r="J24" s="81">
        <v>16</v>
      </c>
      <c r="K24" s="79">
        <f t="shared" si="4"/>
        <v>40</v>
      </c>
      <c r="L24" s="70">
        <v>8</v>
      </c>
      <c r="M24" s="69">
        <f t="shared" si="5"/>
        <v>40</v>
      </c>
      <c r="N24" s="81">
        <v>32</v>
      </c>
      <c r="O24" s="69">
        <f t="shared" si="6"/>
        <v>20</v>
      </c>
    </row>
    <row r="25" spans="1:15" ht="13.5" customHeight="1">
      <c r="A25" s="76">
        <f t="shared" si="0"/>
        <v>19</v>
      </c>
      <c r="B25" s="77" t="str">
        <f t="shared" si="1"/>
        <v>T</v>
      </c>
      <c r="C25" s="86" t="s">
        <v>537</v>
      </c>
      <c r="D25" s="79" t="s">
        <v>229</v>
      </c>
      <c r="E25" s="80">
        <f t="shared" si="2"/>
        <v>100</v>
      </c>
      <c r="F25" s="81"/>
      <c r="G25" s="79"/>
      <c r="H25" s="70"/>
      <c r="I25" s="69"/>
      <c r="J25" s="81">
        <v>8</v>
      </c>
      <c r="K25" s="79">
        <f t="shared" si="4"/>
        <v>60</v>
      </c>
      <c r="L25" s="70">
        <v>8</v>
      </c>
      <c r="M25" s="69">
        <f t="shared" si="5"/>
        <v>40</v>
      </c>
      <c r="N25" s="81"/>
      <c r="O25" s="69"/>
    </row>
    <row r="26" spans="1:15" ht="13.5" customHeight="1">
      <c r="A26" s="76">
        <f t="shared" si="0"/>
        <v>21</v>
      </c>
      <c r="B26" s="77">
        <f t="shared" si="1"/>
      </c>
      <c r="C26" s="86" t="s">
        <v>538</v>
      </c>
      <c r="D26" s="79" t="s">
        <v>362</v>
      </c>
      <c r="E26" s="80">
        <f t="shared" si="2"/>
        <v>90</v>
      </c>
      <c r="F26" s="81"/>
      <c r="G26" s="79"/>
      <c r="H26" s="70"/>
      <c r="I26" s="69"/>
      <c r="J26" s="81"/>
      <c r="K26" s="79"/>
      <c r="L26" s="70"/>
      <c r="M26" s="69"/>
      <c r="N26" s="81">
        <v>4</v>
      </c>
      <c r="O26" s="69">
        <f t="shared" si="6"/>
        <v>90</v>
      </c>
    </row>
    <row r="27" spans="1:15" ht="13.5" customHeight="1">
      <c r="A27" s="76">
        <f t="shared" si="0"/>
        <v>21</v>
      </c>
      <c r="B27" s="77" t="str">
        <f t="shared" si="1"/>
        <v>T</v>
      </c>
      <c r="C27" s="86" t="s">
        <v>539</v>
      </c>
      <c r="D27" s="79" t="s">
        <v>362</v>
      </c>
      <c r="E27" s="80">
        <f t="shared" si="2"/>
        <v>90</v>
      </c>
      <c r="F27" s="81"/>
      <c r="G27" s="79"/>
      <c r="H27" s="70"/>
      <c r="I27" s="69"/>
      <c r="J27" s="81"/>
      <c r="K27" s="79"/>
      <c r="L27" s="70"/>
      <c r="M27" s="69"/>
      <c r="N27" s="81">
        <v>4</v>
      </c>
      <c r="O27" s="69">
        <f t="shared" si="6"/>
        <v>90</v>
      </c>
    </row>
    <row r="28" spans="1:15" ht="13.5" customHeight="1">
      <c r="A28" s="76">
        <f t="shared" si="0"/>
        <v>21</v>
      </c>
      <c r="B28" s="77" t="str">
        <f t="shared" si="1"/>
        <v>T</v>
      </c>
      <c r="C28" s="86" t="s">
        <v>540</v>
      </c>
      <c r="D28" s="79" t="s">
        <v>387</v>
      </c>
      <c r="E28" s="80">
        <f t="shared" si="2"/>
        <v>90</v>
      </c>
      <c r="F28" s="81"/>
      <c r="G28" s="79"/>
      <c r="H28" s="70">
        <v>8</v>
      </c>
      <c r="I28" s="69">
        <f t="shared" si="3"/>
        <v>40</v>
      </c>
      <c r="J28" s="81"/>
      <c r="K28" s="79"/>
      <c r="L28" s="70"/>
      <c r="M28" s="69"/>
      <c r="N28" s="81">
        <v>8</v>
      </c>
      <c r="O28" s="69">
        <f t="shared" si="6"/>
        <v>50</v>
      </c>
    </row>
    <row r="29" spans="1:15" ht="13.5" customHeight="1">
      <c r="A29" s="76">
        <f t="shared" si="0"/>
        <v>21</v>
      </c>
      <c r="B29" s="77" t="str">
        <f t="shared" si="1"/>
        <v>T</v>
      </c>
      <c r="C29" s="86" t="s">
        <v>427</v>
      </c>
      <c r="D29" s="79" t="s">
        <v>225</v>
      </c>
      <c r="E29" s="80">
        <f t="shared" si="2"/>
        <v>90</v>
      </c>
      <c r="F29" s="81"/>
      <c r="G29" s="79"/>
      <c r="H29" s="70">
        <v>8</v>
      </c>
      <c r="I29" s="69">
        <f t="shared" si="3"/>
        <v>40</v>
      </c>
      <c r="J29" s="81"/>
      <c r="K29" s="79"/>
      <c r="L29" s="70"/>
      <c r="M29" s="69"/>
      <c r="N29" s="81">
        <v>8</v>
      </c>
      <c r="O29" s="69">
        <f t="shared" si="6"/>
        <v>50</v>
      </c>
    </row>
    <row r="30" spans="1:15" ht="13.5" customHeight="1">
      <c r="A30" s="76">
        <f t="shared" si="0"/>
        <v>25</v>
      </c>
      <c r="B30" s="77">
        <f t="shared" si="1"/>
      </c>
      <c r="C30" s="86" t="s">
        <v>541</v>
      </c>
      <c r="D30" s="79" t="s">
        <v>227</v>
      </c>
      <c r="E30" s="80">
        <f t="shared" si="2"/>
        <v>85</v>
      </c>
      <c r="F30" s="81"/>
      <c r="G30" s="79"/>
      <c r="H30" s="70">
        <v>16</v>
      </c>
      <c r="I30" s="69">
        <f t="shared" si="3"/>
        <v>25</v>
      </c>
      <c r="J30" s="81">
        <v>16</v>
      </c>
      <c r="K30" s="79">
        <f t="shared" si="4"/>
        <v>40</v>
      </c>
      <c r="L30" s="70"/>
      <c r="M30" s="69"/>
      <c r="N30" s="81">
        <v>32</v>
      </c>
      <c r="O30" s="69">
        <f t="shared" si="6"/>
        <v>20</v>
      </c>
    </row>
    <row r="31" spans="1:15" ht="13.5" customHeight="1">
      <c r="A31" s="76">
        <f t="shared" si="0"/>
        <v>26</v>
      </c>
      <c r="B31" s="77">
        <f t="shared" si="1"/>
      </c>
      <c r="C31" s="86" t="s">
        <v>406</v>
      </c>
      <c r="D31" s="79" t="s">
        <v>529</v>
      </c>
      <c r="E31" s="80">
        <f t="shared" si="2"/>
        <v>75</v>
      </c>
      <c r="F31" s="81"/>
      <c r="G31" s="79"/>
      <c r="H31" s="70">
        <v>16</v>
      </c>
      <c r="I31" s="69">
        <f t="shared" si="3"/>
        <v>25</v>
      </c>
      <c r="J31" s="81">
        <v>32</v>
      </c>
      <c r="K31" s="79">
        <f t="shared" si="4"/>
        <v>30</v>
      </c>
      <c r="L31" s="70"/>
      <c r="M31" s="69"/>
      <c r="N31" s="81">
        <v>32</v>
      </c>
      <c r="O31" s="69">
        <f t="shared" si="6"/>
        <v>20</v>
      </c>
    </row>
    <row r="32" spans="1:15" ht="13.5" customHeight="1">
      <c r="A32" s="76">
        <f t="shared" si="0"/>
        <v>27</v>
      </c>
      <c r="B32" s="77">
        <f t="shared" si="1"/>
      </c>
      <c r="C32" s="86" t="s">
        <v>542</v>
      </c>
      <c r="D32" s="79" t="s">
        <v>349</v>
      </c>
      <c r="E32" s="80">
        <f t="shared" si="2"/>
        <v>70</v>
      </c>
      <c r="F32" s="81"/>
      <c r="G32" s="79"/>
      <c r="H32" s="70">
        <v>8</v>
      </c>
      <c r="I32" s="69">
        <f t="shared" si="3"/>
        <v>40</v>
      </c>
      <c r="J32" s="81"/>
      <c r="K32" s="79"/>
      <c r="L32" s="70"/>
      <c r="M32" s="69"/>
      <c r="N32" s="81">
        <v>16</v>
      </c>
      <c r="O32" s="69">
        <f t="shared" si="6"/>
        <v>30</v>
      </c>
    </row>
    <row r="33" spans="1:15" ht="13.5" customHeight="1">
      <c r="A33" s="76">
        <f t="shared" si="0"/>
        <v>27</v>
      </c>
      <c r="B33" s="77" t="str">
        <f t="shared" si="1"/>
        <v>T</v>
      </c>
      <c r="C33" s="86" t="s">
        <v>543</v>
      </c>
      <c r="D33" s="79" t="s">
        <v>225</v>
      </c>
      <c r="E33" s="80">
        <f t="shared" si="2"/>
        <v>70</v>
      </c>
      <c r="F33" s="81"/>
      <c r="G33" s="79"/>
      <c r="H33" s="70">
        <v>8</v>
      </c>
      <c r="I33" s="69">
        <f t="shared" si="3"/>
        <v>40</v>
      </c>
      <c r="J33" s="81">
        <v>32</v>
      </c>
      <c r="K33" s="79">
        <f t="shared" si="4"/>
        <v>30</v>
      </c>
      <c r="L33" s="70"/>
      <c r="M33" s="69"/>
      <c r="N33" s="81"/>
      <c r="O33" s="69"/>
    </row>
    <row r="34" spans="1:15" ht="13.5" customHeight="1">
      <c r="A34" s="76">
        <f t="shared" si="0"/>
        <v>27</v>
      </c>
      <c r="B34" s="77" t="str">
        <f t="shared" si="1"/>
        <v>T</v>
      </c>
      <c r="C34" s="86" t="s">
        <v>367</v>
      </c>
      <c r="D34" s="79" t="s">
        <v>368</v>
      </c>
      <c r="E34" s="80">
        <f t="shared" si="2"/>
        <v>70</v>
      </c>
      <c r="F34" s="81"/>
      <c r="G34" s="79"/>
      <c r="H34" s="70">
        <v>8</v>
      </c>
      <c r="I34" s="69">
        <f t="shared" si="3"/>
        <v>40</v>
      </c>
      <c r="J34" s="81">
        <v>32</v>
      </c>
      <c r="K34" s="79">
        <f t="shared" si="4"/>
        <v>30</v>
      </c>
      <c r="L34" s="70"/>
      <c r="M34" s="69"/>
      <c r="N34" s="81"/>
      <c r="O34" s="69"/>
    </row>
    <row r="35" spans="1:15" ht="13.5" customHeight="1">
      <c r="A35" s="76">
        <f t="shared" si="0"/>
        <v>30</v>
      </c>
      <c r="B35" s="77">
        <f t="shared" si="1"/>
      </c>
      <c r="C35" s="86" t="s">
        <v>544</v>
      </c>
      <c r="D35" s="79" t="s">
        <v>430</v>
      </c>
      <c r="E35" s="80">
        <f t="shared" si="2"/>
        <v>65</v>
      </c>
      <c r="F35" s="81"/>
      <c r="G35" s="79"/>
      <c r="H35" s="70">
        <v>16</v>
      </c>
      <c r="I35" s="69">
        <f t="shared" si="3"/>
        <v>25</v>
      </c>
      <c r="J35" s="81">
        <v>16</v>
      </c>
      <c r="K35" s="79">
        <f t="shared" si="4"/>
        <v>40</v>
      </c>
      <c r="L35" s="70"/>
      <c r="M35" s="69"/>
      <c r="N35" s="81"/>
      <c r="O35" s="69"/>
    </row>
    <row r="36" spans="1:15" ht="13.5" customHeight="1">
      <c r="A36" s="76">
        <f t="shared" si="0"/>
        <v>30</v>
      </c>
      <c r="B36" s="77" t="str">
        <f t="shared" si="1"/>
        <v>T</v>
      </c>
      <c r="C36" s="86" t="s">
        <v>545</v>
      </c>
      <c r="D36" s="79" t="s">
        <v>225</v>
      </c>
      <c r="E36" s="80">
        <f t="shared" si="2"/>
        <v>65</v>
      </c>
      <c r="F36" s="81"/>
      <c r="G36" s="79"/>
      <c r="H36" s="70">
        <v>16</v>
      </c>
      <c r="I36" s="69">
        <f t="shared" si="3"/>
        <v>25</v>
      </c>
      <c r="J36" s="81">
        <v>16</v>
      </c>
      <c r="K36" s="79">
        <f t="shared" si="4"/>
        <v>40</v>
      </c>
      <c r="L36" s="70"/>
      <c r="M36" s="69"/>
      <c r="N36" s="81"/>
      <c r="O36" s="69"/>
    </row>
    <row r="37" spans="1:15" ht="13.5" customHeight="1">
      <c r="A37" s="76">
        <f t="shared" si="0"/>
        <v>32</v>
      </c>
      <c r="B37" s="77">
        <f t="shared" si="1"/>
      </c>
      <c r="C37" s="86" t="s">
        <v>546</v>
      </c>
      <c r="D37" s="79" t="s">
        <v>228</v>
      </c>
      <c r="E37" s="80">
        <f t="shared" si="2"/>
        <v>60</v>
      </c>
      <c r="F37" s="81"/>
      <c r="G37" s="79"/>
      <c r="H37" s="70"/>
      <c r="I37" s="69"/>
      <c r="J37" s="81">
        <v>8</v>
      </c>
      <c r="K37" s="79">
        <f t="shared" si="4"/>
        <v>60</v>
      </c>
      <c r="L37" s="70"/>
      <c r="M37" s="69"/>
      <c r="N37" s="81"/>
      <c r="O37" s="69"/>
    </row>
    <row r="38" spans="1:15" ht="13.5" customHeight="1">
      <c r="A38" s="76">
        <f aca="true" t="shared" si="7" ref="A38:A69">IF(E38=0,"",RANK(E38,$E$5:$E$139))</f>
        <v>32</v>
      </c>
      <c r="B38" s="77" t="str">
        <f aca="true" t="shared" si="8" ref="B38:B72">IF(E38=0,"",IF(A38=A37,"T",""))</f>
        <v>T</v>
      </c>
      <c r="C38" s="86" t="s">
        <v>342</v>
      </c>
      <c r="D38" s="79" t="s">
        <v>228</v>
      </c>
      <c r="E38" s="80">
        <f aca="true" t="shared" si="9" ref="E38:E69">IF((G38+I38+K38+M38+O38)&lt;&gt;0,G38+I38+K38+M38+O38,0)</f>
        <v>60</v>
      </c>
      <c r="F38" s="81"/>
      <c r="G38" s="79"/>
      <c r="H38" s="70"/>
      <c r="I38" s="69"/>
      <c r="J38" s="81">
        <v>8</v>
      </c>
      <c r="K38" s="79">
        <f aca="true" t="shared" si="10" ref="K38:K69">IF(J38&lt;&gt;"",(VLOOKUP(J38,POINT,5)),0)</f>
        <v>60</v>
      </c>
      <c r="L38" s="70"/>
      <c r="M38" s="69"/>
      <c r="N38" s="81"/>
      <c r="O38" s="69"/>
    </row>
    <row r="39" spans="1:15" ht="13.5" customHeight="1">
      <c r="A39" s="76">
        <f t="shared" si="7"/>
        <v>32</v>
      </c>
      <c r="B39" s="77" t="str">
        <f t="shared" si="8"/>
        <v>T</v>
      </c>
      <c r="C39" s="86" t="s">
        <v>547</v>
      </c>
      <c r="D39" s="79" t="s">
        <v>226</v>
      </c>
      <c r="E39" s="80">
        <f t="shared" si="9"/>
        <v>60</v>
      </c>
      <c r="F39" s="81"/>
      <c r="G39" s="79"/>
      <c r="H39" s="70"/>
      <c r="I39" s="69"/>
      <c r="J39" s="81">
        <v>8</v>
      </c>
      <c r="K39" s="79">
        <f t="shared" si="10"/>
        <v>60</v>
      </c>
      <c r="L39" s="70"/>
      <c r="M39" s="69"/>
      <c r="N39" s="81"/>
      <c r="O39" s="69"/>
    </row>
    <row r="40" spans="1:15" ht="13.5" customHeight="1">
      <c r="A40" s="76">
        <f t="shared" si="7"/>
        <v>35</v>
      </c>
      <c r="B40" s="77">
        <f t="shared" si="8"/>
      </c>
      <c r="C40" s="86" t="s">
        <v>375</v>
      </c>
      <c r="D40" s="79" t="s">
        <v>548</v>
      </c>
      <c r="E40" s="80">
        <f t="shared" si="9"/>
        <v>55</v>
      </c>
      <c r="F40" s="81"/>
      <c r="G40" s="79"/>
      <c r="H40" s="70">
        <v>16</v>
      </c>
      <c r="I40" s="69">
        <f>IF(H40&lt;&gt;"",(VLOOKUP(H40,POINT,4)),0)</f>
        <v>25</v>
      </c>
      <c r="J40" s="81">
        <v>32</v>
      </c>
      <c r="K40" s="79">
        <f t="shared" si="10"/>
        <v>30</v>
      </c>
      <c r="L40" s="70"/>
      <c r="M40" s="69"/>
      <c r="N40" s="81"/>
      <c r="O40" s="69"/>
    </row>
    <row r="41" spans="1:15" ht="13.5" customHeight="1">
      <c r="A41" s="76">
        <f t="shared" si="7"/>
        <v>35</v>
      </c>
      <c r="B41" s="77" t="str">
        <f t="shared" si="8"/>
        <v>T</v>
      </c>
      <c r="C41" s="86" t="s">
        <v>549</v>
      </c>
      <c r="D41" s="79" t="s">
        <v>550</v>
      </c>
      <c r="E41" s="80">
        <f t="shared" si="9"/>
        <v>55</v>
      </c>
      <c r="F41" s="81"/>
      <c r="G41" s="79"/>
      <c r="H41" s="70"/>
      <c r="I41" s="69"/>
      <c r="J41" s="81">
        <v>16</v>
      </c>
      <c r="K41" s="79">
        <f t="shared" si="10"/>
        <v>40</v>
      </c>
      <c r="L41" s="70"/>
      <c r="M41" s="69"/>
      <c r="N41" s="81">
        <v>64</v>
      </c>
      <c r="O41" s="69">
        <f>IF(N41&lt;&gt;"",(VLOOKUP(N41,POINT,7)),0)</f>
        <v>15</v>
      </c>
    </row>
    <row r="42" spans="1:15" ht="13.5" customHeight="1">
      <c r="A42" s="76">
        <f t="shared" si="7"/>
        <v>35</v>
      </c>
      <c r="B42" s="77" t="str">
        <f t="shared" si="8"/>
        <v>T</v>
      </c>
      <c r="C42" s="86" t="s">
        <v>551</v>
      </c>
      <c r="D42" s="79" t="s">
        <v>552</v>
      </c>
      <c r="E42" s="80">
        <f t="shared" si="9"/>
        <v>55</v>
      </c>
      <c r="F42" s="81"/>
      <c r="G42" s="79"/>
      <c r="H42" s="70">
        <v>16</v>
      </c>
      <c r="I42" s="69">
        <f>IF(H42&lt;&gt;"",(VLOOKUP(H42,POINT,4)),0)</f>
        <v>25</v>
      </c>
      <c r="J42" s="81">
        <v>32</v>
      </c>
      <c r="K42" s="79">
        <f t="shared" si="10"/>
        <v>30</v>
      </c>
      <c r="L42" s="70"/>
      <c r="M42" s="69"/>
      <c r="N42" s="81"/>
      <c r="O42" s="69"/>
    </row>
    <row r="43" spans="1:15" ht="13.5" customHeight="1">
      <c r="A43" s="76">
        <f t="shared" si="7"/>
        <v>38</v>
      </c>
      <c r="B43" s="77">
        <f t="shared" si="8"/>
      </c>
      <c r="C43" s="86" t="s">
        <v>553</v>
      </c>
      <c r="D43" s="79" t="s">
        <v>505</v>
      </c>
      <c r="E43" s="80">
        <f t="shared" si="9"/>
        <v>50</v>
      </c>
      <c r="F43" s="81"/>
      <c r="G43" s="79"/>
      <c r="H43" s="70"/>
      <c r="I43" s="69"/>
      <c r="J43" s="81"/>
      <c r="K43" s="79"/>
      <c r="L43" s="70"/>
      <c r="M43" s="69"/>
      <c r="N43" s="81">
        <v>8</v>
      </c>
      <c r="O43" s="69">
        <f aca="true" t="shared" si="11" ref="O43:O50">IF(N43&lt;&gt;"",(VLOOKUP(N43,POINT,7)),0)</f>
        <v>50</v>
      </c>
    </row>
    <row r="44" spans="1:15" ht="13.5" customHeight="1">
      <c r="A44" s="76">
        <f t="shared" si="7"/>
        <v>38</v>
      </c>
      <c r="B44" s="77" t="str">
        <f t="shared" si="8"/>
        <v>T</v>
      </c>
      <c r="C44" s="87" t="s">
        <v>554</v>
      </c>
      <c r="D44" s="88" t="s">
        <v>555</v>
      </c>
      <c r="E44" s="80">
        <f t="shared" si="9"/>
        <v>50</v>
      </c>
      <c r="F44" s="81"/>
      <c r="G44" s="79"/>
      <c r="H44" s="70"/>
      <c r="I44" s="69"/>
      <c r="J44" s="81"/>
      <c r="K44" s="79"/>
      <c r="L44" s="70"/>
      <c r="M44" s="69"/>
      <c r="N44" s="81">
        <v>8</v>
      </c>
      <c r="O44" s="69">
        <f t="shared" si="11"/>
        <v>50</v>
      </c>
    </row>
    <row r="45" spans="1:15" ht="13.5" customHeight="1">
      <c r="A45" s="76">
        <f t="shared" si="7"/>
        <v>38</v>
      </c>
      <c r="B45" s="77" t="str">
        <f t="shared" si="8"/>
        <v>T</v>
      </c>
      <c r="C45" s="86" t="s">
        <v>359</v>
      </c>
      <c r="D45" s="89" t="s">
        <v>556</v>
      </c>
      <c r="E45" s="80">
        <f t="shared" si="9"/>
        <v>50</v>
      </c>
      <c r="F45" s="81"/>
      <c r="G45" s="79"/>
      <c r="H45" s="70"/>
      <c r="I45" s="69"/>
      <c r="J45" s="81"/>
      <c r="K45" s="79"/>
      <c r="L45" s="70"/>
      <c r="M45" s="69"/>
      <c r="N45" s="81">
        <v>8</v>
      </c>
      <c r="O45" s="69">
        <f t="shared" si="11"/>
        <v>50</v>
      </c>
    </row>
    <row r="46" spans="1:15" ht="13.5" customHeight="1">
      <c r="A46" s="76">
        <f t="shared" si="7"/>
        <v>38</v>
      </c>
      <c r="B46" s="77" t="str">
        <f t="shared" si="8"/>
        <v>T</v>
      </c>
      <c r="C46" s="86" t="s">
        <v>557</v>
      </c>
      <c r="D46" s="79" t="s">
        <v>529</v>
      </c>
      <c r="E46" s="80">
        <f t="shared" si="9"/>
        <v>50</v>
      </c>
      <c r="F46" s="81"/>
      <c r="G46" s="79"/>
      <c r="H46" s="70"/>
      <c r="I46" s="69"/>
      <c r="J46" s="81">
        <v>32</v>
      </c>
      <c r="K46" s="79">
        <f t="shared" si="10"/>
        <v>30</v>
      </c>
      <c r="L46" s="70"/>
      <c r="M46" s="69"/>
      <c r="N46" s="81">
        <v>32</v>
      </c>
      <c r="O46" s="69">
        <f t="shared" si="11"/>
        <v>20</v>
      </c>
    </row>
    <row r="47" spans="1:15" ht="13.5" customHeight="1">
      <c r="A47" s="76">
        <f t="shared" si="7"/>
        <v>42</v>
      </c>
      <c r="B47" s="77">
        <f t="shared" si="8"/>
      </c>
      <c r="C47" s="86" t="s">
        <v>558</v>
      </c>
      <c r="D47" s="79" t="s">
        <v>351</v>
      </c>
      <c r="E47" s="80">
        <f t="shared" si="9"/>
        <v>45</v>
      </c>
      <c r="F47" s="81"/>
      <c r="G47" s="79"/>
      <c r="H47" s="70"/>
      <c r="I47" s="69"/>
      <c r="J47" s="81">
        <v>32</v>
      </c>
      <c r="K47" s="79">
        <f t="shared" si="10"/>
        <v>30</v>
      </c>
      <c r="L47" s="70"/>
      <c r="M47" s="69"/>
      <c r="N47" s="81">
        <v>64</v>
      </c>
      <c r="O47" s="69">
        <f t="shared" si="11"/>
        <v>15</v>
      </c>
    </row>
    <row r="48" spans="1:15" ht="13.5" customHeight="1">
      <c r="A48" s="76">
        <f t="shared" si="7"/>
        <v>42</v>
      </c>
      <c r="B48" s="77" t="str">
        <f t="shared" si="8"/>
        <v>T</v>
      </c>
      <c r="C48" s="86" t="s">
        <v>559</v>
      </c>
      <c r="D48" s="79" t="s">
        <v>351</v>
      </c>
      <c r="E48" s="80">
        <f t="shared" si="9"/>
        <v>45</v>
      </c>
      <c r="F48" s="81"/>
      <c r="G48" s="79"/>
      <c r="H48" s="70"/>
      <c r="I48" s="69"/>
      <c r="J48" s="81">
        <v>32</v>
      </c>
      <c r="K48" s="79">
        <f t="shared" si="10"/>
        <v>30</v>
      </c>
      <c r="L48" s="70"/>
      <c r="M48" s="69"/>
      <c r="N48" s="81">
        <v>64</v>
      </c>
      <c r="O48" s="69">
        <f t="shared" si="11"/>
        <v>15</v>
      </c>
    </row>
    <row r="49" spans="1:15" ht="13.5" customHeight="1">
      <c r="A49" s="76">
        <f t="shared" si="7"/>
        <v>42</v>
      </c>
      <c r="B49" s="77" t="str">
        <f t="shared" si="8"/>
        <v>T</v>
      </c>
      <c r="C49" s="86" t="s">
        <v>560</v>
      </c>
      <c r="D49" s="79" t="s">
        <v>351</v>
      </c>
      <c r="E49" s="80">
        <f t="shared" si="9"/>
        <v>45</v>
      </c>
      <c r="F49" s="81"/>
      <c r="G49" s="79"/>
      <c r="H49" s="70"/>
      <c r="I49" s="69"/>
      <c r="J49" s="81">
        <v>32</v>
      </c>
      <c r="K49" s="79">
        <f t="shared" si="10"/>
        <v>30</v>
      </c>
      <c r="L49" s="70"/>
      <c r="M49" s="69"/>
      <c r="N49" s="81">
        <v>64</v>
      </c>
      <c r="O49" s="69">
        <f t="shared" si="11"/>
        <v>15</v>
      </c>
    </row>
    <row r="50" spans="1:15" ht="13.5" customHeight="1">
      <c r="A50" s="76">
        <f t="shared" si="7"/>
        <v>42</v>
      </c>
      <c r="B50" s="77" t="str">
        <f t="shared" si="8"/>
        <v>T</v>
      </c>
      <c r="C50" s="86" t="s">
        <v>396</v>
      </c>
      <c r="D50" s="79" t="s">
        <v>397</v>
      </c>
      <c r="E50" s="80">
        <f t="shared" si="9"/>
        <v>45</v>
      </c>
      <c r="F50" s="81"/>
      <c r="G50" s="79"/>
      <c r="H50" s="70"/>
      <c r="I50" s="69"/>
      <c r="J50" s="81">
        <v>32</v>
      </c>
      <c r="K50" s="79">
        <f t="shared" si="10"/>
        <v>30</v>
      </c>
      <c r="L50" s="70"/>
      <c r="M50" s="69"/>
      <c r="N50" s="81">
        <v>64</v>
      </c>
      <c r="O50" s="69">
        <f t="shared" si="11"/>
        <v>15</v>
      </c>
    </row>
    <row r="51" spans="1:15" ht="13.5" customHeight="1">
      <c r="A51" s="76">
        <f t="shared" si="7"/>
        <v>46</v>
      </c>
      <c r="B51" s="77">
        <f t="shared" si="8"/>
      </c>
      <c r="C51" s="86" t="s">
        <v>569</v>
      </c>
      <c r="D51" s="118" t="s">
        <v>45</v>
      </c>
      <c r="E51" s="80">
        <f t="shared" si="9"/>
        <v>41</v>
      </c>
      <c r="F51" s="81">
        <v>16</v>
      </c>
      <c r="G51" s="79">
        <f>IF(F51&lt;&gt;"",(VLOOKUP(F51,POINT,2)),0)</f>
        <v>1</v>
      </c>
      <c r="H51" s="70"/>
      <c r="I51" s="69"/>
      <c r="J51" s="81">
        <v>16</v>
      </c>
      <c r="K51" s="79">
        <f t="shared" si="10"/>
        <v>40</v>
      </c>
      <c r="L51" s="70"/>
      <c r="M51" s="69"/>
      <c r="N51" s="81"/>
      <c r="O51" s="69"/>
    </row>
    <row r="52" spans="1:15" ht="13.5" customHeight="1">
      <c r="A52" s="76">
        <f t="shared" si="7"/>
        <v>47</v>
      </c>
      <c r="B52" s="77">
        <f t="shared" si="8"/>
      </c>
      <c r="C52" s="86" t="s">
        <v>348</v>
      </c>
      <c r="D52" s="79" t="s">
        <v>349</v>
      </c>
      <c r="E52" s="80">
        <f t="shared" si="9"/>
        <v>40</v>
      </c>
      <c r="F52" s="81"/>
      <c r="G52" s="79"/>
      <c r="H52" s="70">
        <v>8</v>
      </c>
      <c r="I52" s="69">
        <f>IF(H52&lt;&gt;"",(VLOOKUP(H52,POINT,4)),0)</f>
        <v>40</v>
      </c>
      <c r="J52" s="81"/>
      <c r="K52" s="79"/>
      <c r="L52" s="70"/>
      <c r="M52" s="69"/>
      <c r="N52" s="81"/>
      <c r="O52" s="69"/>
    </row>
    <row r="53" spans="1:15" ht="13.5" customHeight="1">
      <c r="A53" s="76">
        <f t="shared" si="7"/>
        <v>47</v>
      </c>
      <c r="B53" s="77" t="str">
        <f t="shared" si="8"/>
        <v>T</v>
      </c>
      <c r="C53" s="86" t="s">
        <v>363</v>
      </c>
      <c r="D53" s="79" t="s">
        <v>364</v>
      </c>
      <c r="E53" s="80">
        <f t="shared" si="9"/>
        <v>40</v>
      </c>
      <c r="F53" s="81"/>
      <c r="G53" s="79"/>
      <c r="H53" s="70"/>
      <c r="I53" s="69"/>
      <c r="J53" s="81">
        <v>16</v>
      </c>
      <c r="K53" s="79">
        <f t="shared" si="10"/>
        <v>40</v>
      </c>
      <c r="L53" s="70"/>
      <c r="M53" s="69"/>
      <c r="N53" s="81"/>
      <c r="O53" s="69"/>
    </row>
    <row r="54" spans="1:15" ht="13.5" customHeight="1">
      <c r="A54" s="76">
        <f t="shared" si="7"/>
        <v>47</v>
      </c>
      <c r="B54" s="77" t="str">
        <f t="shared" si="8"/>
        <v>T</v>
      </c>
      <c r="C54" s="86" t="s">
        <v>561</v>
      </c>
      <c r="D54" s="79" t="s">
        <v>562</v>
      </c>
      <c r="E54" s="80">
        <f t="shared" si="9"/>
        <v>40</v>
      </c>
      <c r="F54" s="81"/>
      <c r="G54" s="79"/>
      <c r="H54" s="70"/>
      <c r="I54" s="69"/>
      <c r="J54" s="81">
        <v>16</v>
      </c>
      <c r="K54" s="79">
        <f t="shared" si="10"/>
        <v>40</v>
      </c>
      <c r="L54" s="70"/>
      <c r="M54" s="69"/>
      <c r="N54" s="81"/>
      <c r="O54" s="69"/>
    </row>
    <row r="55" spans="1:15" ht="13.5" customHeight="1">
      <c r="A55" s="76">
        <f t="shared" si="7"/>
        <v>47</v>
      </c>
      <c r="B55" s="77" t="str">
        <f t="shared" si="8"/>
        <v>T</v>
      </c>
      <c r="C55" s="86" t="s">
        <v>563</v>
      </c>
      <c r="D55" s="79" t="s">
        <v>325</v>
      </c>
      <c r="E55" s="80">
        <f t="shared" si="9"/>
        <v>40</v>
      </c>
      <c r="F55" s="81"/>
      <c r="G55" s="79"/>
      <c r="H55" s="70"/>
      <c r="I55" s="69"/>
      <c r="J55" s="81">
        <v>16</v>
      </c>
      <c r="K55" s="79">
        <f t="shared" si="10"/>
        <v>40</v>
      </c>
      <c r="L55" s="70"/>
      <c r="M55" s="69"/>
      <c r="N55" s="81"/>
      <c r="O55" s="69"/>
    </row>
    <row r="56" spans="1:15" ht="13.5" customHeight="1">
      <c r="A56" s="76">
        <f t="shared" si="7"/>
        <v>47</v>
      </c>
      <c r="B56" s="77" t="str">
        <f t="shared" si="8"/>
        <v>T</v>
      </c>
      <c r="C56" s="86" t="s">
        <v>564</v>
      </c>
      <c r="D56" s="79" t="s">
        <v>417</v>
      </c>
      <c r="E56" s="80">
        <f t="shared" si="9"/>
        <v>40</v>
      </c>
      <c r="F56" s="81"/>
      <c r="G56" s="79"/>
      <c r="H56" s="70"/>
      <c r="I56" s="69"/>
      <c r="J56" s="81">
        <v>16</v>
      </c>
      <c r="K56" s="79">
        <f t="shared" si="10"/>
        <v>40</v>
      </c>
      <c r="L56" s="70"/>
      <c r="M56" s="69"/>
      <c r="N56" s="81"/>
      <c r="O56" s="69"/>
    </row>
    <row r="57" spans="1:15" ht="13.5" customHeight="1">
      <c r="A57" s="76">
        <f t="shared" si="7"/>
        <v>47</v>
      </c>
      <c r="B57" s="77" t="str">
        <f t="shared" si="8"/>
        <v>T</v>
      </c>
      <c r="C57" s="86" t="s">
        <v>565</v>
      </c>
      <c r="D57" s="79" t="s">
        <v>566</v>
      </c>
      <c r="E57" s="80">
        <f t="shared" si="9"/>
        <v>40</v>
      </c>
      <c r="F57" s="81"/>
      <c r="G57" s="79"/>
      <c r="H57" s="70"/>
      <c r="I57" s="69"/>
      <c r="J57" s="81">
        <v>16</v>
      </c>
      <c r="K57" s="79">
        <f t="shared" si="10"/>
        <v>40</v>
      </c>
      <c r="L57" s="70"/>
      <c r="M57" s="69"/>
      <c r="N57" s="81"/>
      <c r="O57" s="69"/>
    </row>
    <row r="58" spans="1:15" ht="13.5" customHeight="1">
      <c r="A58" s="76">
        <f t="shared" si="7"/>
        <v>47</v>
      </c>
      <c r="B58" s="77" t="str">
        <f t="shared" si="8"/>
        <v>T</v>
      </c>
      <c r="C58" s="86" t="s">
        <v>567</v>
      </c>
      <c r="D58" s="79" t="s">
        <v>568</v>
      </c>
      <c r="E58" s="80">
        <f t="shared" si="9"/>
        <v>40</v>
      </c>
      <c r="F58" s="81"/>
      <c r="G58" s="79"/>
      <c r="H58" s="70"/>
      <c r="I58" s="69"/>
      <c r="J58" s="81">
        <v>16</v>
      </c>
      <c r="K58" s="79">
        <f t="shared" si="10"/>
        <v>40</v>
      </c>
      <c r="L58" s="70"/>
      <c r="M58" s="69"/>
      <c r="N58" s="81"/>
      <c r="O58" s="69"/>
    </row>
    <row r="59" spans="1:15" ht="13.5" customHeight="1">
      <c r="A59" s="76">
        <f t="shared" si="7"/>
        <v>47</v>
      </c>
      <c r="B59" s="77" t="str">
        <f t="shared" si="8"/>
        <v>T</v>
      </c>
      <c r="C59" s="86" t="s">
        <v>404</v>
      </c>
      <c r="D59" s="79" t="s">
        <v>405</v>
      </c>
      <c r="E59" s="80">
        <f t="shared" si="9"/>
        <v>40</v>
      </c>
      <c r="F59" s="81"/>
      <c r="G59" s="79"/>
      <c r="H59" s="70"/>
      <c r="I59" s="69"/>
      <c r="J59" s="81">
        <v>16</v>
      </c>
      <c r="K59" s="79">
        <f t="shared" si="10"/>
        <v>40</v>
      </c>
      <c r="L59" s="70"/>
      <c r="M59" s="69"/>
      <c r="N59" s="81"/>
      <c r="O59" s="69"/>
    </row>
    <row r="60" spans="1:15" ht="13.5" customHeight="1">
      <c r="A60" s="76">
        <f t="shared" si="7"/>
        <v>55</v>
      </c>
      <c r="B60" s="77">
        <f t="shared" si="8"/>
      </c>
      <c r="C60" s="86" t="s">
        <v>584</v>
      </c>
      <c r="D60" s="79" t="s">
        <v>585</v>
      </c>
      <c r="E60" s="80">
        <f t="shared" si="9"/>
        <v>32</v>
      </c>
      <c r="F60" s="81">
        <v>2</v>
      </c>
      <c r="G60" s="79">
        <f>IF(F60&lt;&gt;"",(VLOOKUP(F60,POINT,2)),0)</f>
        <v>7</v>
      </c>
      <c r="H60" s="70">
        <v>16</v>
      </c>
      <c r="I60" s="69">
        <f>IF(H60&lt;&gt;"",(VLOOKUP(H60,POINT,4)),0)</f>
        <v>25</v>
      </c>
      <c r="J60" s="81"/>
      <c r="K60" s="79"/>
      <c r="L60" s="70"/>
      <c r="M60" s="69"/>
      <c r="N60" s="81"/>
      <c r="O60" s="69"/>
    </row>
    <row r="61" spans="1:15" ht="13.5" customHeight="1">
      <c r="A61" s="76">
        <f t="shared" si="7"/>
        <v>56</v>
      </c>
      <c r="B61" s="77">
        <f t="shared" si="8"/>
      </c>
      <c r="C61" s="86" t="s">
        <v>570</v>
      </c>
      <c r="D61" s="79" t="s">
        <v>387</v>
      </c>
      <c r="E61" s="80">
        <f t="shared" si="9"/>
        <v>31</v>
      </c>
      <c r="F61" s="81">
        <v>16</v>
      </c>
      <c r="G61" s="79">
        <f>IF(F61&lt;&gt;"",(VLOOKUP(F61,POINT,2)),0)</f>
        <v>1</v>
      </c>
      <c r="H61" s="70"/>
      <c r="I61" s="69"/>
      <c r="J61" s="81">
        <v>32</v>
      </c>
      <c r="K61" s="79">
        <f t="shared" si="10"/>
        <v>30</v>
      </c>
      <c r="L61" s="70"/>
      <c r="M61" s="69"/>
      <c r="N61" s="81"/>
      <c r="O61" s="69"/>
    </row>
    <row r="62" spans="1:15" ht="13.5" customHeight="1">
      <c r="A62" s="76">
        <f t="shared" si="7"/>
        <v>56</v>
      </c>
      <c r="B62" s="77" t="str">
        <f t="shared" si="8"/>
        <v>T</v>
      </c>
      <c r="C62" s="86" t="s">
        <v>571</v>
      </c>
      <c r="D62" s="79" t="s">
        <v>358</v>
      </c>
      <c r="E62" s="80">
        <f t="shared" si="9"/>
        <v>31</v>
      </c>
      <c r="F62" s="81">
        <v>16</v>
      </c>
      <c r="G62" s="79">
        <f>IF(F62&lt;&gt;"",(VLOOKUP(F62,POINT,2)),0)</f>
        <v>1</v>
      </c>
      <c r="H62" s="70"/>
      <c r="I62" s="69"/>
      <c r="J62" s="81">
        <v>32</v>
      </c>
      <c r="K62" s="79">
        <f t="shared" si="10"/>
        <v>30</v>
      </c>
      <c r="L62" s="70"/>
      <c r="M62" s="69"/>
      <c r="N62" s="81"/>
      <c r="O62" s="69"/>
    </row>
    <row r="63" spans="1:15" ht="13.5" customHeight="1">
      <c r="A63" s="76">
        <f t="shared" si="7"/>
        <v>56</v>
      </c>
      <c r="B63" s="77" t="str">
        <f t="shared" si="8"/>
        <v>T</v>
      </c>
      <c r="C63" s="86" t="s">
        <v>415</v>
      </c>
      <c r="D63" s="79" t="s">
        <v>368</v>
      </c>
      <c r="E63" s="80">
        <f t="shared" si="9"/>
        <v>31</v>
      </c>
      <c r="F63" s="81">
        <v>16</v>
      </c>
      <c r="G63" s="79">
        <f>IF(F63&lt;&gt;"",(VLOOKUP(F63,POINT,2)),0)</f>
        <v>1</v>
      </c>
      <c r="H63" s="70"/>
      <c r="I63" s="69"/>
      <c r="J63" s="81">
        <v>32</v>
      </c>
      <c r="K63" s="79">
        <f t="shared" si="10"/>
        <v>30</v>
      </c>
      <c r="L63" s="70"/>
      <c r="M63" s="69"/>
      <c r="N63" s="81"/>
      <c r="O63" s="69"/>
    </row>
    <row r="64" spans="1:15" ht="13.5" customHeight="1">
      <c r="A64" s="76">
        <f t="shared" si="7"/>
        <v>59</v>
      </c>
      <c r="B64" s="77">
        <f t="shared" si="8"/>
      </c>
      <c r="C64" s="86" t="s">
        <v>388</v>
      </c>
      <c r="D64" s="79" t="s">
        <v>389</v>
      </c>
      <c r="E64" s="80">
        <f t="shared" si="9"/>
        <v>30</v>
      </c>
      <c r="F64" s="81"/>
      <c r="G64" s="79"/>
      <c r="H64" s="70"/>
      <c r="I64" s="69"/>
      <c r="J64" s="81">
        <v>32</v>
      </c>
      <c r="K64" s="79">
        <f t="shared" si="10"/>
        <v>30</v>
      </c>
      <c r="L64" s="70"/>
      <c r="M64" s="69"/>
      <c r="N64" s="81"/>
      <c r="O64" s="69"/>
    </row>
    <row r="65" spans="1:15" ht="13.5" customHeight="1">
      <c r="A65" s="76">
        <f t="shared" si="7"/>
        <v>59</v>
      </c>
      <c r="B65" s="77" t="str">
        <f t="shared" si="8"/>
        <v>T</v>
      </c>
      <c r="C65" s="86" t="s">
        <v>572</v>
      </c>
      <c r="D65" s="79" t="s">
        <v>227</v>
      </c>
      <c r="E65" s="80">
        <f t="shared" si="9"/>
        <v>30</v>
      </c>
      <c r="F65" s="81"/>
      <c r="G65" s="79"/>
      <c r="H65" s="70"/>
      <c r="I65" s="69"/>
      <c r="J65" s="81">
        <v>32</v>
      </c>
      <c r="K65" s="79">
        <f t="shared" si="10"/>
        <v>30</v>
      </c>
      <c r="L65" s="70"/>
      <c r="M65" s="69"/>
      <c r="N65" s="81"/>
      <c r="O65" s="69"/>
    </row>
    <row r="66" spans="1:15" ht="13.5" customHeight="1">
      <c r="A66" s="76">
        <f t="shared" si="7"/>
        <v>59</v>
      </c>
      <c r="B66" s="77" t="str">
        <f t="shared" si="8"/>
        <v>T</v>
      </c>
      <c r="C66" s="90" t="s">
        <v>573</v>
      </c>
      <c r="D66" s="79" t="s">
        <v>401</v>
      </c>
      <c r="E66" s="80">
        <f t="shared" si="9"/>
        <v>30</v>
      </c>
      <c r="F66" s="81"/>
      <c r="G66" s="79"/>
      <c r="H66" s="70"/>
      <c r="I66" s="69"/>
      <c r="J66" s="81"/>
      <c r="K66" s="79"/>
      <c r="L66" s="70"/>
      <c r="M66" s="69"/>
      <c r="N66" s="81">
        <v>16</v>
      </c>
      <c r="O66" s="69">
        <f>IF(N66&lt;&gt;"",(VLOOKUP(N66,POINT,7)),0)</f>
        <v>30</v>
      </c>
    </row>
    <row r="67" spans="1:15" ht="13.5" customHeight="1">
      <c r="A67" s="76">
        <f t="shared" si="7"/>
        <v>59</v>
      </c>
      <c r="B67" s="77" t="str">
        <f t="shared" si="8"/>
        <v>T</v>
      </c>
      <c r="C67" s="86" t="s">
        <v>574</v>
      </c>
      <c r="D67" s="79" t="s">
        <v>368</v>
      </c>
      <c r="E67" s="80">
        <f t="shared" si="9"/>
        <v>30</v>
      </c>
      <c r="F67" s="81"/>
      <c r="G67" s="79"/>
      <c r="H67" s="70"/>
      <c r="I67" s="69"/>
      <c r="J67" s="81">
        <v>32</v>
      </c>
      <c r="K67" s="79">
        <f t="shared" si="10"/>
        <v>30</v>
      </c>
      <c r="L67" s="70"/>
      <c r="M67" s="69"/>
      <c r="N67" s="81"/>
      <c r="O67" s="69"/>
    </row>
    <row r="68" spans="1:15" ht="13.5" customHeight="1">
      <c r="A68" s="76">
        <f t="shared" si="7"/>
        <v>59</v>
      </c>
      <c r="B68" s="77" t="str">
        <f t="shared" si="8"/>
        <v>T</v>
      </c>
      <c r="C68" s="86" t="s">
        <v>575</v>
      </c>
      <c r="D68" s="79" t="s">
        <v>351</v>
      </c>
      <c r="E68" s="80">
        <f t="shared" si="9"/>
        <v>30</v>
      </c>
      <c r="F68" s="81"/>
      <c r="G68" s="79"/>
      <c r="H68" s="70"/>
      <c r="I68" s="69"/>
      <c r="J68" s="81">
        <v>32</v>
      </c>
      <c r="K68" s="79">
        <f t="shared" si="10"/>
        <v>30</v>
      </c>
      <c r="L68" s="70"/>
      <c r="M68" s="69"/>
      <c r="N68" s="81"/>
      <c r="O68" s="69"/>
    </row>
    <row r="69" spans="1:15" ht="13.5" customHeight="1">
      <c r="A69" s="76">
        <f t="shared" si="7"/>
        <v>59</v>
      </c>
      <c r="B69" s="77" t="str">
        <f t="shared" si="8"/>
        <v>T</v>
      </c>
      <c r="C69" s="86" t="s">
        <v>576</v>
      </c>
      <c r="D69" s="79" t="s">
        <v>351</v>
      </c>
      <c r="E69" s="80">
        <f t="shared" si="9"/>
        <v>30</v>
      </c>
      <c r="F69" s="81"/>
      <c r="G69" s="79"/>
      <c r="H69" s="70"/>
      <c r="I69" s="69"/>
      <c r="J69" s="81">
        <v>32</v>
      </c>
      <c r="K69" s="79">
        <f t="shared" si="10"/>
        <v>30</v>
      </c>
      <c r="L69" s="70"/>
      <c r="M69" s="69"/>
      <c r="N69" s="81"/>
      <c r="O69" s="69"/>
    </row>
    <row r="70" spans="1:15" ht="13.5" customHeight="1">
      <c r="A70" s="76">
        <f aca="true" t="shared" si="12" ref="A70:A101">IF(E70=0,"",RANK(E70,$E$5:$E$139))</f>
        <v>59</v>
      </c>
      <c r="B70" s="77" t="str">
        <f t="shared" si="8"/>
        <v>T</v>
      </c>
      <c r="C70" s="86" t="s">
        <v>577</v>
      </c>
      <c r="D70" s="79" t="s">
        <v>578</v>
      </c>
      <c r="E70" s="80">
        <f aca="true" t="shared" si="13" ref="E70:E100">IF((G70+I70+K70+M70+O70)&lt;&gt;0,G70+I70+K70+M70+O70,0)</f>
        <v>30</v>
      </c>
      <c r="F70" s="81"/>
      <c r="G70" s="79"/>
      <c r="H70" s="70"/>
      <c r="I70" s="69"/>
      <c r="J70" s="81">
        <v>32</v>
      </c>
      <c r="K70" s="79">
        <f>IF(J70&lt;&gt;"",(VLOOKUP(J70,POINT,5)),0)</f>
        <v>30</v>
      </c>
      <c r="L70" s="70"/>
      <c r="M70" s="69"/>
      <c r="N70" s="81"/>
      <c r="O70" s="69"/>
    </row>
    <row r="71" spans="1:15" ht="13.5" customHeight="1">
      <c r="A71" s="76">
        <f t="shared" si="12"/>
        <v>59</v>
      </c>
      <c r="B71" s="77" t="str">
        <f t="shared" si="8"/>
        <v>T</v>
      </c>
      <c r="C71" s="86" t="s">
        <v>579</v>
      </c>
      <c r="D71" s="79" t="s">
        <v>580</v>
      </c>
      <c r="E71" s="80">
        <f t="shared" si="13"/>
        <v>30</v>
      </c>
      <c r="F71" s="81"/>
      <c r="G71" s="79"/>
      <c r="H71" s="70"/>
      <c r="I71" s="69"/>
      <c r="J71" s="81">
        <v>32</v>
      </c>
      <c r="K71" s="79">
        <f>IF(J71&lt;&gt;"",(VLOOKUP(J71,POINT,5)),0)</f>
        <v>30</v>
      </c>
      <c r="L71" s="70"/>
      <c r="M71" s="69"/>
      <c r="N71" s="81"/>
      <c r="O71" s="69"/>
    </row>
    <row r="72" spans="1:15" ht="13.5" customHeight="1">
      <c r="A72" s="76">
        <f t="shared" si="12"/>
        <v>59</v>
      </c>
      <c r="B72" s="77" t="str">
        <f t="shared" si="8"/>
        <v>T</v>
      </c>
      <c r="C72" s="90" t="s">
        <v>408</v>
      </c>
      <c r="D72" s="79" t="s">
        <v>401</v>
      </c>
      <c r="E72" s="80">
        <f t="shared" si="13"/>
        <v>30</v>
      </c>
      <c r="F72" s="81"/>
      <c r="G72" s="79"/>
      <c r="H72" s="70"/>
      <c r="I72" s="69"/>
      <c r="J72" s="81"/>
      <c r="K72" s="79"/>
      <c r="L72" s="70"/>
      <c r="M72" s="69"/>
      <c r="N72" s="81">
        <v>16</v>
      </c>
      <c r="O72" s="69">
        <f aca="true" t="shared" si="14" ref="O72:O100">IF(N72&lt;&gt;"",(VLOOKUP(N72,POINT,7)),0)</f>
        <v>30</v>
      </c>
    </row>
    <row r="73" spans="1:15" ht="13.5" customHeight="1">
      <c r="A73" s="76">
        <f t="shared" si="12"/>
        <v>59</v>
      </c>
      <c r="B73" s="77" t="str">
        <f aca="true" t="shared" si="15" ref="B73:B100">IF(E73=0,"",IF(A73=A72,"T",""))</f>
        <v>T</v>
      </c>
      <c r="C73" s="86" t="s">
        <v>453</v>
      </c>
      <c r="D73" s="79" t="s">
        <v>581</v>
      </c>
      <c r="E73" s="80">
        <f t="shared" si="13"/>
        <v>30</v>
      </c>
      <c r="F73" s="81"/>
      <c r="G73" s="79"/>
      <c r="H73" s="70"/>
      <c r="I73" s="69"/>
      <c r="J73" s="81">
        <v>32</v>
      </c>
      <c r="K73" s="79">
        <f>IF(J73&lt;&gt;"",(VLOOKUP(J73,POINT,5)),0)</f>
        <v>30</v>
      </c>
      <c r="L73" s="70"/>
      <c r="M73" s="69"/>
      <c r="N73" s="81"/>
      <c r="O73" s="69"/>
    </row>
    <row r="74" spans="1:15" ht="13.5" customHeight="1">
      <c r="A74" s="76">
        <f t="shared" si="12"/>
        <v>59</v>
      </c>
      <c r="B74" s="77" t="str">
        <f t="shared" si="15"/>
        <v>T</v>
      </c>
      <c r="C74" s="86" t="s">
        <v>582</v>
      </c>
      <c r="D74" s="79" t="s">
        <v>578</v>
      </c>
      <c r="E74" s="80">
        <f t="shared" si="13"/>
        <v>30</v>
      </c>
      <c r="F74" s="81"/>
      <c r="G74" s="79"/>
      <c r="H74" s="70"/>
      <c r="I74" s="69"/>
      <c r="J74" s="81">
        <v>32</v>
      </c>
      <c r="K74" s="79">
        <f>IF(J74&lt;&gt;"",(VLOOKUP(J74,POINT,5)),0)</f>
        <v>30</v>
      </c>
      <c r="L74" s="70"/>
      <c r="M74" s="69"/>
      <c r="N74" s="81"/>
      <c r="O74" s="69"/>
    </row>
    <row r="75" spans="1:15" ht="13.5" customHeight="1">
      <c r="A75" s="76">
        <f t="shared" si="12"/>
        <v>59</v>
      </c>
      <c r="B75" s="77" t="str">
        <f t="shared" si="15"/>
        <v>T</v>
      </c>
      <c r="C75" s="86" t="s">
        <v>583</v>
      </c>
      <c r="D75" s="79" t="s">
        <v>228</v>
      </c>
      <c r="E75" s="80">
        <f t="shared" si="13"/>
        <v>30</v>
      </c>
      <c r="F75" s="81"/>
      <c r="G75" s="79"/>
      <c r="H75" s="70"/>
      <c r="I75" s="69"/>
      <c r="J75" s="81"/>
      <c r="K75" s="79"/>
      <c r="L75" s="70"/>
      <c r="M75" s="69"/>
      <c r="N75" s="81">
        <v>16</v>
      </c>
      <c r="O75" s="69">
        <f t="shared" si="14"/>
        <v>30</v>
      </c>
    </row>
    <row r="76" spans="1:15" ht="13.5" customHeight="1">
      <c r="A76" s="76">
        <f t="shared" si="12"/>
        <v>71</v>
      </c>
      <c r="B76" s="77">
        <f t="shared" si="15"/>
      </c>
      <c r="C76" s="86" t="s">
        <v>586</v>
      </c>
      <c r="D76" s="79" t="s">
        <v>587</v>
      </c>
      <c r="E76" s="80">
        <f t="shared" si="13"/>
        <v>25</v>
      </c>
      <c r="F76" s="81"/>
      <c r="G76" s="79"/>
      <c r="H76" s="70">
        <v>16</v>
      </c>
      <c r="I76" s="69">
        <f>IF(H76&lt;&gt;"",(VLOOKUP(H76,POINT,4)),0)</f>
        <v>25</v>
      </c>
      <c r="J76" s="81"/>
      <c r="K76" s="79"/>
      <c r="L76" s="70"/>
      <c r="M76" s="69"/>
      <c r="N76" s="81"/>
      <c r="O76" s="69"/>
    </row>
    <row r="77" spans="1:15" ht="13.5" customHeight="1">
      <c r="A77" s="76">
        <f t="shared" si="12"/>
        <v>71</v>
      </c>
      <c r="B77" s="77" t="str">
        <f t="shared" si="15"/>
        <v>T</v>
      </c>
      <c r="C77" s="86" t="s">
        <v>588</v>
      </c>
      <c r="D77" s="79" t="s">
        <v>228</v>
      </c>
      <c r="E77" s="80">
        <f t="shared" si="13"/>
        <v>25</v>
      </c>
      <c r="F77" s="81"/>
      <c r="G77" s="79"/>
      <c r="H77" s="70">
        <v>16</v>
      </c>
      <c r="I77" s="69">
        <f>IF(H77&lt;&gt;"",(VLOOKUP(H77,POINT,4)),0)</f>
        <v>25</v>
      </c>
      <c r="J77" s="81"/>
      <c r="K77" s="79"/>
      <c r="L77" s="70"/>
      <c r="M77" s="69"/>
      <c r="N77" s="81"/>
      <c r="O77" s="69"/>
    </row>
    <row r="78" spans="1:15" ht="13.5" customHeight="1">
      <c r="A78" s="76">
        <f t="shared" si="12"/>
        <v>73</v>
      </c>
      <c r="B78" s="77">
        <f t="shared" si="15"/>
      </c>
      <c r="C78" s="86" t="s">
        <v>592</v>
      </c>
      <c r="D78" s="79" t="s">
        <v>593</v>
      </c>
      <c r="E78" s="80">
        <f t="shared" si="13"/>
        <v>20</v>
      </c>
      <c r="F78" s="81"/>
      <c r="G78" s="79"/>
      <c r="H78" s="70"/>
      <c r="I78" s="69"/>
      <c r="J78" s="81"/>
      <c r="K78" s="79"/>
      <c r="L78" s="70"/>
      <c r="M78" s="69"/>
      <c r="N78" s="81">
        <v>32</v>
      </c>
      <c r="O78" s="69">
        <f t="shared" si="14"/>
        <v>20</v>
      </c>
    </row>
    <row r="79" spans="1:15" ht="13.5" customHeight="1">
      <c r="A79" s="76">
        <f t="shared" si="12"/>
        <v>73</v>
      </c>
      <c r="B79" s="77" t="str">
        <f t="shared" si="15"/>
        <v>T</v>
      </c>
      <c r="C79" s="86" t="s">
        <v>594</v>
      </c>
      <c r="D79" s="79" t="s">
        <v>351</v>
      </c>
      <c r="E79" s="80">
        <f t="shared" si="13"/>
        <v>20</v>
      </c>
      <c r="F79" s="81"/>
      <c r="G79" s="79"/>
      <c r="H79" s="70"/>
      <c r="I79" s="69"/>
      <c r="J79" s="81"/>
      <c r="K79" s="79"/>
      <c r="L79" s="70"/>
      <c r="M79" s="69"/>
      <c r="N79" s="81">
        <v>32</v>
      </c>
      <c r="O79" s="69">
        <f t="shared" si="14"/>
        <v>20</v>
      </c>
    </row>
    <row r="80" spans="1:15" ht="13.5" customHeight="1">
      <c r="A80" s="76">
        <f t="shared" si="12"/>
        <v>73</v>
      </c>
      <c r="B80" s="77" t="str">
        <f t="shared" si="15"/>
        <v>T</v>
      </c>
      <c r="C80" s="86" t="s">
        <v>423</v>
      </c>
      <c r="D80" s="79" t="s">
        <v>424</v>
      </c>
      <c r="E80" s="80">
        <f t="shared" si="13"/>
        <v>20</v>
      </c>
      <c r="F80" s="81"/>
      <c r="G80" s="79"/>
      <c r="H80" s="70"/>
      <c r="I80" s="69"/>
      <c r="J80" s="81">
        <v>64</v>
      </c>
      <c r="K80" s="79">
        <f>IF(J80&lt;&gt;"",(VLOOKUP(J80,POINT,5)),0)</f>
        <v>20</v>
      </c>
      <c r="L80" s="70"/>
      <c r="M80" s="69"/>
      <c r="N80" s="81"/>
      <c r="O80" s="69"/>
    </row>
    <row r="81" spans="1:15" ht="13.5" customHeight="1">
      <c r="A81" s="76">
        <f t="shared" si="12"/>
        <v>73</v>
      </c>
      <c r="B81" s="77" t="str">
        <f t="shared" si="15"/>
        <v>T</v>
      </c>
      <c r="C81" s="86" t="s">
        <v>595</v>
      </c>
      <c r="D81" s="79" t="s">
        <v>351</v>
      </c>
      <c r="E81" s="80">
        <f t="shared" si="13"/>
        <v>20</v>
      </c>
      <c r="F81" s="81"/>
      <c r="G81" s="79"/>
      <c r="H81" s="70"/>
      <c r="I81" s="69"/>
      <c r="J81" s="81"/>
      <c r="K81" s="79"/>
      <c r="L81" s="70"/>
      <c r="M81" s="69"/>
      <c r="N81" s="81">
        <v>32</v>
      </c>
      <c r="O81" s="69">
        <f t="shared" si="14"/>
        <v>20</v>
      </c>
    </row>
    <row r="82" spans="1:15" ht="13.5" customHeight="1">
      <c r="A82" s="76">
        <f t="shared" si="12"/>
        <v>73</v>
      </c>
      <c r="B82" s="77" t="str">
        <f t="shared" si="15"/>
        <v>T</v>
      </c>
      <c r="C82" s="86" t="s">
        <v>421</v>
      </c>
      <c r="D82" s="79" t="s">
        <v>578</v>
      </c>
      <c r="E82" s="80">
        <f t="shared" si="13"/>
        <v>20</v>
      </c>
      <c r="F82" s="81"/>
      <c r="G82" s="79"/>
      <c r="H82" s="70"/>
      <c r="I82" s="69"/>
      <c r="J82" s="81">
        <v>64</v>
      </c>
      <c r="K82" s="79">
        <f>IF(J82&lt;&gt;"",(VLOOKUP(J82,POINT,5)),0)</f>
        <v>20</v>
      </c>
      <c r="L82" s="70"/>
      <c r="M82" s="69"/>
      <c r="N82" s="81"/>
      <c r="O82" s="69"/>
    </row>
    <row r="83" spans="1:15" ht="13.5" customHeight="1">
      <c r="A83" s="76">
        <f t="shared" si="12"/>
        <v>73</v>
      </c>
      <c r="B83" s="77" t="str">
        <f t="shared" si="15"/>
        <v>T</v>
      </c>
      <c r="C83" s="86" t="s">
        <v>596</v>
      </c>
      <c r="D83" s="79" t="s">
        <v>401</v>
      </c>
      <c r="E83" s="80">
        <f t="shared" si="13"/>
        <v>20</v>
      </c>
      <c r="F83" s="81"/>
      <c r="G83" s="79"/>
      <c r="H83" s="70"/>
      <c r="I83" s="69"/>
      <c r="J83" s="81"/>
      <c r="K83" s="79"/>
      <c r="L83" s="70"/>
      <c r="M83" s="69"/>
      <c r="N83" s="81">
        <v>32</v>
      </c>
      <c r="O83" s="69">
        <f t="shared" si="14"/>
        <v>20</v>
      </c>
    </row>
    <row r="84" spans="1:15" ht="13.5" customHeight="1">
      <c r="A84" s="76">
        <f t="shared" si="12"/>
        <v>73</v>
      </c>
      <c r="B84" s="77" t="str">
        <f t="shared" si="15"/>
        <v>T</v>
      </c>
      <c r="C84" s="86" t="s">
        <v>411</v>
      </c>
      <c r="D84" s="79" t="s">
        <v>229</v>
      </c>
      <c r="E84" s="80">
        <f t="shared" si="13"/>
        <v>20</v>
      </c>
      <c r="F84" s="81"/>
      <c r="G84" s="79"/>
      <c r="H84" s="70"/>
      <c r="I84" s="69"/>
      <c r="J84" s="81">
        <v>64</v>
      </c>
      <c r="K84" s="79">
        <f>IF(J84&lt;&gt;"",(VLOOKUP(J84,POINT,5)),0)</f>
        <v>20</v>
      </c>
      <c r="L84" s="70"/>
      <c r="M84" s="69"/>
      <c r="N84" s="81"/>
      <c r="O84" s="69"/>
    </row>
    <row r="85" spans="1:15" ht="13.5" customHeight="1">
      <c r="A85" s="76">
        <f t="shared" si="12"/>
        <v>73</v>
      </c>
      <c r="B85" s="77" t="str">
        <f t="shared" si="15"/>
        <v>T</v>
      </c>
      <c r="C85" s="86" t="s">
        <v>597</v>
      </c>
      <c r="D85" s="79" t="s">
        <v>353</v>
      </c>
      <c r="E85" s="80">
        <f t="shared" si="13"/>
        <v>20</v>
      </c>
      <c r="F85" s="81"/>
      <c r="G85" s="79"/>
      <c r="H85" s="70"/>
      <c r="I85" s="69"/>
      <c r="J85" s="81"/>
      <c r="K85" s="79"/>
      <c r="L85" s="70"/>
      <c r="M85" s="69"/>
      <c r="N85" s="81">
        <v>32</v>
      </c>
      <c r="O85" s="69">
        <f t="shared" si="14"/>
        <v>20</v>
      </c>
    </row>
    <row r="86" spans="1:15" ht="13.5" customHeight="1">
      <c r="A86" s="76">
        <f t="shared" si="12"/>
        <v>73</v>
      </c>
      <c r="B86" s="77" t="str">
        <f t="shared" si="15"/>
        <v>T</v>
      </c>
      <c r="C86" s="86" t="s">
        <v>598</v>
      </c>
      <c r="D86" s="79" t="s">
        <v>599</v>
      </c>
      <c r="E86" s="80">
        <f t="shared" si="13"/>
        <v>20</v>
      </c>
      <c r="F86" s="81"/>
      <c r="G86" s="79"/>
      <c r="H86" s="70"/>
      <c r="I86" s="69"/>
      <c r="J86" s="81"/>
      <c r="K86" s="79"/>
      <c r="L86" s="70"/>
      <c r="M86" s="69"/>
      <c r="N86" s="81">
        <v>32</v>
      </c>
      <c r="O86" s="69">
        <f t="shared" si="14"/>
        <v>20</v>
      </c>
    </row>
    <row r="87" spans="1:15" ht="13.5" customHeight="1">
      <c r="A87" s="76">
        <f t="shared" si="12"/>
        <v>73</v>
      </c>
      <c r="B87" s="77" t="str">
        <f t="shared" si="15"/>
        <v>T</v>
      </c>
      <c r="C87" s="86" t="s">
        <v>435</v>
      </c>
      <c r="D87" s="79" t="s">
        <v>401</v>
      </c>
      <c r="E87" s="80">
        <f t="shared" si="13"/>
        <v>20</v>
      </c>
      <c r="F87" s="81"/>
      <c r="G87" s="79"/>
      <c r="H87" s="70"/>
      <c r="I87" s="69"/>
      <c r="J87" s="81"/>
      <c r="K87" s="79"/>
      <c r="L87" s="70"/>
      <c r="M87" s="69"/>
      <c r="N87" s="81">
        <v>32</v>
      </c>
      <c r="O87" s="69">
        <f t="shared" si="14"/>
        <v>20</v>
      </c>
    </row>
    <row r="88" spans="1:15" ht="13.5" customHeight="1">
      <c r="A88" s="76">
        <f t="shared" si="12"/>
        <v>73</v>
      </c>
      <c r="B88" s="77" t="str">
        <f t="shared" si="15"/>
        <v>T</v>
      </c>
      <c r="C88" s="86" t="s">
        <v>391</v>
      </c>
      <c r="D88" s="79" t="s">
        <v>578</v>
      </c>
      <c r="E88" s="80">
        <f t="shared" si="13"/>
        <v>20</v>
      </c>
      <c r="F88" s="81"/>
      <c r="G88" s="79"/>
      <c r="H88" s="70"/>
      <c r="I88" s="69"/>
      <c r="J88" s="81">
        <v>64</v>
      </c>
      <c r="K88" s="79">
        <f>IF(J88&lt;&gt;"",(VLOOKUP(J88,POINT,5)),0)</f>
        <v>20</v>
      </c>
      <c r="L88" s="70"/>
      <c r="M88" s="69"/>
      <c r="N88" s="81"/>
      <c r="O88" s="69"/>
    </row>
    <row r="89" spans="1:15" ht="13.5" customHeight="1">
      <c r="A89" s="76">
        <f t="shared" si="12"/>
        <v>73</v>
      </c>
      <c r="B89" s="77" t="str">
        <f t="shared" si="15"/>
        <v>T</v>
      </c>
      <c r="C89" s="86" t="s">
        <v>600</v>
      </c>
      <c r="D89" s="79" t="s">
        <v>601</v>
      </c>
      <c r="E89" s="80">
        <f t="shared" si="13"/>
        <v>20</v>
      </c>
      <c r="F89" s="81"/>
      <c r="G89" s="79"/>
      <c r="H89" s="70"/>
      <c r="I89" s="69"/>
      <c r="J89" s="81">
        <v>64</v>
      </c>
      <c r="K89" s="79">
        <f>IF(J89&lt;&gt;"",(VLOOKUP(J89,POINT,5)),0)</f>
        <v>20</v>
      </c>
      <c r="L89" s="70"/>
      <c r="M89" s="69"/>
      <c r="N89" s="81"/>
      <c r="O89" s="69"/>
    </row>
    <row r="90" spans="1:15" ht="13.5" customHeight="1">
      <c r="A90" s="76">
        <f t="shared" si="12"/>
        <v>73</v>
      </c>
      <c r="B90" s="77" t="str">
        <f t="shared" si="15"/>
        <v>T</v>
      </c>
      <c r="C90" s="86" t="s">
        <v>337</v>
      </c>
      <c r="D90" s="79" t="s">
        <v>338</v>
      </c>
      <c r="E90" s="80">
        <f t="shared" si="13"/>
        <v>20</v>
      </c>
      <c r="F90" s="81"/>
      <c r="G90" s="79"/>
      <c r="H90" s="70"/>
      <c r="I90" s="69"/>
      <c r="J90" s="81"/>
      <c r="K90" s="79"/>
      <c r="L90" s="70"/>
      <c r="M90" s="69"/>
      <c r="N90" s="81">
        <v>32</v>
      </c>
      <c r="O90" s="69">
        <f t="shared" si="14"/>
        <v>20</v>
      </c>
    </row>
    <row r="91" spans="1:15" ht="13.5" customHeight="1">
      <c r="A91" s="76">
        <f t="shared" si="12"/>
        <v>73</v>
      </c>
      <c r="B91" s="77" t="str">
        <f t="shared" si="15"/>
        <v>T</v>
      </c>
      <c r="C91" s="86" t="s">
        <v>476</v>
      </c>
      <c r="D91" s="79" t="s">
        <v>401</v>
      </c>
      <c r="E91" s="80">
        <f t="shared" si="13"/>
        <v>20</v>
      </c>
      <c r="F91" s="81"/>
      <c r="G91" s="79"/>
      <c r="H91" s="70"/>
      <c r="I91" s="69"/>
      <c r="J91" s="81"/>
      <c r="K91" s="79"/>
      <c r="L91" s="70"/>
      <c r="M91" s="69"/>
      <c r="N91" s="81">
        <v>32</v>
      </c>
      <c r="O91" s="69">
        <f t="shared" si="14"/>
        <v>20</v>
      </c>
    </row>
    <row r="92" spans="1:15" ht="13.5" customHeight="1">
      <c r="A92" s="76">
        <f t="shared" si="12"/>
        <v>73</v>
      </c>
      <c r="B92" s="77" t="str">
        <f t="shared" si="15"/>
        <v>T</v>
      </c>
      <c r="C92" s="86" t="s">
        <v>457</v>
      </c>
      <c r="D92" s="79" t="s">
        <v>458</v>
      </c>
      <c r="E92" s="80">
        <f t="shared" si="13"/>
        <v>20</v>
      </c>
      <c r="F92" s="81"/>
      <c r="G92" s="79"/>
      <c r="H92" s="70"/>
      <c r="I92" s="69"/>
      <c r="J92" s="81"/>
      <c r="K92" s="79"/>
      <c r="L92" s="70"/>
      <c r="M92" s="69"/>
      <c r="N92" s="81">
        <v>32</v>
      </c>
      <c r="O92" s="69">
        <f t="shared" si="14"/>
        <v>20</v>
      </c>
    </row>
    <row r="93" spans="1:15" ht="13.5" customHeight="1">
      <c r="A93" s="76">
        <f t="shared" si="12"/>
        <v>73</v>
      </c>
      <c r="B93" s="77" t="str">
        <f t="shared" si="15"/>
        <v>T</v>
      </c>
      <c r="C93" s="86" t="s">
        <v>602</v>
      </c>
      <c r="D93" s="79" t="s">
        <v>389</v>
      </c>
      <c r="E93" s="80">
        <f t="shared" si="13"/>
        <v>20</v>
      </c>
      <c r="F93" s="81"/>
      <c r="G93" s="79"/>
      <c r="H93" s="70"/>
      <c r="I93" s="69"/>
      <c r="J93" s="81">
        <v>64</v>
      </c>
      <c r="K93" s="79">
        <f>IF(J93&lt;&gt;"",(VLOOKUP(J93,POINT,5)),0)</f>
        <v>20</v>
      </c>
      <c r="L93" s="70"/>
      <c r="M93" s="69"/>
      <c r="N93" s="81"/>
      <c r="O93" s="69"/>
    </row>
    <row r="94" spans="1:15" ht="13.5" customHeight="1">
      <c r="A94" s="76">
        <f t="shared" si="12"/>
        <v>73</v>
      </c>
      <c r="B94" s="77" t="str">
        <f t="shared" si="15"/>
        <v>T</v>
      </c>
      <c r="C94" s="86" t="s">
        <v>603</v>
      </c>
      <c r="D94" s="79" t="s">
        <v>389</v>
      </c>
      <c r="E94" s="80">
        <f t="shared" si="13"/>
        <v>20</v>
      </c>
      <c r="F94" s="81"/>
      <c r="G94" s="79"/>
      <c r="H94" s="70"/>
      <c r="I94" s="69"/>
      <c r="J94" s="81">
        <v>64</v>
      </c>
      <c r="K94" s="79">
        <f>IF(J94&lt;&gt;"",(VLOOKUP(J94,POINT,5)),0)</f>
        <v>20</v>
      </c>
      <c r="L94" s="70"/>
      <c r="M94" s="69"/>
      <c r="N94" s="81"/>
      <c r="O94" s="69"/>
    </row>
    <row r="95" spans="1:15" ht="13.5" customHeight="1">
      <c r="A95" s="76">
        <f t="shared" si="12"/>
        <v>73</v>
      </c>
      <c r="B95" s="77" t="str">
        <f t="shared" si="15"/>
        <v>T</v>
      </c>
      <c r="C95" s="86" t="s">
        <v>604</v>
      </c>
      <c r="D95" s="79" t="s">
        <v>229</v>
      </c>
      <c r="E95" s="80">
        <f t="shared" si="13"/>
        <v>20</v>
      </c>
      <c r="F95" s="81"/>
      <c r="G95" s="79"/>
      <c r="H95" s="70"/>
      <c r="I95" s="69"/>
      <c r="J95" s="81">
        <v>64</v>
      </c>
      <c r="K95" s="79">
        <f>IF(J95&lt;&gt;"",(VLOOKUP(J95,POINT,5)),0)</f>
        <v>20</v>
      </c>
      <c r="L95" s="70"/>
      <c r="M95" s="69"/>
      <c r="N95" s="81"/>
      <c r="O95" s="69"/>
    </row>
    <row r="96" spans="1:15" ht="13.5" customHeight="1">
      <c r="A96" s="76">
        <f t="shared" si="12"/>
        <v>73</v>
      </c>
      <c r="B96" s="77" t="str">
        <f t="shared" si="15"/>
        <v>T</v>
      </c>
      <c r="C96" s="86" t="s">
        <v>605</v>
      </c>
      <c r="D96" s="79" t="s">
        <v>606</v>
      </c>
      <c r="E96" s="80">
        <f t="shared" si="13"/>
        <v>20</v>
      </c>
      <c r="F96" s="81"/>
      <c r="G96" s="79"/>
      <c r="H96" s="70"/>
      <c r="I96" s="69"/>
      <c r="J96" s="81"/>
      <c r="K96" s="79"/>
      <c r="L96" s="70"/>
      <c r="M96" s="69"/>
      <c r="N96" s="81">
        <v>32</v>
      </c>
      <c r="O96" s="69">
        <f t="shared" si="14"/>
        <v>20</v>
      </c>
    </row>
    <row r="97" spans="1:15" ht="13.5" customHeight="1">
      <c r="A97" s="76">
        <f t="shared" si="12"/>
        <v>92</v>
      </c>
      <c r="B97" s="77">
        <f t="shared" si="15"/>
      </c>
      <c r="C97" s="90" t="s">
        <v>610</v>
      </c>
      <c r="D97" s="79" t="s">
        <v>351</v>
      </c>
      <c r="E97" s="80">
        <f t="shared" si="13"/>
        <v>19</v>
      </c>
      <c r="F97" s="81">
        <v>4</v>
      </c>
      <c r="G97" s="79">
        <f>IF(F97&lt;&gt;"",(VLOOKUP(F97,POINT,2)),0)</f>
        <v>4</v>
      </c>
      <c r="H97" s="70"/>
      <c r="I97" s="69"/>
      <c r="J97" s="81"/>
      <c r="K97" s="79"/>
      <c r="L97" s="70"/>
      <c r="M97" s="69"/>
      <c r="N97" s="81">
        <v>64</v>
      </c>
      <c r="O97" s="69">
        <f t="shared" si="14"/>
        <v>15</v>
      </c>
    </row>
    <row r="98" spans="1:15" ht="13.5" customHeight="1">
      <c r="A98" s="76">
        <f t="shared" si="12"/>
        <v>92</v>
      </c>
      <c r="B98" s="77" t="str">
        <f t="shared" si="15"/>
        <v>T</v>
      </c>
      <c r="C98" s="90" t="s">
        <v>616</v>
      </c>
      <c r="D98" s="92" t="s">
        <v>351</v>
      </c>
      <c r="E98" s="80">
        <f t="shared" si="13"/>
        <v>19</v>
      </c>
      <c r="F98" s="81">
        <v>4</v>
      </c>
      <c r="G98" s="79">
        <f>IF(F98&lt;&gt;"",(VLOOKUP(F98,POINT,2)),0)</f>
        <v>4</v>
      </c>
      <c r="H98" s="70"/>
      <c r="I98" s="69"/>
      <c r="J98" s="81"/>
      <c r="K98" s="79"/>
      <c r="L98" s="70"/>
      <c r="M98" s="69"/>
      <c r="N98" s="81">
        <v>64</v>
      </c>
      <c r="O98" s="69">
        <f t="shared" si="14"/>
        <v>15</v>
      </c>
    </row>
    <row r="99" spans="1:15" ht="13.5" customHeight="1">
      <c r="A99" s="76">
        <f t="shared" si="12"/>
        <v>94</v>
      </c>
      <c r="B99" s="77">
        <f t="shared" si="15"/>
      </c>
      <c r="C99" s="86" t="s">
        <v>589</v>
      </c>
      <c r="D99" s="79" t="s">
        <v>590</v>
      </c>
      <c r="E99" s="80">
        <f t="shared" si="13"/>
        <v>16</v>
      </c>
      <c r="F99" s="81">
        <v>16</v>
      </c>
      <c r="G99" s="79">
        <f>IF(F99&lt;&gt;"",(VLOOKUP(F99,POINT,2)),0)</f>
        <v>1</v>
      </c>
      <c r="H99" s="70"/>
      <c r="I99" s="69"/>
      <c r="J99" s="81"/>
      <c r="K99" s="79"/>
      <c r="L99" s="70"/>
      <c r="M99" s="69"/>
      <c r="N99" s="81">
        <v>64</v>
      </c>
      <c r="O99" s="69">
        <f t="shared" si="14"/>
        <v>15</v>
      </c>
    </row>
    <row r="100" spans="1:15" ht="13.5" customHeight="1">
      <c r="A100" s="76">
        <f t="shared" si="12"/>
        <v>94</v>
      </c>
      <c r="B100" s="77" t="str">
        <f t="shared" si="15"/>
        <v>T</v>
      </c>
      <c r="C100" s="86" t="s">
        <v>591</v>
      </c>
      <c r="D100" s="79" t="s">
        <v>590</v>
      </c>
      <c r="E100" s="80">
        <f t="shared" si="13"/>
        <v>16</v>
      </c>
      <c r="F100" s="81">
        <v>16</v>
      </c>
      <c r="G100" s="79">
        <f>IF(F100&lt;&gt;"",(VLOOKUP(F100,POINT,2)),0)</f>
        <v>1</v>
      </c>
      <c r="H100" s="70"/>
      <c r="I100" s="69"/>
      <c r="J100" s="81"/>
      <c r="K100" s="79"/>
      <c r="L100" s="70"/>
      <c r="M100" s="69"/>
      <c r="N100" s="81">
        <v>64</v>
      </c>
      <c r="O100" s="69">
        <f t="shared" si="14"/>
        <v>15</v>
      </c>
    </row>
    <row r="101" spans="1:15" ht="13.5" customHeight="1">
      <c r="A101" s="76">
        <f t="shared" si="12"/>
        <v>94</v>
      </c>
      <c r="B101" s="77" t="str">
        <f aca="true" t="shared" si="16" ref="B101:B132">IF(E101=0,"",IF(A101=A100,"T",""))</f>
        <v>T</v>
      </c>
      <c r="C101" s="90" t="s">
        <v>465</v>
      </c>
      <c r="D101" s="92" t="s">
        <v>458</v>
      </c>
      <c r="E101" s="80">
        <f aca="true" t="shared" si="17" ref="E101:E136">IF((G101+I101+K101+M101+O101)&lt;&gt;0,G101+I101+K101+M101+O101,0)</f>
        <v>16</v>
      </c>
      <c r="F101" s="81">
        <v>16</v>
      </c>
      <c r="G101" s="79">
        <f aca="true" t="shared" si="18" ref="G101:G132">IF(F101&lt;&gt;"",(VLOOKUP(F101,POINT,2)),0)</f>
        <v>1</v>
      </c>
      <c r="H101" s="70"/>
      <c r="I101" s="69"/>
      <c r="J101" s="81"/>
      <c r="K101" s="79"/>
      <c r="L101" s="70"/>
      <c r="M101" s="69"/>
      <c r="N101" s="81">
        <v>64</v>
      </c>
      <c r="O101" s="69">
        <f aca="true" t="shared" si="19" ref="O101:O117">IF(N101&lt;&gt;"",(VLOOKUP(N101,POINT,7)),0)</f>
        <v>15</v>
      </c>
    </row>
    <row r="102" spans="1:15" ht="13.5" customHeight="1">
      <c r="A102" s="76">
        <f aca="true" t="shared" si="20" ref="A102:A138">IF(E102=0,"",RANK(E102,$E$5:$E$139))</f>
        <v>94</v>
      </c>
      <c r="B102" s="77" t="str">
        <f t="shared" si="16"/>
        <v>T</v>
      </c>
      <c r="C102" s="90" t="s">
        <v>609</v>
      </c>
      <c r="D102" s="92" t="s">
        <v>684</v>
      </c>
      <c r="E102" s="80">
        <f t="shared" si="17"/>
        <v>16</v>
      </c>
      <c r="F102" s="81">
        <v>16</v>
      </c>
      <c r="G102" s="79">
        <f t="shared" si="18"/>
        <v>1</v>
      </c>
      <c r="H102" s="70"/>
      <c r="I102" s="69"/>
      <c r="J102" s="81"/>
      <c r="K102" s="79"/>
      <c r="L102" s="70"/>
      <c r="M102" s="69"/>
      <c r="N102" s="81">
        <v>64</v>
      </c>
      <c r="O102" s="69">
        <f t="shared" si="19"/>
        <v>15</v>
      </c>
    </row>
    <row r="103" spans="1:15" ht="13.5" customHeight="1">
      <c r="A103" s="76">
        <f t="shared" si="20"/>
        <v>98</v>
      </c>
      <c r="B103" s="77">
        <f t="shared" si="16"/>
      </c>
      <c r="C103" s="86" t="s">
        <v>607</v>
      </c>
      <c r="D103" s="79" t="s">
        <v>430</v>
      </c>
      <c r="E103" s="80">
        <f t="shared" si="17"/>
        <v>15</v>
      </c>
      <c r="F103" s="81"/>
      <c r="G103" s="79"/>
      <c r="H103" s="70"/>
      <c r="I103" s="69"/>
      <c r="J103" s="81"/>
      <c r="K103" s="79"/>
      <c r="L103" s="70"/>
      <c r="M103" s="69"/>
      <c r="N103" s="81">
        <v>64</v>
      </c>
      <c r="O103" s="69">
        <f t="shared" si="19"/>
        <v>15</v>
      </c>
    </row>
    <row r="104" spans="1:15" ht="13.5" customHeight="1">
      <c r="A104" s="76">
        <f t="shared" si="20"/>
        <v>98</v>
      </c>
      <c r="B104" s="77" t="str">
        <f t="shared" si="16"/>
        <v>T</v>
      </c>
      <c r="C104" s="90" t="s">
        <v>608</v>
      </c>
      <c r="D104" s="92" t="s">
        <v>439</v>
      </c>
      <c r="E104" s="80">
        <f t="shared" si="17"/>
        <v>15</v>
      </c>
      <c r="F104" s="81"/>
      <c r="G104" s="79"/>
      <c r="H104" s="70"/>
      <c r="I104" s="69"/>
      <c r="J104" s="81"/>
      <c r="K104" s="79"/>
      <c r="L104" s="70"/>
      <c r="M104" s="69"/>
      <c r="N104" s="81">
        <v>64</v>
      </c>
      <c r="O104" s="69">
        <f t="shared" si="19"/>
        <v>15</v>
      </c>
    </row>
    <row r="105" spans="1:15" ht="13.5" customHeight="1">
      <c r="A105" s="76">
        <f t="shared" si="20"/>
        <v>98</v>
      </c>
      <c r="B105" s="77" t="str">
        <f t="shared" si="16"/>
        <v>T</v>
      </c>
      <c r="C105" s="90" t="s">
        <v>442</v>
      </c>
      <c r="D105" s="79" t="s">
        <v>351</v>
      </c>
      <c r="E105" s="80">
        <f t="shared" si="17"/>
        <v>15</v>
      </c>
      <c r="F105" s="93"/>
      <c r="G105" s="79"/>
      <c r="H105" s="86"/>
      <c r="I105" s="69"/>
      <c r="J105" s="93"/>
      <c r="K105" s="79"/>
      <c r="L105" s="86"/>
      <c r="M105" s="69"/>
      <c r="N105" s="81">
        <v>64</v>
      </c>
      <c r="O105" s="69">
        <f t="shared" si="19"/>
        <v>15</v>
      </c>
    </row>
    <row r="106" spans="1:15" ht="13.5" customHeight="1">
      <c r="A106" s="76">
        <f t="shared" si="20"/>
        <v>98</v>
      </c>
      <c r="B106" s="77" t="str">
        <f t="shared" si="16"/>
        <v>T</v>
      </c>
      <c r="C106" s="90" t="s">
        <v>431</v>
      </c>
      <c r="D106" s="92" t="s">
        <v>432</v>
      </c>
      <c r="E106" s="80">
        <f t="shared" si="17"/>
        <v>15</v>
      </c>
      <c r="F106" s="81"/>
      <c r="G106" s="79"/>
      <c r="H106" s="70"/>
      <c r="I106" s="69"/>
      <c r="J106" s="81"/>
      <c r="K106" s="79"/>
      <c r="L106" s="70"/>
      <c r="M106" s="69"/>
      <c r="N106" s="81">
        <v>64</v>
      </c>
      <c r="O106" s="69">
        <f t="shared" si="19"/>
        <v>15</v>
      </c>
    </row>
    <row r="107" spans="1:15" ht="13.5" customHeight="1">
      <c r="A107" s="76">
        <f t="shared" si="20"/>
        <v>98</v>
      </c>
      <c r="B107" s="77" t="str">
        <f t="shared" si="16"/>
        <v>T</v>
      </c>
      <c r="C107" s="90" t="s">
        <v>420</v>
      </c>
      <c r="D107" s="79" t="s">
        <v>351</v>
      </c>
      <c r="E107" s="80">
        <f t="shared" si="17"/>
        <v>15</v>
      </c>
      <c r="F107" s="93"/>
      <c r="G107" s="79"/>
      <c r="H107" s="86"/>
      <c r="I107" s="69"/>
      <c r="J107" s="93"/>
      <c r="K107" s="79"/>
      <c r="L107" s="86"/>
      <c r="M107" s="69"/>
      <c r="N107" s="81">
        <v>64</v>
      </c>
      <c r="O107" s="69">
        <f t="shared" si="19"/>
        <v>15</v>
      </c>
    </row>
    <row r="108" spans="1:15" ht="13.5" customHeight="1">
      <c r="A108" s="76">
        <f t="shared" si="20"/>
        <v>98</v>
      </c>
      <c r="B108" s="77" t="str">
        <f t="shared" si="16"/>
        <v>T</v>
      </c>
      <c r="C108" s="90" t="s">
        <v>611</v>
      </c>
      <c r="D108" s="92" t="s">
        <v>351</v>
      </c>
      <c r="E108" s="80">
        <f t="shared" si="17"/>
        <v>15</v>
      </c>
      <c r="F108" s="81"/>
      <c r="G108" s="79"/>
      <c r="H108" s="70"/>
      <c r="I108" s="69"/>
      <c r="J108" s="81"/>
      <c r="K108" s="79"/>
      <c r="L108" s="70"/>
      <c r="M108" s="69"/>
      <c r="N108" s="81">
        <v>64</v>
      </c>
      <c r="O108" s="69">
        <f t="shared" si="19"/>
        <v>15</v>
      </c>
    </row>
    <row r="109" spans="1:15" ht="13.5" customHeight="1">
      <c r="A109" s="76">
        <f t="shared" si="20"/>
        <v>98</v>
      </c>
      <c r="B109" s="77" t="str">
        <f t="shared" si="16"/>
        <v>T</v>
      </c>
      <c r="C109" s="90" t="s">
        <v>441</v>
      </c>
      <c r="D109" s="92" t="s">
        <v>351</v>
      </c>
      <c r="E109" s="80">
        <f t="shared" si="17"/>
        <v>15</v>
      </c>
      <c r="F109" s="93"/>
      <c r="G109" s="79"/>
      <c r="H109" s="86"/>
      <c r="I109" s="69"/>
      <c r="J109" s="93"/>
      <c r="K109" s="79"/>
      <c r="L109" s="86"/>
      <c r="M109" s="69"/>
      <c r="N109" s="81">
        <v>64</v>
      </c>
      <c r="O109" s="69">
        <f t="shared" si="19"/>
        <v>15</v>
      </c>
    </row>
    <row r="110" spans="1:15" ht="13.5" customHeight="1">
      <c r="A110" s="76">
        <f t="shared" si="20"/>
        <v>98</v>
      </c>
      <c r="B110" s="77" t="str">
        <f t="shared" si="16"/>
        <v>T</v>
      </c>
      <c r="C110" s="90" t="s">
        <v>612</v>
      </c>
      <c r="D110" s="92" t="s">
        <v>223</v>
      </c>
      <c r="E110" s="80">
        <f t="shared" si="17"/>
        <v>15</v>
      </c>
      <c r="F110" s="81"/>
      <c r="G110" s="79"/>
      <c r="H110" s="70"/>
      <c r="I110" s="69"/>
      <c r="J110" s="81"/>
      <c r="K110" s="79"/>
      <c r="L110" s="70"/>
      <c r="M110" s="69"/>
      <c r="N110" s="81">
        <v>64</v>
      </c>
      <c r="O110" s="69">
        <f t="shared" si="19"/>
        <v>15</v>
      </c>
    </row>
    <row r="111" spans="1:15" ht="13.5" customHeight="1">
      <c r="A111" s="76">
        <f t="shared" si="20"/>
        <v>98</v>
      </c>
      <c r="B111" s="77" t="str">
        <f t="shared" si="16"/>
        <v>T</v>
      </c>
      <c r="C111" s="90" t="s">
        <v>613</v>
      </c>
      <c r="D111" s="92" t="s">
        <v>351</v>
      </c>
      <c r="E111" s="80">
        <f t="shared" si="17"/>
        <v>15</v>
      </c>
      <c r="F111" s="93"/>
      <c r="G111" s="79"/>
      <c r="H111" s="86"/>
      <c r="I111" s="69"/>
      <c r="J111" s="93"/>
      <c r="K111" s="79"/>
      <c r="L111" s="86"/>
      <c r="M111" s="69"/>
      <c r="N111" s="81">
        <v>64</v>
      </c>
      <c r="O111" s="69">
        <f t="shared" si="19"/>
        <v>15</v>
      </c>
    </row>
    <row r="112" spans="1:15" ht="13.5" customHeight="1">
      <c r="A112" s="76">
        <f t="shared" si="20"/>
        <v>98</v>
      </c>
      <c r="B112" s="77" t="str">
        <f t="shared" si="16"/>
        <v>T</v>
      </c>
      <c r="C112" s="90" t="s">
        <v>614</v>
      </c>
      <c r="D112" s="92" t="s">
        <v>432</v>
      </c>
      <c r="E112" s="80">
        <f t="shared" si="17"/>
        <v>15</v>
      </c>
      <c r="F112" s="81"/>
      <c r="G112" s="79"/>
      <c r="H112" s="70"/>
      <c r="I112" s="69"/>
      <c r="J112" s="81"/>
      <c r="K112" s="79"/>
      <c r="L112" s="70"/>
      <c r="M112" s="69"/>
      <c r="N112" s="81">
        <v>64</v>
      </c>
      <c r="O112" s="69">
        <f t="shared" si="19"/>
        <v>15</v>
      </c>
    </row>
    <row r="113" spans="1:15" ht="13.5" customHeight="1">
      <c r="A113" s="76">
        <f t="shared" si="20"/>
        <v>98</v>
      </c>
      <c r="B113" s="77" t="str">
        <f t="shared" si="16"/>
        <v>T</v>
      </c>
      <c r="C113" s="90" t="s">
        <v>615</v>
      </c>
      <c r="D113" s="92" t="s">
        <v>351</v>
      </c>
      <c r="E113" s="80">
        <f t="shared" si="17"/>
        <v>15</v>
      </c>
      <c r="F113" s="81"/>
      <c r="G113" s="79"/>
      <c r="H113" s="70"/>
      <c r="I113" s="69"/>
      <c r="J113" s="81"/>
      <c r="K113" s="79"/>
      <c r="L113" s="70"/>
      <c r="M113" s="69"/>
      <c r="N113" s="81">
        <v>64</v>
      </c>
      <c r="O113" s="69">
        <f t="shared" si="19"/>
        <v>15</v>
      </c>
    </row>
    <row r="114" spans="1:15" ht="13.5" customHeight="1">
      <c r="A114" s="76">
        <f t="shared" si="20"/>
        <v>98</v>
      </c>
      <c r="B114" s="77" t="str">
        <f t="shared" si="16"/>
        <v>T</v>
      </c>
      <c r="C114" s="90" t="s">
        <v>468</v>
      </c>
      <c r="D114" s="92" t="s">
        <v>382</v>
      </c>
      <c r="E114" s="80">
        <f t="shared" si="17"/>
        <v>15</v>
      </c>
      <c r="F114" s="81"/>
      <c r="G114" s="79"/>
      <c r="H114" s="70"/>
      <c r="I114" s="69"/>
      <c r="J114" s="81"/>
      <c r="K114" s="79"/>
      <c r="L114" s="70"/>
      <c r="M114" s="69"/>
      <c r="N114" s="81">
        <v>64</v>
      </c>
      <c r="O114" s="69">
        <f t="shared" si="19"/>
        <v>15</v>
      </c>
    </row>
    <row r="115" spans="1:15" ht="13.5" customHeight="1">
      <c r="A115" s="76">
        <f t="shared" si="20"/>
        <v>98</v>
      </c>
      <c r="B115" s="77" t="str">
        <f t="shared" si="16"/>
        <v>T</v>
      </c>
      <c r="C115" s="90" t="s">
        <v>617</v>
      </c>
      <c r="D115" s="92" t="s">
        <v>223</v>
      </c>
      <c r="E115" s="80">
        <f t="shared" si="17"/>
        <v>15</v>
      </c>
      <c r="F115" s="81"/>
      <c r="G115" s="79"/>
      <c r="H115" s="70"/>
      <c r="I115" s="69"/>
      <c r="J115" s="81"/>
      <c r="K115" s="79"/>
      <c r="L115" s="70"/>
      <c r="M115" s="69"/>
      <c r="N115" s="81">
        <v>64</v>
      </c>
      <c r="O115" s="69">
        <f t="shared" si="19"/>
        <v>15</v>
      </c>
    </row>
    <row r="116" spans="1:15" ht="13.5" customHeight="1">
      <c r="A116" s="76">
        <f t="shared" si="20"/>
        <v>98</v>
      </c>
      <c r="B116" s="77" t="str">
        <f t="shared" si="16"/>
        <v>T</v>
      </c>
      <c r="C116" s="90" t="s">
        <v>618</v>
      </c>
      <c r="D116" s="92" t="s">
        <v>351</v>
      </c>
      <c r="E116" s="80">
        <f t="shared" si="17"/>
        <v>15</v>
      </c>
      <c r="F116" s="93"/>
      <c r="G116" s="79"/>
      <c r="H116" s="86"/>
      <c r="I116" s="69"/>
      <c r="J116" s="93"/>
      <c r="K116" s="79"/>
      <c r="L116" s="86"/>
      <c r="M116" s="69"/>
      <c r="N116" s="81">
        <v>64</v>
      </c>
      <c r="O116" s="69">
        <f t="shared" si="19"/>
        <v>15</v>
      </c>
    </row>
    <row r="117" spans="1:15" ht="13.5" customHeight="1">
      <c r="A117" s="76">
        <f t="shared" si="20"/>
        <v>98</v>
      </c>
      <c r="B117" s="77" t="str">
        <f t="shared" si="16"/>
        <v>T</v>
      </c>
      <c r="C117" s="90" t="s">
        <v>418</v>
      </c>
      <c r="D117" s="92" t="s">
        <v>351</v>
      </c>
      <c r="E117" s="80">
        <f t="shared" si="17"/>
        <v>15</v>
      </c>
      <c r="F117" s="93"/>
      <c r="G117" s="79"/>
      <c r="H117" s="86"/>
      <c r="I117" s="69"/>
      <c r="J117" s="93"/>
      <c r="K117" s="79"/>
      <c r="L117" s="86"/>
      <c r="M117" s="69"/>
      <c r="N117" s="81">
        <v>64</v>
      </c>
      <c r="O117" s="69">
        <f t="shared" si="19"/>
        <v>15</v>
      </c>
    </row>
    <row r="118" spans="1:15" ht="13.5" customHeight="1">
      <c r="A118" s="76">
        <f t="shared" si="20"/>
        <v>113</v>
      </c>
      <c r="B118" s="77"/>
      <c r="C118" s="34" t="s">
        <v>729</v>
      </c>
      <c r="D118" s="118" t="s">
        <v>730</v>
      </c>
      <c r="E118" s="80">
        <f t="shared" si="17"/>
        <v>10</v>
      </c>
      <c r="F118" s="81">
        <v>1</v>
      </c>
      <c r="G118" s="79">
        <f t="shared" si="18"/>
        <v>10</v>
      </c>
      <c r="H118" s="70"/>
      <c r="I118" s="69"/>
      <c r="J118" s="81"/>
      <c r="K118" s="79"/>
      <c r="L118" s="70"/>
      <c r="M118" s="69"/>
      <c r="N118" s="81"/>
      <c r="O118" s="69"/>
    </row>
    <row r="119" spans="1:15" ht="13.5" customHeight="1">
      <c r="A119" s="76">
        <f t="shared" si="20"/>
        <v>113</v>
      </c>
      <c r="B119" s="77"/>
      <c r="C119" s="34" t="s">
        <v>731</v>
      </c>
      <c r="D119" s="2" t="s">
        <v>730</v>
      </c>
      <c r="E119" s="80">
        <f t="shared" si="17"/>
        <v>10</v>
      </c>
      <c r="F119" s="81">
        <v>1</v>
      </c>
      <c r="G119" s="79">
        <f t="shared" si="18"/>
        <v>10</v>
      </c>
      <c r="H119" s="70"/>
      <c r="I119" s="69"/>
      <c r="J119" s="81"/>
      <c r="K119" s="79"/>
      <c r="L119" s="70"/>
      <c r="M119" s="69"/>
      <c r="N119" s="81"/>
      <c r="O119" s="69"/>
    </row>
    <row r="120" spans="1:15" ht="13.5" customHeight="1">
      <c r="A120" s="76">
        <f t="shared" si="20"/>
        <v>115</v>
      </c>
      <c r="B120" s="77"/>
      <c r="C120" s="34" t="s">
        <v>732</v>
      </c>
      <c r="D120" s="122" t="s">
        <v>733</v>
      </c>
      <c r="E120" s="80">
        <f t="shared" si="17"/>
        <v>7</v>
      </c>
      <c r="F120" s="81">
        <v>2</v>
      </c>
      <c r="G120" s="79">
        <f t="shared" si="18"/>
        <v>7</v>
      </c>
      <c r="H120" s="70"/>
      <c r="I120" s="69"/>
      <c r="J120" s="81"/>
      <c r="K120" s="79"/>
      <c r="L120" s="70"/>
      <c r="M120" s="69"/>
      <c r="N120" s="81"/>
      <c r="O120" s="69"/>
    </row>
    <row r="121" spans="1:15" ht="13.5" customHeight="1">
      <c r="A121" s="76">
        <f t="shared" si="20"/>
        <v>116</v>
      </c>
      <c r="B121" s="77"/>
      <c r="C121" s="34" t="s">
        <v>734</v>
      </c>
      <c r="D121" s="122" t="s">
        <v>621</v>
      </c>
      <c r="E121" s="80">
        <f t="shared" si="17"/>
        <v>4</v>
      </c>
      <c r="F121" s="81">
        <v>4</v>
      </c>
      <c r="G121" s="79">
        <f t="shared" si="18"/>
        <v>4</v>
      </c>
      <c r="H121" s="70"/>
      <c r="I121" s="69"/>
      <c r="J121" s="81"/>
      <c r="K121" s="79"/>
      <c r="L121" s="70"/>
      <c r="M121" s="69"/>
      <c r="N121" s="81"/>
      <c r="O121" s="69"/>
    </row>
    <row r="122" spans="1:15" ht="13.5" customHeight="1">
      <c r="A122" s="76">
        <f t="shared" si="20"/>
        <v>116</v>
      </c>
      <c r="B122" s="77"/>
      <c r="C122" s="34" t="s">
        <v>735</v>
      </c>
      <c r="D122" s="122" t="s">
        <v>621</v>
      </c>
      <c r="E122" s="80">
        <f t="shared" si="17"/>
        <v>4</v>
      </c>
      <c r="F122" s="81">
        <v>4</v>
      </c>
      <c r="G122" s="79">
        <f t="shared" si="18"/>
        <v>4</v>
      </c>
      <c r="H122" s="70"/>
      <c r="I122" s="69"/>
      <c r="J122" s="81"/>
      <c r="K122" s="79"/>
      <c r="L122" s="70"/>
      <c r="M122" s="69"/>
      <c r="N122" s="81"/>
      <c r="O122" s="69"/>
    </row>
    <row r="123" spans="1:15" ht="13.5" customHeight="1">
      <c r="A123" s="76">
        <f t="shared" si="20"/>
        <v>118</v>
      </c>
      <c r="B123" s="77"/>
      <c r="C123" s="34" t="s">
        <v>736</v>
      </c>
      <c r="D123" s="122" t="s">
        <v>45</v>
      </c>
      <c r="E123" s="80">
        <f t="shared" si="17"/>
        <v>2</v>
      </c>
      <c r="F123" s="81">
        <v>8</v>
      </c>
      <c r="G123" s="79">
        <f t="shared" si="18"/>
        <v>2</v>
      </c>
      <c r="H123" s="70"/>
      <c r="I123" s="69"/>
      <c r="J123" s="81"/>
      <c r="K123" s="79"/>
      <c r="L123" s="70"/>
      <c r="M123" s="69"/>
      <c r="N123" s="81"/>
      <c r="O123" s="69"/>
    </row>
    <row r="124" spans="1:15" ht="13.5" customHeight="1">
      <c r="A124" s="76">
        <f t="shared" si="20"/>
        <v>118</v>
      </c>
      <c r="B124" s="77"/>
      <c r="C124" s="34" t="s">
        <v>737</v>
      </c>
      <c r="D124" s="122" t="s">
        <v>45</v>
      </c>
      <c r="E124" s="80">
        <f t="shared" si="17"/>
        <v>2</v>
      </c>
      <c r="F124" s="81">
        <v>8</v>
      </c>
      <c r="G124" s="79">
        <f t="shared" si="18"/>
        <v>2</v>
      </c>
      <c r="H124" s="70"/>
      <c r="I124" s="69"/>
      <c r="J124" s="81"/>
      <c r="K124" s="79"/>
      <c r="L124" s="70"/>
      <c r="M124" s="69"/>
      <c r="N124" s="81"/>
      <c r="O124" s="69"/>
    </row>
    <row r="125" spans="1:15" ht="13.5" customHeight="1">
      <c r="A125" s="76">
        <f t="shared" si="20"/>
        <v>118</v>
      </c>
      <c r="B125" s="77"/>
      <c r="C125" s="34" t="s">
        <v>722</v>
      </c>
      <c r="D125" s="122" t="s">
        <v>672</v>
      </c>
      <c r="E125" s="80">
        <f t="shared" si="17"/>
        <v>2</v>
      </c>
      <c r="F125" s="81">
        <v>8</v>
      </c>
      <c r="G125" s="79">
        <f t="shared" si="18"/>
        <v>2</v>
      </c>
      <c r="H125" s="70"/>
      <c r="I125" s="69"/>
      <c r="J125" s="81"/>
      <c r="K125" s="79"/>
      <c r="L125" s="70"/>
      <c r="M125" s="69"/>
      <c r="N125" s="81"/>
      <c r="O125" s="69"/>
    </row>
    <row r="126" spans="1:15" ht="13.5" customHeight="1">
      <c r="A126" s="76">
        <f t="shared" si="20"/>
        <v>118</v>
      </c>
      <c r="B126" s="77"/>
      <c r="C126" s="34" t="s">
        <v>738</v>
      </c>
      <c r="D126" s="122" t="s">
        <v>672</v>
      </c>
      <c r="E126" s="80">
        <f t="shared" si="17"/>
        <v>2</v>
      </c>
      <c r="F126" s="81">
        <v>8</v>
      </c>
      <c r="G126" s="79">
        <f t="shared" si="18"/>
        <v>2</v>
      </c>
      <c r="H126" s="70"/>
      <c r="I126" s="69"/>
      <c r="J126" s="70"/>
      <c r="K126" s="79"/>
      <c r="L126" s="70"/>
      <c r="M126" s="69"/>
      <c r="N126" s="81"/>
      <c r="O126" s="69"/>
    </row>
    <row r="127" spans="1:15" ht="13.5" customHeight="1">
      <c r="A127" s="76">
        <f t="shared" si="20"/>
        <v>118</v>
      </c>
      <c r="B127" s="77"/>
      <c r="C127" s="34" t="s">
        <v>739</v>
      </c>
      <c r="D127" s="122" t="s">
        <v>740</v>
      </c>
      <c r="E127" s="80">
        <f t="shared" si="17"/>
        <v>2</v>
      </c>
      <c r="F127" s="81">
        <v>8</v>
      </c>
      <c r="G127" s="79">
        <f t="shared" si="18"/>
        <v>2</v>
      </c>
      <c r="H127" s="65"/>
      <c r="I127" s="69"/>
      <c r="J127" s="70"/>
      <c r="K127" s="79"/>
      <c r="L127" s="70"/>
      <c r="M127" s="69"/>
      <c r="N127" s="81"/>
      <c r="O127" s="69"/>
    </row>
    <row r="128" spans="1:15" ht="13.5" customHeight="1">
      <c r="A128" s="76">
        <f t="shared" si="20"/>
        <v>118</v>
      </c>
      <c r="B128" s="77"/>
      <c r="C128" s="34" t="s">
        <v>741</v>
      </c>
      <c r="D128" s="122" t="s">
        <v>740</v>
      </c>
      <c r="E128" s="80">
        <f t="shared" si="17"/>
        <v>2</v>
      </c>
      <c r="F128" s="81">
        <v>8</v>
      </c>
      <c r="G128" s="79">
        <f t="shared" si="18"/>
        <v>2</v>
      </c>
      <c r="H128" s="65"/>
      <c r="I128" s="69"/>
      <c r="J128" s="70"/>
      <c r="K128" s="79"/>
      <c r="L128" s="70"/>
      <c r="M128" s="69"/>
      <c r="N128" s="70"/>
      <c r="O128" s="69"/>
    </row>
    <row r="129" spans="1:15" ht="13.5" customHeight="1">
      <c r="A129" s="76">
        <f t="shared" si="20"/>
        <v>118</v>
      </c>
      <c r="B129" s="77"/>
      <c r="C129" s="34" t="s">
        <v>742</v>
      </c>
      <c r="D129" s="122" t="s">
        <v>743</v>
      </c>
      <c r="E129" s="80">
        <f t="shared" si="17"/>
        <v>2</v>
      </c>
      <c r="F129" s="95">
        <v>8</v>
      </c>
      <c r="G129" s="79">
        <f t="shared" si="18"/>
        <v>2</v>
      </c>
      <c r="H129" s="65"/>
      <c r="I129" s="69"/>
      <c r="J129" s="70"/>
      <c r="K129" s="79"/>
      <c r="L129" s="70"/>
      <c r="M129" s="69"/>
      <c r="N129" s="70"/>
      <c r="O129" s="69"/>
    </row>
    <row r="130" spans="1:15" ht="13.5" customHeight="1">
      <c r="A130" s="76">
        <f t="shared" si="20"/>
        <v>118</v>
      </c>
      <c r="B130" s="77"/>
      <c r="C130" s="34" t="s">
        <v>744</v>
      </c>
      <c r="D130" s="122" t="s">
        <v>743</v>
      </c>
      <c r="E130" s="80">
        <f t="shared" si="17"/>
        <v>2</v>
      </c>
      <c r="F130" s="95">
        <v>8</v>
      </c>
      <c r="G130" s="79">
        <f t="shared" si="18"/>
        <v>2</v>
      </c>
      <c r="H130" s="65"/>
      <c r="I130" s="69"/>
      <c r="J130" s="70"/>
      <c r="K130" s="79"/>
      <c r="L130" s="70"/>
      <c r="M130" s="69"/>
      <c r="N130" s="70"/>
      <c r="O130" s="69"/>
    </row>
    <row r="131" spans="1:15" ht="13.5" customHeight="1">
      <c r="A131" s="76">
        <f t="shared" si="20"/>
        <v>126</v>
      </c>
      <c r="B131" s="77">
        <f t="shared" si="16"/>
      </c>
      <c r="C131" s="86" t="s">
        <v>619</v>
      </c>
      <c r="D131" s="69" t="s">
        <v>368</v>
      </c>
      <c r="E131" s="80">
        <f t="shared" si="17"/>
        <v>1</v>
      </c>
      <c r="F131" s="95">
        <v>16</v>
      </c>
      <c r="G131" s="79">
        <f t="shared" si="18"/>
        <v>1</v>
      </c>
      <c r="H131" s="65"/>
      <c r="I131" s="69"/>
      <c r="J131" s="70"/>
      <c r="K131" s="79"/>
      <c r="L131" s="70"/>
      <c r="M131" s="69"/>
      <c r="N131" s="70"/>
      <c r="O131" s="69"/>
    </row>
    <row r="132" spans="1:15" ht="13.5" customHeight="1">
      <c r="A132" s="76">
        <f t="shared" si="20"/>
        <v>126</v>
      </c>
      <c r="B132" s="77" t="str">
        <f t="shared" si="16"/>
        <v>T</v>
      </c>
      <c r="C132" s="86" t="s">
        <v>426</v>
      </c>
      <c r="D132" s="69" t="s">
        <v>372</v>
      </c>
      <c r="E132" s="80">
        <f t="shared" si="17"/>
        <v>1</v>
      </c>
      <c r="F132" s="95">
        <v>16</v>
      </c>
      <c r="G132" s="79">
        <f t="shared" si="18"/>
        <v>1</v>
      </c>
      <c r="H132" s="65"/>
      <c r="I132" s="69"/>
      <c r="J132" s="70"/>
      <c r="K132" s="79"/>
      <c r="L132" s="70"/>
      <c r="M132" s="69"/>
      <c r="N132" s="70"/>
      <c r="O132" s="69"/>
    </row>
    <row r="133" spans="1:15" ht="13.5" customHeight="1">
      <c r="A133" s="76">
        <f t="shared" si="20"/>
        <v>126</v>
      </c>
      <c r="B133" s="77"/>
      <c r="C133" s="34" t="s">
        <v>671</v>
      </c>
      <c r="D133" s="122" t="s">
        <v>672</v>
      </c>
      <c r="E133" s="80">
        <f t="shared" si="17"/>
        <v>1</v>
      </c>
      <c r="F133" s="95">
        <v>16</v>
      </c>
      <c r="G133" s="79">
        <f>IF(F133&lt;&gt;"",(VLOOKUP(F133,POINT,2)),0)</f>
        <v>1</v>
      </c>
      <c r="H133" s="65"/>
      <c r="I133" s="69"/>
      <c r="J133" s="70"/>
      <c r="K133" s="79"/>
      <c r="L133" s="70"/>
      <c r="M133" s="69"/>
      <c r="N133" s="70"/>
      <c r="O133" s="69"/>
    </row>
    <row r="134" spans="1:15" ht="13.5" customHeight="1">
      <c r="A134" s="76">
        <f t="shared" si="20"/>
        <v>126</v>
      </c>
      <c r="B134" s="77"/>
      <c r="C134" s="34" t="s">
        <v>745</v>
      </c>
      <c r="D134" s="122" t="s">
        <v>672</v>
      </c>
      <c r="E134" s="80">
        <f t="shared" si="17"/>
        <v>1</v>
      </c>
      <c r="F134" s="95">
        <v>16</v>
      </c>
      <c r="G134" s="79">
        <f>IF(F134&lt;&gt;"",(VLOOKUP(F134,POINT,2)),0)</f>
        <v>1</v>
      </c>
      <c r="H134" s="65"/>
      <c r="I134" s="69"/>
      <c r="J134" s="70"/>
      <c r="K134" s="79"/>
      <c r="L134" s="70"/>
      <c r="M134" s="69"/>
      <c r="N134" s="70"/>
      <c r="O134" s="69"/>
    </row>
    <row r="135" spans="1:15" ht="13.5" customHeight="1">
      <c r="A135" s="76">
        <f t="shared" si="20"/>
        <v>126</v>
      </c>
      <c r="B135" s="77"/>
      <c r="C135" s="34" t="s">
        <v>746</v>
      </c>
      <c r="D135" s="122" t="s">
        <v>748</v>
      </c>
      <c r="E135" s="80">
        <f t="shared" si="17"/>
        <v>1</v>
      </c>
      <c r="F135" s="96">
        <v>16</v>
      </c>
      <c r="G135" s="79">
        <f>IF(F135&lt;&gt;"",(VLOOKUP(F135,POINT,2)),0)</f>
        <v>1</v>
      </c>
      <c r="H135" s="65"/>
      <c r="I135" s="69"/>
      <c r="J135" s="97"/>
      <c r="K135" s="79"/>
      <c r="L135" s="70"/>
      <c r="M135" s="69"/>
      <c r="N135" s="70"/>
      <c r="O135" s="69"/>
    </row>
    <row r="136" spans="1:15" ht="13.5" customHeight="1">
      <c r="A136" s="76">
        <f t="shared" si="20"/>
        <v>126</v>
      </c>
      <c r="B136" s="77"/>
      <c r="C136" s="34" t="s">
        <v>747</v>
      </c>
      <c r="D136" s="122" t="s">
        <v>748</v>
      </c>
      <c r="E136" s="80">
        <f t="shared" si="17"/>
        <v>1</v>
      </c>
      <c r="F136" s="96">
        <v>16</v>
      </c>
      <c r="G136" s="79">
        <f>IF(F136&lt;&gt;"",(VLOOKUP(F136,POINT,2)),0)</f>
        <v>1</v>
      </c>
      <c r="H136" s="65"/>
      <c r="I136" s="69"/>
      <c r="J136" s="65"/>
      <c r="K136" s="79"/>
      <c r="L136" s="65"/>
      <c r="M136" s="69"/>
      <c r="N136" s="70"/>
      <c r="O136" s="69"/>
    </row>
    <row r="137" spans="1:15" ht="13.5" customHeight="1">
      <c r="A137" s="76">
        <f t="shared" si="20"/>
      </c>
      <c r="B137" s="77"/>
      <c r="C137" s="34"/>
      <c r="D137" s="118"/>
      <c r="E137" s="80"/>
      <c r="F137" s="81"/>
      <c r="G137" s="79"/>
      <c r="H137" s="65"/>
      <c r="I137" s="69"/>
      <c r="J137" s="70"/>
      <c r="K137" s="79"/>
      <c r="L137" s="70"/>
      <c r="M137" s="69"/>
      <c r="N137" s="70"/>
      <c r="O137" s="69"/>
    </row>
    <row r="138" spans="1:15" ht="13.5" customHeight="1">
      <c r="A138" s="76">
        <f t="shared" si="20"/>
      </c>
      <c r="B138" s="77">
        <f>IF(E138=0,"",IF(A138=#REF!,"T",""))</f>
      </c>
      <c r="C138" s="86"/>
      <c r="D138" s="79"/>
      <c r="E138" s="80"/>
      <c r="F138" s="81"/>
      <c r="G138" s="79"/>
      <c r="H138" s="65"/>
      <c r="I138" s="69"/>
      <c r="J138" s="70"/>
      <c r="K138" s="79"/>
      <c r="L138" s="70"/>
      <c r="M138" s="69"/>
      <c r="N138" s="70"/>
      <c r="O138" s="69"/>
    </row>
    <row r="139" spans="1:15" ht="6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</sheetData>
  <mergeCells count="9">
    <mergeCell ref="A3:B4"/>
    <mergeCell ref="C3:C4"/>
    <mergeCell ref="D3:D4"/>
    <mergeCell ref="K1:N1"/>
    <mergeCell ref="L3:M3"/>
    <mergeCell ref="N3:O3"/>
    <mergeCell ref="F3:G3"/>
    <mergeCell ref="H3:I3"/>
    <mergeCell ref="J3:K3"/>
  </mergeCells>
  <printOptions/>
  <pageMargins left="0.7874015748031497" right="0.7874015748031497" top="0.984251968503937" bottom="0.5905511811023623" header="0.5118110236220472" footer="0.5118110236220472"/>
  <pageSetup horizontalDpi="360" verticalDpi="360" orientation="portrait" paperSize="9" scale="9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2.25390625" style="1" customWidth="1"/>
    <col min="3" max="3" width="12.00390625" style="1" customWidth="1"/>
    <col min="4" max="4" width="12.875" style="1" customWidth="1"/>
    <col min="5" max="5" width="8.125" style="1" customWidth="1"/>
    <col min="6" max="15" width="5.625" style="1" customWidth="1"/>
    <col min="16" max="16384" width="9.00390625" style="1" customWidth="1"/>
  </cols>
  <sheetData>
    <row r="1" spans="1:14" ht="15" customHeight="1">
      <c r="A1" s="1" t="s">
        <v>218</v>
      </c>
      <c r="F1" s="1" t="s">
        <v>263</v>
      </c>
      <c r="K1" s="199" t="str">
        <f>'男Ｄ'!K1</f>
        <v>2001/5/31現在</v>
      </c>
      <c r="L1" s="208"/>
      <c r="M1" s="208"/>
      <c r="N1" s="208"/>
    </row>
    <row r="2" ht="5.25" customHeight="1"/>
    <row r="3" spans="1:15" ht="15.75" customHeight="1">
      <c r="A3" s="190" t="s">
        <v>219</v>
      </c>
      <c r="B3" s="191"/>
      <c r="C3" s="212" t="s">
        <v>624</v>
      </c>
      <c r="D3" s="209" t="s">
        <v>625</v>
      </c>
      <c r="E3" s="4" t="s">
        <v>220</v>
      </c>
      <c r="F3" s="204"/>
      <c r="G3" s="204"/>
      <c r="H3" s="214" t="s">
        <v>626</v>
      </c>
      <c r="I3" s="214"/>
      <c r="J3" s="204" t="s">
        <v>627</v>
      </c>
      <c r="K3" s="204"/>
      <c r="L3" s="204" t="str">
        <f>'男Ｄ'!L3</f>
        <v>H12県室内</v>
      </c>
      <c r="M3" s="204"/>
      <c r="N3" s="204" t="str">
        <f>'男Ｄ'!N3</f>
        <v>H12熊谷杯</v>
      </c>
      <c r="O3" s="204"/>
    </row>
    <row r="4" spans="1:15" ht="15.75" customHeight="1">
      <c r="A4" s="192"/>
      <c r="B4" s="193"/>
      <c r="C4" s="213"/>
      <c r="D4" s="210"/>
      <c r="E4" s="5" t="s">
        <v>221</v>
      </c>
      <c r="F4" s="6" t="s">
        <v>222</v>
      </c>
      <c r="G4" s="7" t="s">
        <v>220</v>
      </c>
      <c r="H4" s="6" t="s">
        <v>222</v>
      </c>
      <c r="I4" s="7" t="s">
        <v>220</v>
      </c>
      <c r="J4" s="6" t="s">
        <v>222</v>
      </c>
      <c r="K4" s="7" t="s">
        <v>220</v>
      </c>
      <c r="L4" s="6" t="s">
        <v>222</v>
      </c>
      <c r="M4" s="7" t="s">
        <v>220</v>
      </c>
      <c r="N4" s="6" t="s">
        <v>222</v>
      </c>
      <c r="O4" s="7" t="s">
        <v>220</v>
      </c>
    </row>
    <row r="5" spans="1:15" ht="7.5" customHeight="1">
      <c r="A5" s="9"/>
      <c r="B5" s="45"/>
      <c r="C5" s="46"/>
      <c r="D5" s="47"/>
      <c r="E5" s="48"/>
      <c r="F5" s="49"/>
      <c r="G5" s="50"/>
      <c r="H5" s="51"/>
      <c r="I5" s="52"/>
      <c r="J5" s="49"/>
      <c r="K5" s="50"/>
      <c r="L5" s="51"/>
      <c r="M5" s="52"/>
      <c r="N5" s="49"/>
      <c r="O5" s="50"/>
    </row>
    <row r="6" spans="1:15" ht="17.25" customHeight="1">
      <c r="A6" s="76">
        <f aca="true" t="shared" si="0" ref="A6:A38">IF(E6=0,"",RANK(E6,$E$5:$E$39))</f>
        <v>1</v>
      </c>
      <c r="B6" s="77">
        <f aca="true" t="shared" si="1" ref="B6:B38">IF(E6=0,"",IF(A6=A5,"T",""))</f>
      </c>
      <c r="C6" s="98" t="s">
        <v>264</v>
      </c>
      <c r="D6" s="99" t="s">
        <v>628</v>
      </c>
      <c r="E6" s="88">
        <f aca="true" t="shared" si="2" ref="E6:E38">IF((G6+I6+K6+M6+O6)&lt;&gt;0,G6+I6+K6+M6+O6,0)</f>
        <v>470</v>
      </c>
      <c r="F6" s="65"/>
      <c r="G6" s="69"/>
      <c r="H6" s="81">
        <v>4</v>
      </c>
      <c r="I6" s="88">
        <f aca="true" t="shared" si="3" ref="I6:I38">IF(H6&lt;&gt;"",(VLOOKUP(H6,POINT,4)),0)</f>
        <v>70</v>
      </c>
      <c r="J6" s="65">
        <v>1</v>
      </c>
      <c r="K6" s="69">
        <f aca="true" t="shared" si="4" ref="K6:K38">IF(J6&lt;&gt;"",(VLOOKUP(J6,POINT,5)),0)</f>
        <v>200</v>
      </c>
      <c r="L6" s="81">
        <v>1</v>
      </c>
      <c r="M6" s="88">
        <f aca="true" t="shared" si="5" ref="M6:M38">IF(L6&lt;&gt;"",(VLOOKUP(L6,POINT,6)),0)</f>
        <v>150</v>
      </c>
      <c r="N6" s="70">
        <v>8</v>
      </c>
      <c r="O6" s="67">
        <f aca="true" t="shared" si="6" ref="O6:O38">IF(N6&lt;&gt;"",(VLOOKUP(N6,POINT,7)),0)</f>
        <v>50</v>
      </c>
    </row>
    <row r="7" spans="1:15" ht="17.25" customHeight="1">
      <c r="A7" s="76">
        <f t="shared" si="0"/>
        <v>1</v>
      </c>
      <c r="B7" s="77" t="str">
        <f t="shared" si="1"/>
        <v>T</v>
      </c>
      <c r="C7" s="98" t="s">
        <v>485</v>
      </c>
      <c r="D7" s="99" t="s">
        <v>486</v>
      </c>
      <c r="E7" s="88">
        <f t="shared" si="2"/>
        <v>470</v>
      </c>
      <c r="F7" s="65"/>
      <c r="G7" s="69"/>
      <c r="H7" s="81">
        <v>4</v>
      </c>
      <c r="I7" s="88">
        <f t="shared" si="3"/>
        <v>70</v>
      </c>
      <c r="J7" s="65">
        <v>1</v>
      </c>
      <c r="K7" s="69">
        <f t="shared" si="4"/>
        <v>200</v>
      </c>
      <c r="L7" s="81">
        <v>1</v>
      </c>
      <c r="M7" s="88">
        <f t="shared" si="5"/>
        <v>150</v>
      </c>
      <c r="N7" s="70">
        <v>8</v>
      </c>
      <c r="O7" s="67">
        <f t="shared" si="6"/>
        <v>50</v>
      </c>
    </row>
    <row r="8" spans="1:15" ht="17.25" customHeight="1">
      <c r="A8" s="76">
        <f t="shared" si="0"/>
        <v>3</v>
      </c>
      <c r="B8" s="77">
        <f t="shared" si="1"/>
      </c>
      <c r="C8" s="86" t="s">
        <v>629</v>
      </c>
      <c r="D8" s="69" t="s">
        <v>227</v>
      </c>
      <c r="E8" s="68">
        <f t="shared" si="2"/>
        <v>370</v>
      </c>
      <c r="F8" s="65"/>
      <c r="G8" s="69"/>
      <c r="H8" s="81">
        <v>1</v>
      </c>
      <c r="I8" s="88">
        <f t="shared" si="3"/>
        <v>150</v>
      </c>
      <c r="J8" s="65">
        <v>2</v>
      </c>
      <c r="K8" s="69">
        <f t="shared" si="4"/>
        <v>150</v>
      </c>
      <c r="L8" s="81">
        <v>4</v>
      </c>
      <c r="M8" s="88">
        <f t="shared" si="5"/>
        <v>70</v>
      </c>
      <c r="N8" s="70"/>
      <c r="O8" s="67">
        <f t="shared" si="6"/>
        <v>0</v>
      </c>
    </row>
    <row r="9" spans="1:15" ht="17.25" customHeight="1">
      <c r="A9" s="76">
        <f t="shared" si="0"/>
        <v>3</v>
      </c>
      <c r="B9" s="77" t="str">
        <f t="shared" si="1"/>
        <v>T</v>
      </c>
      <c r="C9" s="86" t="s">
        <v>232</v>
      </c>
      <c r="D9" s="69" t="s">
        <v>227</v>
      </c>
      <c r="E9" s="68">
        <f t="shared" si="2"/>
        <v>370</v>
      </c>
      <c r="F9" s="65"/>
      <c r="G9" s="69"/>
      <c r="H9" s="81">
        <v>1</v>
      </c>
      <c r="I9" s="88">
        <f t="shared" si="3"/>
        <v>150</v>
      </c>
      <c r="J9" s="65">
        <v>2</v>
      </c>
      <c r="K9" s="69">
        <f t="shared" si="4"/>
        <v>150</v>
      </c>
      <c r="L9" s="81">
        <v>4</v>
      </c>
      <c r="M9" s="88">
        <f t="shared" si="5"/>
        <v>70</v>
      </c>
      <c r="N9" s="70"/>
      <c r="O9" s="67">
        <f t="shared" si="6"/>
        <v>0</v>
      </c>
    </row>
    <row r="10" spans="1:15" ht="17.25" customHeight="1">
      <c r="A10" s="76">
        <f t="shared" si="0"/>
        <v>5</v>
      </c>
      <c r="B10" s="77">
        <f t="shared" si="1"/>
      </c>
      <c r="C10" s="86" t="s">
        <v>630</v>
      </c>
      <c r="D10" s="69" t="s">
        <v>491</v>
      </c>
      <c r="E10" s="68">
        <f t="shared" si="2"/>
        <v>320</v>
      </c>
      <c r="F10" s="65"/>
      <c r="G10" s="69"/>
      <c r="H10" s="81">
        <v>4</v>
      </c>
      <c r="I10" s="88">
        <f t="shared" si="3"/>
        <v>70</v>
      </c>
      <c r="J10" s="65">
        <v>4</v>
      </c>
      <c r="K10" s="69">
        <f t="shared" si="4"/>
        <v>100</v>
      </c>
      <c r="L10" s="81">
        <v>2</v>
      </c>
      <c r="M10" s="88">
        <f t="shared" si="5"/>
        <v>100</v>
      </c>
      <c r="N10" s="70">
        <v>8</v>
      </c>
      <c r="O10" s="67">
        <f t="shared" si="6"/>
        <v>50</v>
      </c>
    </row>
    <row r="11" spans="1:15" ht="17.25" customHeight="1">
      <c r="A11" s="76">
        <f t="shared" si="0"/>
        <v>6</v>
      </c>
      <c r="B11" s="77">
        <f t="shared" si="1"/>
      </c>
      <c r="C11" s="86" t="s">
        <v>631</v>
      </c>
      <c r="D11" s="69" t="s">
        <v>227</v>
      </c>
      <c r="E11" s="68">
        <f t="shared" si="2"/>
        <v>250</v>
      </c>
      <c r="F11" s="65"/>
      <c r="G11" s="69"/>
      <c r="H11" s="81"/>
      <c r="I11" s="88">
        <f t="shared" si="3"/>
        <v>0</v>
      </c>
      <c r="J11" s="65">
        <v>4</v>
      </c>
      <c r="K11" s="69">
        <f t="shared" si="4"/>
        <v>100</v>
      </c>
      <c r="L11" s="81">
        <v>2</v>
      </c>
      <c r="M11" s="88">
        <f t="shared" si="5"/>
        <v>100</v>
      </c>
      <c r="N11" s="70">
        <v>8</v>
      </c>
      <c r="O11" s="67">
        <f t="shared" si="6"/>
        <v>50</v>
      </c>
    </row>
    <row r="12" spans="1:15" ht="17.25" customHeight="1">
      <c r="A12" s="76">
        <f t="shared" si="0"/>
        <v>7</v>
      </c>
      <c r="B12" s="77">
        <f t="shared" si="1"/>
      </c>
      <c r="C12" s="86" t="s">
        <v>231</v>
      </c>
      <c r="D12" s="69" t="s">
        <v>229</v>
      </c>
      <c r="E12" s="68">
        <f t="shared" si="2"/>
        <v>230</v>
      </c>
      <c r="F12" s="65"/>
      <c r="G12" s="69"/>
      <c r="H12" s="81">
        <v>2</v>
      </c>
      <c r="I12" s="88">
        <f t="shared" si="3"/>
        <v>100</v>
      </c>
      <c r="J12" s="65"/>
      <c r="K12" s="69">
        <f t="shared" si="4"/>
        <v>0</v>
      </c>
      <c r="L12" s="81">
        <v>8</v>
      </c>
      <c r="M12" s="88">
        <f t="shared" si="5"/>
        <v>40</v>
      </c>
      <c r="N12" s="70">
        <v>4</v>
      </c>
      <c r="O12" s="67">
        <f t="shared" si="6"/>
        <v>90</v>
      </c>
    </row>
    <row r="13" spans="1:15" ht="17.25" customHeight="1">
      <c r="A13" s="76">
        <f t="shared" si="0"/>
        <v>7</v>
      </c>
      <c r="B13" s="77" t="str">
        <f t="shared" si="1"/>
        <v>T</v>
      </c>
      <c r="C13" s="86" t="s">
        <v>233</v>
      </c>
      <c r="D13" s="69" t="s">
        <v>234</v>
      </c>
      <c r="E13" s="68">
        <f t="shared" si="2"/>
        <v>230</v>
      </c>
      <c r="F13" s="65"/>
      <c r="G13" s="69"/>
      <c r="H13" s="81">
        <v>2</v>
      </c>
      <c r="I13" s="88">
        <f t="shared" si="3"/>
        <v>100</v>
      </c>
      <c r="J13" s="65"/>
      <c r="K13" s="69">
        <f t="shared" si="4"/>
        <v>0</v>
      </c>
      <c r="L13" s="81">
        <v>8</v>
      </c>
      <c r="M13" s="88">
        <f t="shared" si="5"/>
        <v>40</v>
      </c>
      <c r="N13" s="70">
        <v>4</v>
      </c>
      <c r="O13" s="67">
        <f t="shared" si="6"/>
        <v>90</v>
      </c>
    </row>
    <row r="14" spans="1:15" ht="17.25" customHeight="1">
      <c r="A14" s="76">
        <f t="shared" si="0"/>
        <v>9</v>
      </c>
      <c r="B14" s="77">
        <f t="shared" si="1"/>
      </c>
      <c r="C14" s="86" t="s">
        <v>235</v>
      </c>
      <c r="D14" s="69" t="s">
        <v>236</v>
      </c>
      <c r="E14" s="68">
        <f t="shared" si="2"/>
        <v>170</v>
      </c>
      <c r="F14" s="65"/>
      <c r="G14" s="69"/>
      <c r="H14" s="81">
        <v>4</v>
      </c>
      <c r="I14" s="88">
        <f t="shared" si="3"/>
        <v>70</v>
      </c>
      <c r="J14" s="65">
        <v>4</v>
      </c>
      <c r="K14" s="69">
        <f t="shared" si="4"/>
        <v>100</v>
      </c>
      <c r="L14" s="81"/>
      <c r="M14" s="88">
        <f t="shared" si="5"/>
        <v>0</v>
      </c>
      <c r="N14" s="70"/>
      <c r="O14" s="67">
        <f t="shared" si="6"/>
        <v>0</v>
      </c>
    </row>
    <row r="15" spans="1:15" ht="17.25" customHeight="1">
      <c r="A15" s="76">
        <f t="shared" si="0"/>
        <v>10</v>
      </c>
      <c r="B15" s="77">
        <f t="shared" si="1"/>
      </c>
      <c r="C15" s="86" t="s">
        <v>265</v>
      </c>
      <c r="D15" s="69" t="s">
        <v>632</v>
      </c>
      <c r="E15" s="68">
        <f t="shared" si="2"/>
        <v>160</v>
      </c>
      <c r="F15" s="65"/>
      <c r="G15" s="69"/>
      <c r="H15" s="81"/>
      <c r="I15" s="88">
        <f t="shared" si="3"/>
        <v>0</v>
      </c>
      <c r="J15" s="65">
        <v>8</v>
      </c>
      <c r="K15" s="69">
        <f t="shared" si="4"/>
        <v>60</v>
      </c>
      <c r="L15" s="81">
        <v>4</v>
      </c>
      <c r="M15" s="88">
        <f t="shared" si="5"/>
        <v>70</v>
      </c>
      <c r="N15" s="70">
        <v>16</v>
      </c>
      <c r="O15" s="67">
        <f t="shared" si="6"/>
        <v>30</v>
      </c>
    </row>
    <row r="16" spans="1:15" ht="17.25" customHeight="1">
      <c r="A16" s="76">
        <f t="shared" si="0"/>
        <v>10</v>
      </c>
      <c r="B16" s="77" t="str">
        <f t="shared" si="1"/>
        <v>T</v>
      </c>
      <c r="C16" s="86" t="s">
        <v>266</v>
      </c>
      <c r="D16" s="69" t="s">
        <v>252</v>
      </c>
      <c r="E16" s="68">
        <f t="shared" si="2"/>
        <v>160</v>
      </c>
      <c r="F16" s="65"/>
      <c r="G16" s="69"/>
      <c r="H16" s="81"/>
      <c r="I16" s="88">
        <f t="shared" si="3"/>
        <v>0</v>
      </c>
      <c r="J16" s="65">
        <v>8</v>
      </c>
      <c r="K16" s="69">
        <f t="shared" si="4"/>
        <v>60</v>
      </c>
      <c r="L16" s="81">
        <v>4</v>
      </c>
      <c r="M16" s="88">
        <f t="shared" si="5"/>
        <v>70</v>
      </c>
      <c r="N16" s="70">
        <v>16</v>
      </c>
      <c r="O16" s="67">
        <f t="shared" si="6"/>
        <v>30</v>
      </c>
    </row>
    <row r="17" spans="1:15" ht="17.25" customHeight="1">
      <c r="A17" s="76">
        <f t="shared" si="0"/>
        <v>12</v>
      </c>
      <c r="B17" s="77">
        <f t="shared" si="1"/>
      </c>
      <c r="C17" s="86" t="s">
        <v>250</v>
      </c>
      <c r="D17" s="69" t="s">
        <v>228</v>
      </c>
      <c r="E17" s="68">
        <f t="shared" si="2"/>
        <v>140</v>
      </c>
      <c r="F17" s="65"/>
      <c r="G17" s="69"/>
      <c r="H17" s="81"/>
      <c r="I17" s="88">
        <f t="shared" si="3"/>
        <v>0</v>
      </c>
      <c r="J17" s="65">
        <v>4</v>
      </c>
      <c r="K17" s="69">
        <f t="shared" si="4"/>
        <v>100</v>
      </c>
      <c r="L17" s="81">
        <v>8</v>
      </c>
      <c r="M17" s="88">
        <f t="shared" si="5"/>
        <v>40</v>
      </c>
      <c r="N17" s="70"/>
      <c r="O17" s="67">
        <f t="shared" si="6"/>
        <v>0</v>
      </c>
    </row>
    <row r="18" spans="1:15" ht="17.25" customHeight="1">
      <c r="A18" s="76">
        <f t="shared" si="0"/>
        <v>13</v>
      </c>
      <c r="B18" s="77">
        <f t="shared" si="1"/>
      </c>
      <c r="C18" s="86" t="s">
        <v>237</v>
      </c>
      <c r="D18" s="69" t="s">
        <v>246</v>
      </c>
      <c r="E18" s="68">
        <f t="shared" si="2"/>
        <v>130</v>
      </c>
      <c r="F18" s="65"/>
      <c r="G18" s="69"/>
      <c r="H18" s="81"/>
      <c r="I18" s="88">
        <f t="shared" si="3"/>
        <v>0</v>
      </c>
      <c r="J18" s="65">
        <v>8</v>
      </c>
      <c r="K18" s="69">
        <f t="shared" si="4"/>
        <v>60</v>
      </c>
      <c r="L18" s="81">
        <v>8</v>
      </c>
      <c r="M18" s="88">
        <f t="shared" si="5"/>
        <v>40</v>
      </c>
      <c r="N18" s="70">
        <v>16</v>
      </c>
      <c r="O18" s="67">
        <f t="shared" si="6"/>
        <v>30</v>
      </c>
    </row>
    <row r="19" spans="1:15" ht="17.25" customHeight="1">
      <c r="A19" s="76">
        <f t="shared" si="0"/>
        <v>14</v>
      </c>
      <c r="B19" s="77">
        <f t="shared" si="1"/>
      </c>
      <c r="C19" s="86" t="s">
        <v>243</v>
      </c>
      <c r="D19" s="69" t="s">
        <v>244</v>
      </c>
      <c r="E19" s="68">
        <f t="shared" si="2"/>
        <v>100</v>
      </c>
      <c r="F19" s="65"/>
      <c r="G19" s="69"/>
      <c r="H19" s="81"/>
      <c r="I19" s="88">
        <f t="shared" si="3"/>
        <v>0</v>
      </c>
      <c r="J19" s="65">
        <v>4</v>
      </c>
      <c r="K19" s="69">
        <f t="shared" si="4"/>
        <v>100</v>
      </c>
      <c r="L19" s="81"/>
      <c r="M19" s="88">
        <f t="shared" si="5"/>
        <v>0</v>
      </c>
      <c r="N19" s="70"/>
      <c r="O19" s="67">
        <f t="shared" si="6"/>
        <v>0</v>
      </c>
    </row>
    <row r="20" spans="1:15" ht="17.25" customHeight="1">
      <c r="A20" s="76">
        <f t="shared" si="0"/>
        <v>15</v>
      </c>
      <c r="B20" s="77">
        <f t="shared" si="1"/>
      </c>
      <c r="C20" s="86" t="s">
        <v>267</v>
      </c>
      <c r="D20" s="69" t="s">
        <v>227</v>
      </c>
      <c r="E20" s="68">
        <f t="shared" si="2"/>
        <v>70</v>
      </c>
      <c r="F20" s="65"/>
      <c r="G20" s="69"/>
      <c r="H20" s="81"/>
      <c r="I20" s="88">
        <f t="shared" si="3"/>
        <v>0</v>
      </c>
      <c r="J20" s="65"/>
      <c r="K20" s="69">
        <f t="shared" si="4"/>
        <v>0</v>
      </c>
      <c r="L20" s="81">
        <v>8</v>
      </c>
      <c r="M20" s="88">
        <f t="shared" si="5"/>
        <v>40</v>
      </c>
      <c r="N20" s="70">
        <v>16</v>
      </c>
      <c r="O20" s="67">
        <f t="shared" si="6"/>
        <v>30</v>
      </c>
    </row>
    <row r="21" spans="1:15" ht="17.25" customHeight="1">
      <c r="A21" s="76">
        <f t="shared" si="0"/>
        <v>16</v>
      </c>
      <c r="B21" s="77">
        <f t="shared" si="1"/>
      </c>
      <c r="C21" s="86" t="s">
        <v>268</v>
      </c>
      <c r="D21" s="69" t="s">
        <v>269</v>
      </c>
      <c r="E21" s="68">
        <f t="shared" si="2"/>
        <v>60</v>
      </c>
      <c r="F21" s="65"/>
      <c r="G21" s="69"/>
      <c r="H21" s="81"/>
      <c r="I21" s="88">
        <f t="shared" si="3"/>
        <v>0</v>
      </c>
      <c r="J21" s="65">
        <v>8</v>
      </c>
      <c r="K21" s="69">
        <f t="shared" si="4"/>
        <v>60</v>
      </c>
      <c r="L21" s="81"/>
      <c r="M21" s="88">
        <f t="shared" si="5"/>
        <v>0</v>
      </c>
      <c r="N21" s="70"/>
      <c r="O21" s="67">
        <f t="shared" si="6"/>
        <v>0</v>
      </c>
    </row>
    <row r="22" spans="1:15" ht="17.25" customHeight="1">
      <c r="A22" s="76">
        <f t="shared" si="0"/>
        <v>17</v>
      </c>
      <c r="B22" s="77">
        <f t="shared" si="1"/>
      </c>
      <c r="C22" s="86" t="s">
        <v>633</v>
      </c>
      <c r="D22" s="69" t="s">
        <v>477</v>
      </c>
      <c r="E22" s="68">
        <f t="shared" si="2"/>
        <v>50</v>
      </c>
      <c r="F22" s="65"/>
      <c r="G22" s="69"/>
      <c r="H22" s="81"/>
      <c r="I22" s="88">
        <f t="shared" si="3"/>
        <v>0</v>
      </c>
      <c r="J22" s="65"/>
      <c r="K22" s="69">
        <f t="shared" si="4"/>
        <v>0</v>
      </c>
      <c r="L22" s="81"/>
      <c r="M22" s="88">
        <f t="shared" si="5"/>
        <v>0</v>
      </c>
      <c r="N22" s="70">
        <v>8</v>
      </c>
      <c r="O22" s="67">
        <f t="shared" si="6"/>
        <v>50</v>
      </c>
    </row>
    <row r="23" spans="1:15" ht="17.25" customHeight="1">
      <c r="A23" s="76">
        <f t="shared" si="0"/>
        <v>17</v>
      </c>
      <c r="B23" s="77" t="str">
        <f t="shared" si="1"/>
        <v>T</v>
      </c>
      <c r="C23" s="86" t="s">
        <v>634</v>
      </c>
      <c r="D23" s="69" t="s">
        <v>389</v>
      </c>
      <c r="E23" s="68">
        <f t="shared" si="2"/>
        <v>50</v>
      </c>
      <c r="F23" s="65"/>
      <c r="G23" s="69"/>
      <c r="H23" s="81"/>
      <c r="I23" s="88">
        <f t="shared" si="3"/>
        <v>0</v>
      </c>
      <c r="J23" s="65"/>
      <c r="K23" s="69">
        <f t="shared" si="4"/>
        <v>0</v>
      </c>
      <c r="L23" s="81"/>
      <c r="M23" s="88">
        <f t="shared" si="5"/>
        <v>0</v>
      </c>
      <c r="N23" s="70">
        <v>8</v>
      </c>
      <c r="O23" s="67">
        <f t="shared" si="6"/>
        <v>50</v>
      </c>
    </row>
    <row r="24" spans="1:15" ht="17.25" customHeight="1">
      <c r="A24" s="76">
        <f t="shared" si="0"/>
        <v>17</v>
      </c>
      <c r="B24" s="77" t="str">
        <f t="shared" si="1"/>
        <v>T</v>
      </c>
      <c r="C24" s="90" t="s">
        <v>635</v>
      </c>
      <c r="D24" s="94" t="s">
        <v>229</v>
      </c>
      <c r="E24" s="68">
        <f t="shared" si="2"/>
        <v>50</v>
      </c>
      <c r="F24" s="68"/>
      <c r="G24" s="100"/>
      <c r="H24" s="81"/>
      <c r="I24" s="88">
        <f t="shared" si="3"/>
        <v>0</v>
      </c>
      <c r="J24" s="65"/>
      <c r="K24" s="69">
        <f t="shared" si="4"/>
        <v>0</v>
      </c>
      <c r="L24" s="93"/>
      <c r="M24" s="88">
        <f t="shared" si="5"/>
        <v>0</v>
      </c>
      <c r="N24" s="70">
        <v>8</v>
      </c>
      <c r="O24" s="67">
        <f t="shared" si="6"/>
        <v>50</v>
      </c>
    </row>
    <row r="25" spans="1:15" ht="17.25" customHeight="1">
      <c r="A25" s="76">
        <f t="shared" si="0"/>
        <v>17</v>
      </c>
      <c r="B25" s="77" t="str">
        <f t="shared" si="1"/>
        <v>T</v>
      </c>
      <c r="C25" s="90" t="s">
        <v>636</v>
      </c>
      <c r="D25" s="94" t="s">
        <v>229</v>
      </c>
      <c r="E25" s="68">
        <f t="shared" si="2"/>
        <v>50</v>
      </c>
      <c r="F25" s="68"/>
      <c r="G25" s="100"/>
      <c r="H25" s="81"/>
      <c r="I25" s="88">
        <f t="shared" si="3"/>
        <v>0</v>
      </c>
      <c r="J25" s="65"/>
      <c r="K25" s="69">
        <f t="shared" si="4"/>
        <v>0</v>
      </c>
      <c r="L25" s="93"/>
      <c r="M25" s="88">
        <f t="shared" si="5"/>
        <v>0</v>
      </c>
      <c r="N25" s="70">
        <v>8</v>
      </c>
      <c r="O25" s="67">
        <f t="shared" si="6"/>
        <v>50</v>
      </c>
    </row>
    <row r="26" spans="1:15" ht="17.25" customHeight="1">
      <c r="A26" s="76">
        <f t="shared" si="0"/>
        <v>21</v>
      </c>
      <c r="B26" s="77">
        <f t="shared" si="1"/>
      </c>
      <c r="C26" s="86" t="s">
        <v>520</v>
      </c>
      <c r="D26" s="69" t="s">
        <v>330</v>
      </c>
      <c r="E26" s="68">
        <f t="shared" si="2"/>
        <v>40</v>
      </c>
      <c r="F26" s="65"/>
      <c r="G26" s="69"/>
      <c r="H26" s="81"/>
      <c r="I26" s="88">
        <f t="shared" si="3"/>
        <v>0</v>
      </c>
      <c r="J26" s="65"/>
      <c r="K26" s="69">
        <f t="shared" si="4"/>
        <v>0</v>
      </c>
      <c r="L26" s="81">
        <v>8</v>
      </c>
      <c r="M26" s="88">
        <f t="shared" si="5"/>
        <v>40</v>
      </c>
      <c r="N26" s="70"/>
      <c r="O26" s="67">
        <f t="shared" si="6"/>
        <v>0</v>
      </c>
    </row>
    <row r="27" spans="1:15" ht="17.25" customHeight="1">
      <c r="A27" s="76">
        <f t="shared" si="0"/>
        <v>21</v>
      </c>
      <c r="B27" s="77" t="str">
        <f t="shared" si="1"/>
        <v>T</v>
      </c>
      <c r="C27" s="86" t="s">
        <v>248</v>
      </c>
      <c r="D27" s="69" t="s">
        <v>249</v>
      </c>
      <c r="E27" s="68">
        <f t="shared" si="2"/>
        <v>40</v>
      </c>
      <c r="F27" s="65"/>
      <c r="G27" s="69"/>
      <c r="H27" s="81">
        <v>8</v>
      </c>
      <c r="I27" s="88">
        <f t="shared" si="3"/>
        <v>40</v>
      </c>
      <c r="J27" s="65"/>
      <c r="K27" s="69">
        <f t="shared" si="4"/>
        <v>0</v>
      </c>
      <c r="L27" s="81"/>
      <c r="M27" s="88">
        <f t="shared" si="5"/>
        <v>0</v>
      </c>
      <c r="N27" s="70"/>
      <c r="O27" s="67">
        <f t="shared" si="6"/>
        <v>0</v>
      </c>
    </row>
    <row r="28" spans="1:15" ht="17.25" customHeight="1">
      <c r="A28" s="76">
        <f t="shared" si="0"/>
        <v>21</v>
      </c>
      <c r="B28" s="77" t="str">
        <f t="shared" si="1"/>
        <v>T</v>
      </c>
      <c r="C28" s="86" t="s">
        <v>251</v>
      </c>
      <c r="D28" s="69" t="s">
        <v>252</v>
      </c>
      <c r="E28" s="68">
        <f t="shared" si="2"/>
        <v>40</v>
      </c>
      <c r="F28" s="65"/>
      <c r="G28" s="69"/>
      <c r="H28" s="81">
        <v>8</v>
      </c>
      <c r="I28" s="88">
        <f t="shared" si="3"/>
        <v>40</v>
      </c>
      <c r="J28" s="65"/>
      <c r="K28" s="69">
        <f t="shared" si="4"/>
        <v>0</v>
      </c>
      <c r="L28" s="81"/>
      <c r="M28" s="88">
        <f t="shared" si="5"/>
        <v>0</v>
      </c>
      <c r="N28" s="70"/>
      <c r="O28" s="67">
        <f t="shared" si="6"/>
        <v>0</v>
      </c>
    </row>
    <row r="29" spans="1:15" ht="17.25" customHeight="1">
      <c r="A29" s="76">
        <f t="shared" si="0"/>
        <v>21</v>
      </c>
      <c r="B29" s="77" t="str">
        <f t="shared" si="1"/>
        <v>T</v>
      </c>
      <c r="C29" s="86" t="s">
        <v>637</v>
      </c>
      <c r="D29" s="69" t="s">
        <v>638</v>
      </c>
      <c r="E29" s="68">
        <f t="shared" si="2"/>
        <v>40</v>
      </c>
      <c r="F29" s="65"/>
      <c r="G29" s="69"/>
      <c r="H29" s="81">
        <v>8</v>
      </c>
      <c r="I29" s="88">
        <f t="shared" si="3"/>
        <v>40</v>
      </c>
      <c r="J29" s="65"/>
      <c r="K29" s="69">
        <f t="shared" si="4"/>
        <v>0</v>
      </c>
      <c r="L29" s="81"/>
      <c r="M29" s="88">
        <f t="shared" si="5"/>
        <v>0</v>
      </c>
      <c r="N29" s="70"/>
      <c r="O29" s="67">
        <f t="shared" si="6"/>
        <v>0</v>
      </c>
    </row>
    <row r="30" spans="1:15" ht="17.25" customHeight="1">
      <c r="A30" s="76">
        <f t="shared" si="0"/>
        <v>21</v>
      </c>
      <c r="B30" s="77" t="str">
        <f t="shared" si="1"/>
        <v>T</v>
      </c>
      <c r="C30" s="86" t="s">
        <v>639</v>
      </c>
      <c r="D30" s="69" t="s">
        <v>387</v>
      </c>
      <c r="E30" s="68">
        <f t="shared" si="2"/>
        <v>40</v>
      </c>
      <c r="F30" s="65"/>
      <c r="G30" s="69"/>
      <c r="H30" s="81">
        <v>8</v>
      </c>
      <c r="I30" s="88">
        <f t="shared" si="3"/>
        <v>40</v>
      </c>
      <c r="J30" s="65"/>
      <c r="K30" s="69">
        <f t="shared" si="4"/>
        <v>0</v>
      </c>
      <c r="L30" s="81"/>
      <c r="M30" s="88">
        <f t="shared" si="5"/>
        <v>0</v>
      </c>
      <c r="N30" s="70"/>
      <c r="O30" s="67">
        <f t="shared" si="6"/>
        <v>0</v>
      </c>
    </row>
    <row r="31" spans="1:15" ht="17.25" customHeight="1">
      <c r="A31" s="76">
        <f t="shared" si="0"/>
        <v>21</v>
      </c>
      <c r="B31" s="77" t="str">
        <f t="shared" si="1"/>
        <v>T</v>
      </c>
      <c r="C31" s="86" t="s">
        <v>270</v>
      </c>
      <c r="D31" s="69" t="s">
        <v>228</v>
      </c>
      <c r="E31" s="68">
        <f t="shared" si="2"/>
        <v>40</v>
      </c>
      <c r="F31" s="65"/>
      <c r="G31" s="69"/>
      <c r="H31" s="81">
        <v>8</v>
      </c>
      <c r="I31" s="88">
        <f t="shared" si="3"/>
        <v>40</v>
      </c>
      <c r="J31" s="65"/>
      <c r="K31" s="69">
        <f t="shared" si="4"/>
        <v>0</v>
      </c>
      <c r="L31" s="81"/>
      <c r="M31" s="88">
        <f t="shared" si="5"/>
        <v>0</v>
      </c>
      <c r="N31" s="70"/>
      <c r="O31" s="67">
        <f t="shared" si="6"/>
        <v>0</v>
      </c>
    </row>
    <row r="32" spans="1:15" ht="17.25" customHeight="1">
      <c r="A32" s="76">
        <f t="shared" si="0"/>
        <v>21</v>
      </c>
      <c r="B32" s="77" t="str">
        <f t="shared" si="1"/>
        <v>T</v>
      </c>
      <c r="C32" s="86" t="s">
        <v>271</v>
      </c>
      <c r="D32" s="69" t="s">
        <v>228</v>
      </c>
      <c r="E32" s="68">
        <f t="shared" si="2"/>
        <v>40</v>
      </c>
      <c r="F32" s="65"/>
      <c r="G32" s="69"/>
      <c r="H32" s="81">
        <v>8</v>
      </c>
      <c r="I32" s="88">
        <f t="shared" si="3"/>
        <v>40</v>
      </c>
      <c r="J32" s="65"/>
      <c r="K32" s="69">
        <f t="shared" si="4"/>
        <v>0</v>
      </c>
      <c r="L32" s="81"/>
      <c r="M32" s="88">
        <f t="shared" si="5"/>
        <v>0</v>
      </c>
      <c r="N32" s="70"/>
      <c r="O32" s="67">
        <f t="shared" si="6"/>
        <v>0</v>
      </c>
    </row>
    <row r="33" spans="1:15" ht="17.25" customHeight="1">
      <c r="A33" s="76">
        <f t="shared" si="0"/>
        <v>21</v>
      </c>
      <c r="B33" s="77" t="str">
        <f t="shared" si="1"/>
        <v>T</v>
      </c>
      <c r="C33" s="86" t="s">
        <v>272</v>
      </c>
      <c r="D33" s="69" t="s">
        <v>269</v>
      </c>
      <c r="E33" s="68">
        <f t="shared" si="2"/>
        <v>40</v>
      </c>
      <c r="F33" s="65"/>
      <c r="G33" s="69"/>
      <c r="H33" s="81">
        <v>8</v>
      </c>
      <c r="I33" s="88">
        <f t="shared" si="3"/>
        <v>40</v>
      </c>
      <c r="J33" s="65"/>
      <c r="K33" s="69">
        <f t="shared" si="4"/>
        <v>0</v>
      </c>
      <c r="L33" s="81"/>
      <c r="M33" s="88">
        <f t="shared" si="5"/>
        <v>0</v>
      </c>
      <c r="N33" s="70"/>
      <c r="O33" s="67">
        <f t="shared" si="6"/>
        <v>0</v>
      </c>
    </row>
    <row r="34" spans="1:15" ht="17.25" customHeight="1">
      <c r="A34" s="76">
        <f t="shared" si="0"/>
        <v>29</v>
      </c>
      <c r="B34" s="77">
        <f t="shared" si="1"/>
      </c>
      <c r="C34" s="90" t="s">
        <v>640</v>
      </c>
      <c r="D34" s="94" t="s">
        <v>273</v>
      </c>
      <c r="E34" s="68">
        <f t="shared" si="2"/>
        <v>30</v>
      </c>
      <c r="F34" s="68"/>
      <c r="G34" s="100"/>
      <c r="H34" s="81"/>
      <c r="I34" s="88">
        <f t="shared" si="3"/>
        <v>0</v>
      </c>
      <c r="J34" s="68"/>
      <c r="K34" s="69">
        <f t="shared" si="4"/>
        <v>0</v>
      </c>
      <c r="L34" s="93"/>
      <c r="M34" s="88">
        <f t="shared" si="5"/>
        <v>0</v>
      </c>
      <c r="N34" s="70">
        <v>16</v>
      </c>
      <c r="O34" s="67">
        <f t="shared" si="6"/>
        <v>30</v>
      </c>
    </row>
    <row r="35" spans="1:15" ht="17.25" customHeight="1">
      <c r="A35" s="76">
        <f t="shared" si="0"/>
        <v>29</v>
      </c>
      <c r="B35" s="77" t="str">
        <f t="shared" si="1"/>
        <v>T</v>
      </c>
      <c r="C35" s="90" t="s">
        <v>641</v>
      </c>
      <c r="D35" s="94" t="s">
        <v>274</v>
      </c>
      <c r="E35" s="68">
        <f t="shared" si="2"/>
        <v>30</v>
      </c>
      <c r="F35" s="101"/>
      <c r="G35" s="100"/>
      <c r="H35" s="81"/>
      <c r="I35" s="88">
        <f t="shared" si="3"/>
        <v>0</v>
      </c>
      <c r="J35" s="65"/>
      <c r="K35" s="69">
        <f t="shared" si="4"/>
        <v>0</v>
      </c>
      <c r="L35" s="86"/>
      <c r="M35" s="88">
        <f t="shared" si="5"/>
        <v>0</v>
      </c>
      <c r="N35" s="70">
        <v>16</v>
      </c>
      <c r="O35" s="67">
        <f t="shared" si="6"/>
        <v>30</v>
      </c>
    </row>
    <row r="36" spans="1:15" ht="17.25" customHeight="1">
      <c r="A36" s="76">
        <f t="shared" si="0"/>
        <v>29</v>
      </c>
      <c r="B36" s="77" t="str">
        <f t="shared" si="1"/>
        <v>T</v>
      </c>
      <c r="C36" s="90" t="s">
        <v>275</v>
      </c>
      <c r="D36" s="94" t="s">
        <v>229</v>
      </c>
      <c r="E36" s="68">
        <f t="shared" si="2"/>
        <v>30</v>
      </c>
      <c r="F36" s="101"/>
      <c r="G36" s="100"/>
      <c r="H36" s="81"/>
      <c r="I36" s="88">
        <f t="shared" si="3"/>
        <v>0</v>
      </c>
      <c r="J36" s="65"/>
      <c r="K36" s="69">
        <f t="shared" si="4"/>
        <v>0</v>
      </c>
      <c r="L36" s="86"/>
      <c r="M36" s="88">
        <f t="shared" si="5"/>
        <v>0</v>
      </c>
      <c r="N36" s="70">
        <v>16</v>
      </c>
      <c r="O36" s="67">
        <f t="shared" si="6"/>
        <v>30</v>
      </c>
    </row>
    <row r="37" spans="1:15" ht="17.25" customHeight="1">
      <c r="A37" s="76">
        <f t="shared" si="0"/>
        <v>29</v>
      </c>
      <c r="B37" s="77" t="str">
        <f t="shared" si="1"/>
        <v>T</v>
      </c>
      <c r="C37" s="90" t="s">
        <v>642</v>
      </c>
      <c r="D37" s="94" t="s">
        <v>236</v>
      </c>
      <c r="E37" s="68">
        <f t="shared" si="2"/>
        <v>30</v>
      </c>
      <c r="F37" s="101"/>
      <c r="G37" s="100"/>
      <c r="H37" s="81"/>
      <c r="I37" s="88">
        <f t="shared" si="3"/>
        <v>0</v>
      </c>
      <c r="J37" s="65"/>
      <c r="K37" s="69">
        <f t="shared" si="4"/>
        <v>0</v>
      </c>
      <c r="L37" s="86"/>
      <c r="M37" s="88">
        <f t="shared" si="5"/>
        <v>0</v>
      </c>
      <c r="N37" s="70">
        <v>16</v>
      </c>
      <c r="O37" s="67">
        <f t="shared" si="6"/>
        <v>30</v>
      </c>
    </row>
    <row r="38" spans="1:15" ht="17.25" customHeight="1">
      <c r="A38" s="76">
        <f t="shared" si="0"/>
      </c>
      <c r="B38" s="77">
        <f t="shared" si="1"/>
      </c>
      <c r="C38" s="86"/>
      <c r="D38" s="69"/>
      <c r="E38" s="68">
        <f t="shared" si="2"/>
        <v>0</v>
      </c>
      <c r="F38" s="102"/>
      <c r="G38" s="69"/>
      <c r="H38" s="81"/>
      <c r="I38" s="88">
        <f t="shared" si="3"/>
        <v>0</v>
      </c>
      <c r="J38" s="65"/>
      <c r="K38" s="69">
        <f t="shared" si="4"/>
        <v>0</v>
      </c>
      <c r="L38" s="70"/>
      <c r="M38" s="88">
        <f t="shared" si="5"/>
        <v>0</v>
      </c>
      <c r="N38" s="70"/>
      <c r="O38" s="67">
        <f t="shared" si="6"/>
        <v>0</v>
      </c>
    </row>
    <row r="39" spans="1:15" ht="6" customHeight="1">
      <c r="A39" s="61"/>
      <c r="B39" s="103"/>
      <c r="C39" s="61"/>
      <c r="D39" s="61"/>
      <c r="E39" s="61"/>
      <c r="F39" s="62"/>
      <c r="G39" s="61"/>
      <c r="H39" s="62"/>
      <c r="I39" s="61"/>
      <c r="J39" s="62"/>
      <c r="K39" s="61"/>
      <c r="L39" s="62"/>
      <c r="M39" s="61"/>
      <c r="N39" s="62"/>
      <c r="O39" s="61"/>
    </row>
    <row r="40" spans="1:14" ht="13.5">
      <c r="A40" s="1" t="s">
        <v>218</v>
      </c>
      <c r="F40" s="1" t="s">
        <v>276</v>
      </c>
      <c r="K40" s="199" t="str">
        <f>'男子Ｓ'!K1</f>
        <v>2001/5/31現在</v>
      </c>
      <c r="L40" s="208"/>
      <c r="M40" s="208"/>
      <c r="N40" s="208"/>
    </row>
    <row r="41" ht="4.5" customHeight="1"/>
    <row r="42" spans="1:15" ht="13.5">
      <c r="A42" s="190" t="s">
        <v>219</v>
      </c>
      <c r="B42" s="191"/>
      <c r="C42" s="212" t="s">
        <v>315</v>
      </c>
      <c r="D42" s="209" t="s">
        <v>316</v>
      </c>
      <c r="E42" s="4" t="s">
        <v>220</v>
      </c>
      <c r="F42" s="204"/>
      <c r="G42" s="204"/>
      <c r="H42" s="214"/>
      <c r="I42" s="214"/>
      <c r="J42" s="204"/>
      <c r="K42" s="204"/>
      <c r="L42" s="204"/>
      <c r="M42" s="204"/>
      <c r="N42" s="204" t="str">
        <f>'男Ｄ'!N3</f>
        <v>H12熊谷杯</v>
      </c>
      <c r="O42" s="204"/>
    </row>
    <row r="43" spans="1:15" ht="13.5">
      <c r="A43" s="192"/>
      <c r="B43" s="193"/>
      <c r="C43" s="213"/>
      <c r="D43" s="210"/>
      <c r="E43" s="5" t="s">
        <v>221</v>
      </c>
      <c r="F43" s="6" t="s">
        <v>222</v>
      </c>
      <c r="G43" s="7" t="s">
        <v>220</v>
      </c>
      <c r="H43" s="6" t="s">
        <v>222</v>
      </c>
      <c r="I43" s="7" t="s">
        <v>220</v>
      </c>
      <c r="J43" s="6" t="s">
        <v>222</v>
      </c>
      <c r="K43" s="7" t="s">
        <v>220</v>
      </c>
      <c r="L43" s="6" t="s">
        <v>222</v>
      </c>
      <c r="M43" s="7" t="s">
        <v>220</v>
      </c>
      <c r="N43" s="6" t="s">
        <v>222</v>
      </c>
      <c r="O43" s="7" t="s">
        <v>220</v>
      </c>
    </row>
    <row r="44" spans="1:15" ht="7.5" customHeight="1">
      <c r="A44" s="45"/>
      <c r="B44" s="45"/>
      <c r="C44" s="46"/>
      <c r="D44" s="47"/>
      <c r="E44" s="48"/>
      <c r="F44" s="49"/>
      <c r="G44" s="50"/>
      <c r="H44" s="51"/>
      <c r="I44" s="52"/>
      <c r="J44" s="49"/>
      <c r="K44" s="50"/>
      <c r="L44" s="51"/>
      <c r="M44" s="52"/>
      <c r="N44" s="49"/>
      <c r="O44" s="50"/>
    </row>
    <row r="45" spans="1:15" ht="15" customHeight="1">
      <c r="A45" s="68">
        <f aca="true" t="shared" si="7" ref="A45:A61">IF(E45=0,"",RANK(E45,$E$44:$E$62))</f>
        <v>1</v>
      </c>
      <c r="B45" s="77">
        <f aca="true" t="shared" si="8" ref="B45:B61">IF(E45=0,"",IF(A45=A44,"T",""))</f>
      </c>
      <c r="C45" s="98" t="s">
        <v>643</v>
      </c>
      <c r="D45" s="101" t="s">
        <v>644</v>
      </c>
      <c r="E45" s="26">
        <f aca="true" t="shared" si="9" ref="E45:E61">IF((G45+I45+K45+M45+O45)&lt;&gt;0,G45+I45+K45+M45+O45,0)</f>
        <v>130</v>
      </c>
      <c r="F45" s="104"/>
      <c r="G45" s="99"/>
      <c r="H45" s="105"/>
      <c r="I45" s="101"/>
      <c r="J45" s="104"/>
      <c r="K45" s="99"/>
      <c r="L45" s="105"/>
      <c r="M45" s="101"/>
      <c r="N45" s="104">
        <v>2</v>
      </c>
      <c r="O45" s="99">
        <f aca="true" t="shared" si="10" ref="O45:O61">IF(N45&lt;&gt;"",(VLOOKUP(N45,POINT,7)),0)</f>
        <v>130</v>
      </c>
    </row>
    <row r="46" spans="1:15" ht="15" customHeight="1">
      <c r="A46" s="68">
        <f t="shared" si="7"/>
        <v>1</v>
      </c>
      <c r="B46" s="77" t="str">
        <f t="shared" si="8"/>
        <v>T</v>
      </c>
      <c r="C46" s="98" t="s">
        <v>517</v>
      </c>
      <c r="D46" s="101" t="s">
        <v>518</v>
      </c>
      <c r="E46" s="26">
        <f t="shared" si="9"/>
        <v>130</v>
      </c>
      <c r="F46" s="104"/>
      <c r="G46" s="99"/>
      <c r="H46" s="105"/>
      <c r="I46" s="101"/>
      <c r="J46" s="104"/>
      <c r="K46" s="99"/>
      <c r="L46" s="105"/>
      <c r="M46" s="101"/>
      <c r="N46" s="104">
        <v>2</v>
      </c>
      <c r="O46" s="99">
        <f t="shared" si="10"/>
        <v>130</v>
      </c>
    </row>
    <row r="47" spans="1:15" ht="15" customHeight="1">
      <c r="A47" s="68">
        <f t="shared" si="7"/>
        <v>3</v>
      </c>
      <c r="B47" s="77">
        <f t="shared" si="8"/>
      </c>
      <c r="C47" s="98" t="s">
        <v>251</v>
      </c>
      <c r="D47" s="101" t="s">
        <v>252</v>
      </c>
      <c r="E47" s="26">
        <f t="shared" si="9"/>
        <v>90</v>
      </c>
      <c r="F47" s="104"/>
      <c r="G47" s="99"/>
      <c r="H47" s="105"/>
      <c r="I47" s="101"/>
      <c r="J47" s="104"/>
      <c r="K47" s="99"/>
      <c r="L47" s="105"/>
      <c r="M47" s="101"/>
      <c r="N47" s="104">
        <v>4</v>
      </c>
      <c r="O47" s="99">
        <f t="shared" si="10"/>
        <v>90</v>
      </c>
    </row>
    <row r="48" spans="1:15" ht="15" customHeight="1">
      <c r="A48" s="68">
        <f t="shared" si="7"/>
        <v>3</v>
      </c>
      <c r="B48" s="77" t="str">
        <f t="shared" si="8"/>
        <v>T</v>
      </c>
      <c r="C48" s="98" t="s">
        <v>515</v>
      </c>
      <c r="D48" s="101" t="s">
        <v>516</v>
      </c>
      <c r="E48" s="26">
        <f t="shared" si="9"/>
        <v>90</v>
      </c>
      <c r="F48" s="104"/>
      <c r="G48" s="99"/>
      <c r="H48" s="105"/>
      <c r="I48" s="101"/>
      <c r="J48" s="104"/>
      <c r="K48" s="99"/>
      <c r="L48" s="105"/>
      <c r="M48" s="101"/>
      <c r="N48" s="104">
        <v>4</v>
      </c>
      <c r="O48" s="99">
        <f t="shared" si="10"/>
        <v>90</v>
      </c>
    </row>
    <row r="49" spans="1:15" ht="15" customHeight="1">
      <c r="A49" s="68">
        <f t="shared" si="7"/>
        <v>3</v>
      </c>
      <c r="B49" s="77" t="str">
        <f t="shared" si="8"/>
        <v>T</v>
      </c>
      <c r="C49" s="98" t="s">
        <v>645</v>
      </c>
      <c r="D49" s="101" t="s">
        <v>389</v>
      </c>
      <c r="E49" s="26">
        <f t="shared" si="9"/>
        <v>90</v>
      </c>
      <c r="F49" s="104"/>
      <c r="G49" s="99"/>
      <c r="H49" s="105"/>
      <c r="I49" s="101"/>
      <c r="J49" s="104"/>
      <c r="K49" s="99"/>
      <c r="L49" s="105"/>
      <c r="M49" s="101"/>
      <c r="N49" s="104">
        <v>4</v>
      </c>
      <c r="O49" s="99">
        <f t="shared" si="10"/>
        <v>90</v>
      </c>
    </row>
    <row r="50" spans="1:15" ht="15" customHeight="1">
      <c r="A50" s="68">
        <f t="shared" si="7"/>
        <v>6</v>
      </c>
      <c r="B50" s="77">
        <f t="shared" si="8"/>
      </c>
      <c r="C50" s="98" t="s">
        <v>250</v>
      </c>
      <c r="D50" s="101" t="s">
        <v>228</v>
      </c>
      <c r="E50" s="26">
        <f t="shared" si="9"/>
        <v>50</v>
      </c>
      <c r="F50" s="104"/>
      <c r="G50" s="99"/>
      <c r="H50" s="105"/>
      <c r="I50" s="101"/>
      <c r="J50" s="104"/>
      <c r="K50" s="99"/>
      <c r="L50" s="105"/>
      <c r="M50" s="101"/>
      <c r="N50" s="104">
        <v>8</v>
      </c>
      <c r="O50" s="99">
        <f t="shared" si="10"/>
        <v>50</v>
      </c>
    </row>
    <row r="51" spans="1:15" ht="15" customHeight="1">
      <c r="A51" s="68">
        <f t="shared" si="7"/>
        <v>6</v>
      </c>
      <c r="B51" s="77" t="str">
        <f t="shared" si="8"/>
        <v>T</v>
      </c>
      <c r="C51" s="98" t="s">
        <v>277</v>
      </c>
      <c r="D51" s="101" t="s">
        <v>257</v>
      </c>
      <c r="E51" s="26">
        <f t="shared" si="9"/>
        <v>50</v>
      </c>
      <c r="F51" s="104"/>
      <c r="G51" s="99"/>
      <c r="H51" s="105"/>
      <c r="I51" s="101"/>
      <c r="J51" s="104"/>
      <c r="K51" s="99"/>
      <c r="L51" s="105"/>
      <c r="M51" s="101"/>
      <c r="N51" s="104">
        <v>8</v>
      </c>
      <c r="O51" s="99">
        <f t="shared" si="10"/>
        <v>50</v>
      </c>
    </row>
    <row r="52" spans="1:15" ht="15" customHeight="1">
      <c r="A52" s="68">
        <f t="shared" si="7"/>
        <v>6</v>
      </c>
      <c r="B52" s="77" t="str">
        <f t="shared" si="8"/>
        <v>T</v>
      </c>
      <c r="C52" s="98" t="s">
        <v>646</v>
      </c>
      <c r="D52" s="101" t="s">
        <v>647</v>
      </c>
      <c r="E52" s="26">
        <f t="shared" si="9"/>
        <v>50</v>
      </c>
      <c r="F52" s="104"/>
      <c r="G52" s="99"/>
      <c r="H52" s="105"/>
      <c r="I52" s="101"/>
      <c r="J52" s="104"/>
      <c r="K52" s="99"/>
      <c r="L52" s="105"/>
      <c r="M52" s="101"/>
      <c r="N52" s="104">
        <v>8</v>
      </c>
      <c r="O52" s="99">
        <f t="shared" si="10"/>
        <v>50</v>
      </c>
    </row>
    <row r="53" spans="1:15" ht="15" customHeight="1">
      <c r="A53" s="68">
        <f t="shared" si="7"/>
        <v>6</v>
      </c>
      <c r="B53" s="77" t="str">
        <f t="shared" si="8"/>
        <v>T</v>
      </c>
      <c r="C53" s="98" t="s">
        <v>260</v>
      </c>
      <c r="D53" s="101" t="s">
        <v>257</v>
      </c>
      <c r="E53" s="26">
        <f t="shared" si="9"/>
        <v>50</v>
      </c>
      <c r="F53" s="104"/>
      <c r="G53" s="99"/>
      <c r="H53" s="105"/>
      <c r="I53" s="101"/>
      <c r="J53" s="104"/>
      <c r="K53" s="99"/>
      <c r="L53" s="105"/>
      <c r="M53" s="101"/>
      <c r="N53" s="104">
        <v>8</v>
      </c>
      <c r="O53" s="99">
        <f t="shared" si="10"/>
        <v>50</v>
      </c>
    </row>
    <row r="54" spans="1:15" ht="15" customHeight="1">
      <c r="A54" s="68">
        <f t="shared" si="7"/>
        <v>6</v>
      </c>
      <c r="B54" s="77" t="str">
        <f t="shared" si="8"/>
        <v>T</v>
      </c>
      <c r="C54" s="98" t="s">
        <v>648</v>
      </c>
      <c r="D54" s="101" t="s">
        <v>257</v>
      </c>
      <c r="E54" s="26">
        <f t="shared" si="9"/>
        <v>50</v>
      </c>
      <c r="F54" s="104"/>
      <c r="G54" s="99"/>
      <c r="H54" s="105"/>
      <c r="I54" s="101"/>
      <c r="J54" s="104"/>
      <c r="K54" s="99"/>
      <c r="L54" s="105"/>
      <c r="M54" s="101"/>
      <c r="N54" s="104">
        <v>8</v>
      </c>
      <c r="O54" s="99">
        <f t="shared" si="10"/>
        <v>50</v>
      </c>
    </row>
    <row r="55" spans="1:15" ht="15" customHeight="1">
      <c r="A55" s="68">
        <f t="shared" si="7"/>
        <v>6</v>
      </c>
      <c r="B55" s="77" t="str">
        <f t="shared" si="8"/>
        <v>T</v>
      </c>
      <c r="C55" s="98" t="s">
        <v>253</v>
      </c>
      <c r="D55" s="101" t="s">
        <v>249</v>
      </c>
      <c r="E55" s="26">
        <f t="shared" si="9"/>
        <v>50</v>
      </c>
      <c r="F55" s="104"/>
      <c r="G55" s="99"/>
      <c r="H55" s="105"/>
      <c r="I55" s="101"/>
      <c r="J55" s="104"/>
      <c r="K55" s="99"/>
      <c r="L55" s="105"/>
      <c r="M55" s="101"/>
      <c r="N55" s="104">
        <v>8</v>
      </c>
      <c r="O55" s="99">
        <f t="shared" si="10"/>
        <v>50</v>
      </c>
    </row>
    <row r="56" spans="1:15" ht="15" customHeight="1">
      <c r="A56" s="68">
        <f t="shared" si="7"/>
        <v>6</v>
      </c>
      <c r="B56" s="77" t="str">
        <f t="shared" si="8"/>
        <v>T</v>
      </c>
      <c r="C56" s="98" t="s">
        <v>649</v>
      </c>
      <c r="D56" s="101" t="s">
        <v>650</v>
      </c>
      <c r="E56" s="26">
        <f t="shared" si="9"/>
        <v>50</v>
      </c>
      <c r="F56" s="104"/>
      <c r="G56" s="99"/>
      <c r="H56" s="105"/>
      <c r="I56" s="101"/>
      <c r="J56" s="104"/>
      <c r="K56" s="99"/>
      <c r="L56" s="105"/>
      <c r="M56" s="101"/>
      <c r="N56" s="104">
        <v>8</v>
      </c>
      <c r="O56" s="99">
        <f t="shared" si="10"/>
        <v>50</v>
      </c>
    </row>
    <row r="57" spans="1:15" ht="15" customHeight="1">
      <c r="A57" s="68">
        <f t="shared" si="7"/>
        <v>6</v>
      </c>
      <c r="B57" s="77" t="str">
        <f t="shared" si="8"/>
        <v>T</v>
      </c>
      <c r="C57" s="98" t="s">
        <v>646</v>
      </c>
      <c r="D57" s="101" t="s">
        <v>651</v>
      </c>
      <c r="E57" s="26">
        <f t="shared" si="9"/>
        <v>50</v>
      </c>
      <c r="F57" s="104"/>
      <c r="G57" s="99"/>
      <c r="H57" s="105"/>
      <c r="I57" s="101"/>
      <c r="J57" s="104"/>
      <c r="K57" s="99"/>
      <c r="L57" s="105"/>
      <c r="M57" s="101"/>
      <c r="N57" s="104">
        <v>8</v>
      </c>
      <c r="O57" s="99">
        <f t="shared" si="10"/>
        <v>50</v>
      </c>
    </row>
    <row r="58" spans="1:15" ht="15" customHeight="1">
      <c r="A58" s="68">
        <f t="shared" si="7"/>
        <v>6</v>
      </c>
      <c r="B58" s="77" t="str">
        <f t="shared" si="8"/>
        <v>T</v>
      </c>
      <c r="C58" s="98" t="s">
        <v>248</v>
      </c>
      <c r="D58" s="101" t="s">
        <v>249</v>
      </c>
      <c r="E58" s="26">
        <f t="shared" si="9"/>
        <v>50</v>
      </c>
      <c r="F58" s="104"/>
      <c r="G58" s="99"/>
      <c r="H58" s="105"/>
      <c r="I58" s="101"/>
      <c r="J58" s="104"/>
      <c r="K58" s="99"/>
      <c r="L58" s="105"/>
      <c r="M58" s="101"/>
      <c r="N58" s="104">
        <v>8</v>
      </c>
      <c r="O58" s="99">
        <f t="shared" si="10"/>
        <v>50</v>
      </c>
    </row>
    <row r="59" spans="1:15" ht="15" customHeight="1">
      <c r="A59" s="68">
        <f t="shared" si="7"/>
      </c>
      <c r="B59" s="77">
        <f t="shared" si="8"/>
      </c>
      <c r="C59" s="98"/>
      <c r="D59" s="101"/>
      <c r="E59" s="26">
        <f t="shared" si="9"/>
        <v>0</v>
      </c>
      <c r="F59" s="104"/>
      <c r="G59" s="99"/>
      <c r="H59" s="105"/>
      <c r="I59" s="101"/>
      <c r="J59" s="104"/>
      <c r="K59" s="99"/>
      <c r="L59" s="105"/>
      <c r="M59" s="101"/>
      <c r="N59" s="104"/>
      <c r="O59" s="99">
        <f t="shared" si="10"/>
        <v>0</v>
      </c>
    </row>
    <row r="60" spans="1:15" ht="15" customHeight="1">
      <c r="A60" s="68">
        <f t="shared" si="7"/>
      </c>
      <c r="B60" s="77">
        <f t="shared" si="8"/>
      </c>
      <c r="C60" s="98"/>
      <c r="D60" s="101"/>
      <c r="E60" s="26">
        <f t="shared" si="9"/>
        <v>0</v>
      </c>
      <c r="F60" s="104"/>
      <c r="G60" s="99"/>
      <c r="H60" s="105"/>
      <c r="I60" s="101"/>
      <c r="J60" s="104"/>
      <c r="K60" s="99"/>
      <c r="L60" s="105"/>
      <c r="M60" s="101"/>
      <c r="N60" s="104"/>
      <c r="O60" s="99">
        <f t="shared" si="10"/>
        <v>0</v>
      </c>
    </row>
    <row r="61" spans="1:15" ht="15" customHeight="1">
      <c r="A61" s="68">
        <f t="shared" si="7"/>
      </c>
      <c r="B61" s="77">
        <f t="shared" si="8"/>
      </c>
      <c r="C61" s="98"/>
      <c r="D61" s="101"/>
      <c r="E61" s="26">
        <f t="shared" si="9"/>
        <v>0</v>
      </c>
      <c r="F61" s="104"/>
      <c r="G61" s="99"/>
      <c r="H61" s="105"/>
      <c r="I61" s="101"/>
      <c r="J61" s="104"/>
      <c r="K61" s="99"/>
      <c r="L61" s="105"/>
      <c r="M61" s="101"/>
      <c r="N61" s="104"/>
      <c r="O61" s="99">
        <f t="shared" si="10"/>
        <v>0</v>
      </c>
    </row>
    <row r="62" spans="1:15" ht="6" customHeight="1">
      <c r="A62" s="61"/>
      <c r="B62" s="103"/>
      <c r="C62" s="61"/>
      <c r="D62" s="61"/>
      <c r="E62" s="61"/>
      <c r="F62" s="62"/>
      <c r="G62" s="61"/>
      <c r="H62" s="62"/>
      <c r="I62" s="61"/>
      <c r="J62" s="62"/>
      <c r="K62" s="61"/>
      <c r="L62" s="62"/>
      <c r="M62" s="61"/>
      <c r="N62" s="62"/>
      <c r="O62" s="61"/>
    </row>
    <row r="63" spans="1:14" ht="15" customHeight="1">
      <c r="A63" s="3" t="s">
        <v>218</v>
      </c>
      <c r="B63" s="35"/>
      <c r="F63" s="1" t="s">
        <v>278</v>
      </c>
      <c r="K63" s="199" t="str">
        <f>'男子Ｓ'!K1</f>
        <v>2001/5/31現在</v>
      </c>
      <c r="L63" s="208"/>
      <c r="M63" s="208"/>
      <c r="N63" s="208"/>
    </row>
    <row r="64" ht="4.5" customHeight="1"/>
    <row r="65" spans="1:15" ht="13.5">
      <c r="A65" s="190" t="s">
        <v>219</v>
      </c>
      <c r="B65" s="191"/>
      <c r="C65" s="212" t="s">
        <v>652</v>
      </c>
      <c r="D65" s="209" t="s">
        <v>653</v>
      </c>
      <c r="E65" s="4" t="s">
        <v>220</v>
      </c>
      <c r="F65" s="204"/>
      <c r="G65" s="204"/>
      <c r="H65" s="214"/>
      <c r="I65" s="214"/>
      <c r="J65" s="204"/>
      <c r="K65" s="204"/>
      <c r="L65" s="204"/>
      <c r="M65" s="204"/>
      <c r="N65" s="204" t="str">
        <f>'男Ｄ'!N3</f>
        <v>H12熊谷杯</v>
      </c>
      <c r="O65" s="204"/>
    </row>
    <row r="66" spans="1:15" ht="13.5">
      <c r="A66" s="192"/>
      <c r="B66" s="193"/>
      <c r="C66" s="213"/>
      <c r="D66" s="210"/>
      <c r="E66" s="5" t="s">
        <v>221</v>
      </c>
      <c r="F66" s="6" t="s">
        <v>222</v>
      </c>
      <c r="G66" s="7" t="s">
        <v>220</v>
      </c>
      <c r="H66" s="6" t="s">
        <v>222</v>
      </c>
      <c r="I66" s="7" t="s">
        <v>220</v>
      </c>
      <c r="J66" s="6" t="s">
        <v>222</v>
      </c>
      <c r="K66" s="7" t="s">
        <v>220</v>
      </c>
      <c r="L66" s="6" t="s">
        <v>222</v>
      </c>
      <c r="M66" s="7" t="s">
        <v>220</v>
      </c>
      <c r="N66" s="6" t="s">
        <v>222</v>
      </c>
      <c r="O66" s="7" t="s">
        <v>220</v>
      </c>
    </row>
    <row r="67" spans="1:15" ht="7.5" customHeight="1">
      <c r="A67" s="45"/>
      <c r="B67" s="45"/>
      <c r="C67" s="46"/>
      <c r="D67" s="47"/>
      <c r="E67" s="48"/>
      <c r="F67" s="49"/>
      <c r="G67" s="50"/>
      <c r="H67" s="51"/>
      <c r="I67" s="52"/>
      <c r="J67" s="49"/>
      <c r="K67" s="50"/>
      <c r="L67" s="51"/>
      <c r="M67" s="52"/>
      <c r="N67" s="49"/>
      <c r="O67" s="50"/>
    </row>
    <row r="68" spans="1:15" ht="13.5">
      <c r="A68" s="106">
        <f>IF(E68=0,"",RANK(E68,$E$67:$E$73))</f>
        <v>1</v>
      </c>
      <c r="B68" s="77">
        <f>IF(E68=0,"",IF(A68=A67,"T",""))</f>
      </c>
      <c r="C68" s="68" t="s">
        <v>654</v>
      </c>
      <c r="D68" s="107" t="s">
        <v>655</v>
      </c>
      <c r="E68" s="88">
        <f>IF((G68+I68+K68+M68+O68)&lt;&gt;0,G68+I68+K68+M68+O68,0)</f>
        <v>90</v>
      </c>
      <c r="F68" s="108"/>
      <c r="G68" s="109"/>
      <c r="H68" s="110"/>
      <c r="I68" s="111"/>
      <c r="J68" s="108"/>
      <c r="K68" s="109"/>
      <c r="L68" s="110"/>
      <c r="M68" s="111"/>
      <c r="N68" s="112">
        <v>4</v>
      </c>
      <c r="O68" s="67">
        <f>IF(N68&lt;&gt;"",(VLOOKUP(N68,POINT,7)),0)</f>
        <v>90</v>
      </c>
    </row>
    <row r="69" spans="1:15" ht="13.5">
      <c r="A69" s="106">
        <f>IF(E69=0,"",RANK(E69,$E$67:$E$73))</f>
        <v>1</v>
      </c>
      <c r="B69" s="77" t="str">
        <f>IF(E69=0,"",IF(A69=A68,"T",""))</f>
        <v>T</v>
      </c>
      <c r="C69" s="68" t="s">
        <v>656</v>
      </c>
      <c r="D69" s="107" t="s">
        <v>657</v>
      </c>
      <c r="E69" s="88">
        <f>IF((G69+I69+K69+M69+O69)&lt;&gt;0,G69+I69+K69+M69+O69,0)</f>
        <v>90</v>
      </c>
      <c r="F69" s="108"/>
      <c r="G69" s="109"/>
      <c r="H69" s="110"/>
      <c r="I69" s="111"/>
      <c r="J69" s="108"/>
      <c r="K69" s="109"/>
      <c r="L69" s="110"/>
      <c r="M69" s="111"/>
      <c r="N69" s="112">
        <v>4</v>
      </c>
      <c r="O69" s="67">
        <f>IF(N69&lt;&gt;"",(VLOOKUP(N69,POINT,7)),0)</f>
        <v>90</v>
      </c>
    </row>
    <row r="70" spans="1:15" ht="13.5">
      <c r="A70" s="106">
        <f>IF(E70=0,"",RANK(E70,$E$67:$E$73))</f>
        <v>3</v>
      </c>
      <c r="B70" s="77">
        <f>IF(E70=0,"",IF(A70=A69,"T",""))</f>
      </c>
      <c r="C70" s="68" t="s">
        <v>658</v>
      </c>
      <c r="D70" s="69" t="s">
        <v>659</v>
      </c>
      <c r="E70" s="88">
        <f>IF((G70+I70+K70+M70+O70)&lt;&gt;0,G70+I70+K70+M70+O70,0)</f>
        <v>50</v>
      </c>
      <c r="F70" s="70"/>
      <c r="G70" s="67"/>
      <c r="H70" s="96"/>
      <c r="I70" s="79"/>
      <c r="J70" s="70"/>
      <c r="K70" s="67"/>
      <c r="L70" s="96"/>
      <c r="M70" s="79"/>
      <c r="N70" s="70">
        <v>8</v>
      </c>
      <c r="O70" s="67">
        <f>IF(N70&lt;&gt;"",(VLOOKUP(N70,POINT,7)),0)</f>
        <v>50</v>
      </c>
    </row>
    <row r="71" spans="1:15" ht="13.5">
      <c r="A71" s="106">
        <f>IF(E71=0,"",RANK(E71,$E$67:$E$73))</f>
        <v>3</v>
      </c>
      <c r="B71" s="77" t="str">
        <f>IF(E71=0,"",IF(A71=A70,"T",""))</f>
        <v>T</v>
      </c>
      <c r="C71" s="68" t="s">
        <v>660</v>
      </c>
      <c r="D71" s="69" t="s">
        <v>661</v>
      </c>
      <c r="E71" s="88">
        <f>IF((G71+I71+K71+M71+O71)&lt;&gt;0,G71+I71+K71+M71+O71,0)</f>
        <v>50</v>
      </c>
      <c r="F71" s="70"/>
      <c r="G71" s="67"/>
      <c r="H71" s="96"/>
      <c r="I71" s="79"/>
      <c r="J71" s="70"/>
      <c r="K71" s="67"/>
      <c r="L71" s="96"/>
      <c r="M71" s="79"/>
      <c r="N71" s="70">
        <v>8</v>
      </c>
      <c r="O71" s="67">
        <f>IF(N71&lt;&gt;"",(VLOOKUP(N71,POINT,7)),0)</f>
        <v>50</v>
      </c>
    </row>
    <row r="72" spans="1:15" ht="13.5">
      <c r="A72" s="106">
        <f>IF(E72=0,"",RANK(E72,$E$67:$E$73))</f>
      </c>
      <c r="B72" s="77">
        <f>IF(E72=0,"",IF(A72=A71,"T",""))</f>
      </c>
      <c r="C72" s="68"/>
      <c r="D72" s="69"/>
      <c r="E72" s="88"/>
      <c r="F72" s="70"/>
      <c r="G72" s="67"/>
      <c r="H72" s="96"/>
      <c r="I72" s="79"/>
      <c r="J72" s="70"/>
      <c r="K72" s="67"/>
      <c r="L72" s="96"/>
      <c r="M72" s="79"/>
      <c r="N72" s="70"/>
      <c r="O72" s="67"/>
    </row>
    <row r="73" spans="1:15" ht="6" customHeight="1">
      <c r="A73" s="61"/>
      <c r="B73" s="61"/>
      <c r="C73" s="113"/>
      <c r="D73" s="113"/>
      <c r="E73" s="61"/>
      <c r="F73" s="62"/>
      <c r="G73" s="61"/>
      <c r="H73" s="62"/>
      <c r="I73" s="61"/>
      <c r="J73" s="62"/>
      <c r="K73" s="61"/>
      <c r="L73" s="62"/>
      <c r="M73" s="61"/>
      <c r="N73" s="62"/>
      <c r="O73" s="61"/>
    </row>
    <row r="74" spans="1:14" ht="15" customHeight="1">
      <c r="A74" s="1" t="s">
        <v>218</v>
      </c>
      <c r="F74" s="1" t="s">
        <v>279</v>
      </c>
      <c r="K74" s="199" t="str">
        <f>'男子Ｓ'!K1</f>
        <v>2001/5/31現在</v>
      </c>
      <c r="L74" s="208"/>
      <c r="M74" s="208"/>
      <c r="N74" s="208"/>
    </row>
    <row r="75" ht="3.75" customHeight="1"/>
    <row r="76" spans="1:15" ht="13.5">
      <c r="A76" s="190" t="s">
        <v>219</v>
      </c>
      <c r="B76" s="191"/>
      <c r="C76" s="212" t="s">
        <v>662</v>
      </c>
      <c r="D76" s="209" t="s">
        <v>663</v>
      </c>
      <c r="E76" s="4" t="s">
        <v>220</v>
      </c>
      <c r="F76" s="204"/>
      <c r="G76" s="204"/>
      <c r="H76" s="214"/>
      <c r="I76" s="214"/>
      <c r="J76" s="204"/>
      <c r="K76" s="204"/>
      <c r="L76" s="204"/>
      <c r="M76" s="204"/>
      <c r="N76" s="204" t="str">
        <f>'男Ｄ'!N3</f>
        <v>H12熊谷杯</v>
      </c>
      <c r="O76" s="204"/>
    </row>
    <row r="77" spans="1:15" ht="13.5">
      <c r="A77" s="192"/>
      <c r="B77" s="193"/>
      <c r="C77" s="213"/>
      <c r="D77" s="210"/>
      <c r="E77" s="5" t="s">
        <v>221</v>
      </c>
      <c r="F77" s="6" t="s">
        <v>222</v>
      </c>
      <c r="G77" s="7" t="s">
        <v>220</v>
      </c>
      <c r="H77" s="6" t="s">
        <v>222</v>
      </c>
      <c r="I77" s="7" t="s">
        <v>220</v>
      </c>
      <c r="J77" s="6" t="s">
        <v>222</v>
      </c>
      <c r="K77" s="7" t="s">
        <v>220</v>
      </c>
      <c r="L77" s="6" t="s">
        <v>222</v>
      </c>
      <c r="M77" s="7" t="s">
        <v>220</v>
      </c>
      <c r="N77" s="6" t="s">
        <v>222</v>
      </c>
      <c r="O77" s="7" t="s">
        <v>220</v>
      </c>
    </row>
    <row r="78" spans="1:15" ht="7.5" customHeight="1">
      <c r="A78" s="45"/>
      <c r="B78" s="45"/>
      <c r="C78" s="46"/>
      <c r="D78" s="47"/>
      <c r="E78" s="48"/>
      <c r="F78" s="49"/>
      <c r="G78" s="50"/>
      <c r="H78" s="51"/>
      <c r="I78" s="52"/>
      <c r="J78" s="49"/>
      <c r="K78" s="50"/>
      <c r="L78" s="51"/>
      <c r="M78" s="52"/>
      <c r="N78" s="49"/>
      <c r="O78" s="50"/>
    </row>
    <row r="79" spans="1:15" ht="13.5">
      <c r="A79" s="79">
        <f aca="true" t="shared" si="11" ref="A79:A84">IF(E79=0,"",RANK(E79,$E$78:$E$85))</f>
        <v>1</v>
      </c>
      <c r="B79" s="77">
        <f aca="true" t="shared" si="12" ref="B79:B85">IF(E79=0,"",IF(A79=A78,"T",""))</f>
      </c>
      <c r="C79" s="86" t="s">
        <v>280</v>
      </c>
      <c r="D79" s="69" t="s">
        <v>262</v>
      </c>
      <c r="E79" s="88">
        <f aca="true" t="shared" si="13" ref="E79:E84">IF((G79+I79+K79+M79+O79)&lt;&gt;0,G79+I79+K79+M79+O79,0)</f>
        <v>180</v>
      </c>
      <c r="F79" s="65"/>
      <c r="G79" s="79"/>
      <c r="H79" s="70"/>
      <c r="I79" s="69"/>
      <c r="J79" s="81"/>
      <c r="K79" s="88"/>
      <c r="L79" s="65"/>
      <c r="M79" s="69"/>
      <c r="N79" s="81">
        <v>1</v>
      </c>
      <c r="O79" s="67">
        <f aca="true" t="shared" si="14" ref="O79:O84">IF(N79&lt;&gt;"",(VLOOKUP(N79,POINT,7)),0)</f>
        <v>180</v>
      </c>
    </row>
    <row r="80" spans="1:15" ht="13.5">
      <c r="A80" s="79">
        <f t="shared" si="11"/>
        <v>2</v>
      </c>
      <c r="B80" s="77">
        <f t="shared" si="12"/>
      </c>
      <c r="C80" s="114" t="s">
        <v>664</v>
      </c>
      <c r="D80" s="69" t="s">
        <v>665</v>
      </c>
      <c r="E80" s="88">
        <f t="shared" si="13"/>
        <v>130</v>
      </c>
      <c r="F80" s="65"/>
      <c r="G80" s="79"/>
      <c r="H80" s="70"/>
      <c r="I80" s="69"/>
      <c r="J80" s="81"/>
      <c r="K80" s="88"/>
      <c r="L80" s="65"/>
      <c r="M80" s="69"/>
      <c r="N80" s="81">
        <v>2</v>
      </c>
      <c r="O80" s="67">
        <f t="shared" si="14"/>
        <v>130</v>
      </c>
    </row>
    <row r="81" spans="1:15" ht="13.5">
      <c r="A81" s="79">
        <f t="shared" si="11"/>
        <v>2</v>
      </c>
      <c r="B81" s="77" t="str">
        <f t="shared" si="12"/>
        <v>T</v>
      </c>
      <c r="C81" s="86" t="s">
        <v>666</v>
      </c>
      <c r="D81" s="69" t="s">
        <v>667</v>
      </c>
      <c r="E81" s="88">
        <f t="shared" si="13"/>
        <v>130</v>
      </c>
      <c r="F81" s="65"/>
      <c r="G81" s="79"/>
      <c r="H81" s="70"/>
      <c r="I81" s="69"/>
      <c r="J81" s="81"/>
      <c r="K81" s="88"/>
      <c r="L81" s="65"/>
      <c r="M81" s="69"/>
      <c r="N81" s="81">
        <v>2</v>
      </c>
      <c r="O81" s="67">
        <f t="shared" si="14"/>
        <v>130</v>
      </c>
    </row>
    <row r="82" spans="1:15" ht="13.5">
      <c r="A82" s="79">
        <f t="shared" si="11"/>
        <v>4</v>
      </c>
      <c r="B82" s="77">
        <f t="shared" si="12"/>
      </c>
      <c r="C82" s="86" t="s">
        <v>668</v>
      </c>
      <c r="D82" s="69" t="s">
        <v>659</v>
      </c>
      <c r="E82" s="88">
        <f t="shared" si="13"/>
        <v>90</v>
      </c>
      <c r="F82" s="65"/>
      <c r="G82" s="79"/>
      <c r="H82" s="70"/>
      <c r="I82" s="69"/>
      <c r="J82" s="81"/>
      <c r="K82" s="88"/>
      <c r="L82" s="65"/>
      <c r="M82" s="69"/>
      <c r="N82" s="81">
        <v>4</v>
      </c>
      <c r="O82" s="67">
        <f t="shared" si="14"/>
        <v>90</v>
      </c>
    </row>
    <row r="83" spans="1:15" ht="13.5">
      <c r="A83" s="79">
        <f t="shared" si="11"/>
        <v>4</v>
      </c>
      <c r="B83" s="77" t="str">
        <f t="shared" si="12"/>
        <v>T</v>
      </c>
      <c r="C83" s="115" t="s">
        <v>669</v>
      </c>
      <c r="D83" s="69" t="s">
        <v>620</v>
      </c>
      <c r="E83" s="88">
        <f t="shared" si="13"/>
        <v>90</v>
      </c>
      <c r="F83" s="65"/>
      <c r="G83" s="79"/>
      <c r="H83" s="70"/>
      <c r="I83" s="69"/>
      <c r="J83" s="81"/>
      <c r="K83" s="88"/>
      <c r="L83" s="65"/>
      <c r="M83" s="69"/>
      <c r="N83" s="81">
        <v>4</v>
      </c>
      <c r="O83" s="67">
        <f t="shared" si="14"/>
        <v>90</v>
      </c>
    </row>
    <row r="84" spans="1:15" ht="13.5">
      <c r="A84" s="79">
        <f t="shared" si="11"/>
      </c>
      <c r="B84" s="77">
        <f t="shared" si="12"/>
      </c>
      <c r="C84" s="86"/>
      <c r="D84" s="69"/>
      <c r="E84" s="88">
        <f t="shared" si="13"/>
        <v>0</v>
      </c>
      <c r="F84" s="65"/>
      <c r="G84" s="79"/>
      <c r="H84" s="70"/>
      <c r="I84" s="69"/>
      <c r="J84" s="81"/>
      <c r="K84" s="88"/>
      <c r="L84" s="65"/>
      <c r="M84" s="69"/>
      <c r="N84" s="81"/>
      <c r="O84" s="67">
        <f t="shared" si="14"/>
        <v>0</v>
      </c>
    </row>
    <row r="85" spans="1:15" ht="6" customHeight="1">
      <c r="A85" s="61"/>
      <c r="B85" s="103">
        <f t="shared" si="12"/>
      </c>
      <c r="C85" s="61"/>
      <c r="D85" s="61"/>
      <c r="E85" s="61"/>
      <c r="F85" s="62"/>
      <c r="G85" s="61"/>
      <c r="H85" s="62"/>
      <c r="I85" s="61"/>
      <c r="J85" s="62"/>
      <c r="K85" s="61"/>
      <c r="L85" s="62"/>
      <c r="M85" s="61"/>
      <c r="N85" s="62"/>
      <c r="O85" s="61"/>
    </row>
    <row r="86" spans="1:15" ht="13.5">
      <c r="A86" s="35"/>
      <c r="B86" s="35"/>
      <c r="C86" s="35"/>
      <c r="D86" s="35"/>
      <c r="E86" s="35"/>
      <c r="F86" s="116"/>
      <c r="G86" s="35"/>
      <c r="H86" s="116"/>
      <c r="I86" s="35"/>
      <c r="J86" s="116"/>
      <c r="K86" s="35"/>
      <c r="L86" s="116"/>
      <c r="M86" s="35"/>
      <c r="N86" s="116"/>
      <c r="O86" s="35"/>
    </row>
  </sheetData>
  <mergeCells count="36">
    <mergeCell ref="A3:B4"/>
    <mergeCell ref="A42:B43"/>
    <mergeCell ref="A65:B66"/>
    <mergeCell ref="A76:B77"/>
    <mergeCell ref="C42:C43"/>
    <mergeCell ref="L65:M65"/>
    <mergeCell ref="N65:O65"/>
    <mergeCell ref="K74:N74"/>
    <mergeCell ref="H65:I65"/>
    <mergeCell ref="J65:K65"/>
    <mergeCell ref="H42:I42"/>
    <mergeCell ref="D42:D43"/>
    <mergeCell ref="F3:G3"/>
    <mergeCell ref="F42:G42"/>
    <mergeCell ref="N76:O76"/>
    <mergeCell ref="H76:I76"/>
    <mergeCell ref="H3:I3"/>
    <mergeCell ref="J3:K3"/>
    <mergeCell ref="J42:K42"/>
    <mergeCell ref="L42:M42"/>
    <mergeCell ref="D76:D77"/>
    <mergeCell ref="F65:G65"/>
    <mergeCell ref="F76:G76"/>
    <mergeCell ref="C65:C66"/>
    <mergeCell ref="D65:D66"/>
    <mergeCell ref="C76:C77"/>
    <mergeCell ref="C3:C4"/>
    <mergeCell ref="D3:D4"/>
    <mergeCell ref="J76:K76"/>
    <mergeCell ref="K1:N1"/>
    <mergeCell ref="L3:M3"/>
    <mergeCell ref="N3:O3"/>
    <mergeCell ref="K63:N63"/>
    <mergeCell ref="K40:N40"/>
    <mergeCell ref="N42:O42"/>
    <mergeCell ref="L76:M76"/>
  </mergeCells>
  <printOptions/>
  <pageMargins left="0.7874015748031497" right="0.7874015748031497" top="0.6" bottom="0.46" header="0.5118110236220472" footer="0.37"/>
  <pageSetup horizontalDpi="360" verticalDpi="36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7"/>
  <sheetViews>
    <sheetView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4" sqref="P4"/>
    </sheetView>
  </sheetViews>
  <sheetFormatPr defaultColWidth="9.00390625" defaultRowHeight="13.5"/>
  <cols>
    <col min="1" max="1" width="3.75390625" style="1" customWidth="1"/>
    <col min="2" max="2" width="2.125" style="1" customWidth="1"/>
    <col min="3" max="3" width="14.125" style="1" bestFit="1" customWidth="1"/>
    <col min="4" max="4" width="12.875" style="2" customWidth="1"/>
    <col min="5" max="5" width="6.50390625" style="1" customWidth="1"/>
    <col min="6" max="15" width="5.625" style="1" customWidth="1"/>
    <col min="16" max="16384" width="9.00390625" style="1" customWidth="1"/>
  </cols>
  <sheetData>
    <row r="1" spans="1:14" ht="14.25" customHeight="1">
      <c r="A1" s="1" t="s">
        <v>218</v>
      </c>
      <c r="F1" s="1" t="s">
        <v>670</v>
      </c>
      <c r="K1" s="199" t="str">
        <f>'男子Ｓ'!K1</f>
        <v>2001/5/31現在</v>
      </c>
      <c r="L1" s="208"/>
      <c r="M1" s="208"/>
      <c r="N1" s="208"/>
    </row>
    <row r="2" ht="5.25" customHeight="1"/>
    <row r="3" spans="1:15" ht="13.5" customHeight="1">
      <c r="A3" s="190" t="s">
        <v>219</v>
      </c>
      <c r="B3" s="191"/>
      <c r="C3" s="212" t="s">
        <v>662</v>
      </c>
      <c r="D3" s="196" t="s">
        <v>663</v>
      </c>
      <c r="E3" s="4" t="s">
        <v>220</v>
      </c>
      <c r="F3" s="204" t="s">
        <v>749</v>
      </c>
      <c r="G3" s="204"/>
      <c r="H3" s="204" t="s">
        <v>674</v>
      </c>
      <c r="I3" s="204"/>
      <c r="J3" s="204" t="s">
        <v>0</v>
      </c>
      <c r="K3" s="204"/>
      <c r="L3" s="204" t="str">
        <f>'男子Ｓ'!L3</f>
        <v>H12県室内</v>
      </c>
      <c r="M3" s="204"/>
      <c r="N3" s="204" t="str">
        <f>'男子Ｓ'!N3</f>
        <v>H12熊谷杯</v>
      </c>
      <c r="O3" s="204"/>
    </row>
    <row r="4" spans="1:15" ht="14.25" customHeight="1">
      <c r="A4" s="192"/>
      <c r="B4" s="193"/>
      <c r="C4" s="213"/>
      <c r="D4" s="197"/>
      <c r="E4" s="5" t="s">
        <v>221</v>
      </c>
      <c r="F4" s="6" t="s">
        <v>222</v>
      </c>
      <c r="G4" s="7" t="s">
        <v>220</v>
      </c>
      <c r="H4" s="6" t="s">
        <v>222</v>
      </c>
      <c r="I4" s="7" t="s">
        <v>220</v>
      </c>
      <c r="J4" s="6" t="s">
        <v>222</v>
      </c>
      <c r="K4" s="7" t="s">
        <v>220</v>
      </c>
      <c r="L4" s="6" t="s">
        <v>222</v>
      </c>
      <c r="M4" s="7" t="s">
        <v>220</v>
      </c>
      <c r="N4" s="6" t="s">
        <v>222</v>
      </c>
      <c r="O4" s="7" t="s">
        <v>220</v>
      </c>
    </row>
    <row r="5" spans="1:15" ht="7.5" customHeight="1">
      <c r="A5" s="45"/>
      <c r="B5" s="45"/>
      <c r="C5" s="46"/>
      <c r="D5" s="117"/>
      <c r="E5" s="48"/>
      <c r="F5" s="49"/>
      <c r="G5" s="50"/>
      <c r="H5" s="51"/>
      <c r="I5" s="52"/>
      <c r="J5" s="49"/>
      <c r="K5" s="50"/>
      <c r="L5" s="51"/>
      <c r="M5" s="52"/>
      <c r="N5" s="49"/>
      <c r="O5" s="50"/>
    </row>
    <row r="6" spans="1:15" ht="13.5" customHeight="1">
      <c r="A6" s="68">
        <f aca="true" t="shared" si="0" ref="A6:A37">IF(E6=0,"",RANK(E6,$E$5:$E$81))</f>
        <v>1</v>
      </c>
      <c r="B6" s="77">
        <f aca="true" t="shared" si="1" ref="B6:B37">IF(E6=0,"",IF(A6=A5,"T",""))</f>
      </c>
      <c r="C6" s="86" t="s">
        <v>1</v>
      </c>
      <c r="D6" s="118" t="s">
        <v>281</v>
      </c>
      <c r="E6" s="26">
        <f aca="true" t="shared" si="2" ref="E6:E37">IF((G6+I6+K6+M6+O6)&lt;&gt;0,G6+I6+K6+M6+O6,0)</f>
        <v>600</v>
      </c>
      <c r="F6" s="70"/>
      <c r="G6" s="69"/>
      <c r="H6" s="81">
        <v>1</v>
      </c>
      <c r="I6" s="119">
        <f aca="true" t="shared" si="3" ref="I6:I37">IF(H6&lt;&gt;"",(VLOOKUP(H6,POINT,3)),0)</f>
        <v>150</v>
      </c>
      <c r="J6" s="70">
        <v>1</v>
      </c>
      <c r="K6" s="69">
        <f aca="true" t="shared" si="4" ref="K6:K37">IF(J6&lt;&gt;"",(VLOOKUP(J6,POINT,5)),0)</f>
        <v>200</v>
      </c>
      <c r="L6" s="81">
        <v>4</v>
      </c>
      <c r="M6" s="79">
        <f>IF(L6&lt;&gt;"",(VLOOKUP(L6,POINT,6)),0)</f>
        <v>70</v>
      </c>
      <c r="N6" s="70">
        <v>1</v>
      </c>
      <c r="O6" s="69">
        <f aca="true" t="shared" si="5" ref="O6:O36">IF(N6&lt;&gt;"",(VLOOKUP(N6,POINT,7)),0)</f>
        <v>180</v>
      </c>
    </row>
    <row r="7" spans="1:15" ht="13.5" customHeight="1">
      <c r="A7" s="68">
        <f t="shared" si="0"/>
        <v>2</v>
      </c>
      <c r="B7" s="77">
        <f t="shared" si="1"/>
      </c>
      <c r="C7" s="34" t="s">
        <v>719</v>
      </c>
      <c r="D7" s="118" t="s">
        <v>3</v>
      </c>
      <c r="E7" s="26">
        <f t="shared" si="2"/>
        <v>480</v>
      </c>
      <c r="F7" s="70"/>
      <c r="G7" s="69"/>
      <c r="H7" s="81">
        <v>2</v>
      </c>
      <c r="I7" s="119">
        <f t="shared" si="3"/>
        <v>100</v>
      </c>
      <c r="J7" s="70">
        <v>4</v>
      </c>
      <c r="K7" s="69">
        <f t="shared" si="4"/>
        <v>100</v>
      </c>
      <c r="L7" s="81">
        <v>1</v>
      </c>
      <c r="M7" s="79">
        <f>IF(L7&lt;&gt;"",(VLOOKUP(L7,POINT,6)),0)</f>
        <v>150</v>
      </c>
      <c r="N7" s="70">
        <v>2</v>
      </c>
      <c r="O7" s="69">
        <f t="shared" si="5"/>
        <v>130</v>
      </c>
    </row>
    <row r="8" spans="1:15" ht="13.5" customHeight="1">
      <c r="A8" s="68">
        <f t="shared" si="0"/>
        <v>3</v>
      </c>
      <c r="B8" s="77">
        <f t="shared" si="1"/>
      </c>
      <c r="C8" s="93" t="s">
        <v>4</v>
      </c>
      <c r="D8" s="118" t="s">
        <v>225</v>
      </c>
      <c r="E8" s="26">
        <f t="shared" si="2"/>
        <v>380</v>
      </c>
      <c r="F8" s="70"/>
      <c r="G8" s="69"/>
      <c r="H8" s="81">
        <v>8</v>
      </c>
      <c r="I8" s="119">
        <f t="shared" si="3"/>
        <v>40</v>
      </c>
      <c r="J8" s="70">
        <v>2</v>
      </c>
      <c r="K8" s="69">
        <f t="shared" si="4"/>
        <v>150</v>
      </c>
      <c r="L8" s="81">
        <v>2</v>
      </c>
      <c r="M8" s="79">
        <f>IF(L8&lt;&gt;"",(VLOOKUP(L8,POINT,6)),0)</f>
        <v>100</v>
      </c>
      <c r="N8" s="70">
        <v>4</v>
      </c>
      <c r="O8" s="69">
        <f t="shared" si="5"/>
        <v>90</v>
      </c>
    </row>
    <row r="9" spans="1:15" ht="13.5" customHeight="1">
      <c r="A9" s="68">
        <f t="shared" si="0"/>
        <v>4</v>
      </c>
      <c r="B9" s="77">
        <f t="shared" si="1"/>
      </c>
      <c r="C9" s="93" t="s">
        <v>5</v>
      </c>
      <c r="D9" s="118" t="s">
        <v>227</v>
      </c>
      <c r="E9" s="26">
        <f t="shared" si="2"/>
        <v>210</v>
      </c>
      <c r="F9" s="70"/>
      <c r="G9" s="69"/>
      <c r="H9" s="81">
        <v>4</v>
      </c>
      <c r="I9" s="119">
        <f t="shared" si="3"/>
        <v>70</v>
      </c>
      <c r="J9" s="70">
        <v>16</v>
      </c>
      <c r="K9" s="69">
        <f t="shared" si="4"/>
        <v>40</v>
      </c>
      <c r="L9" s="81">
        <v>4</v>
      </c>
      <c r="M9" s="79">
        <f>IF(L9&lt;&gt;"",(VLOOKUP(L9,POINT,6)),0)</f>
        <v>70</v>
      </c>
      <c r="N9" s="70">
        <v>16</v>
      </c>
      <c r="O9" s="69">
        <f t="shared" si="5"/>
        <v>30</v>
      </c>
    </row>
    <row r="10" spans="1:15" ht="13.5" customHeight="1">
      <c r="A10" s="68">
        <f t="shared" si="0"/>
        <v>5</v>
      </c>
      <c r="B10" s="77">
        <f t="shared" si="1"/>
      </c>
      <c r="C10" s="93" t="s">
        <v>12</v>
      </c>
      <c r="D10" s="118" t="s">
        <v>13</v>
      </c>
      <c r="E10" s="26">
        <f t="shared" si="2"/>
        <v>180</v>
      </c>
      <c r="F10" s="70"/>
      <c r="G10" s="69"/>
      <c r="H10" s="81">
        <v>4</v>
      </c>
      <c r="I10" s="119">
        <f t="shared" si="3"/>
        <v>70</v>
      </c>
      <c r="J10" s="70">
        <v>8</v>
      </c>
      <c r="K10" s="69">
        <f t="shared" si="4"/>
        <v>60</v>
      </c>
      <c r="L10" s="81"/>
      <c r="M10" s="79"/>
      <c r="N10" s="70">
        <v>8</v>
      </c>
      <c r="O10" s="69">
        <f t="shared" si="5"/>
        <v>50</v>
      </c>
    </row>
    <row r="11" spans="1:15" ht="13.5" customHeight="1">
      <c r="A11" s="68">
        <f t="shared" si="0"/>
        <v>6</v>
      </c>
      <c r="B11" s="77">
        <f t="shared" si="1"/>
      </c>
      <c r="C11" s="93" t="s">
        <v>6</v>
      </c>
      <c r="D11" s="118" t="s">
        <v>7</v>
      </c>
      <c r="E11" s="26">
        <f t="shared" si="2"/>
        <v>170</v>
      </c>
      <c r="F11" s="70"/>
      <c r="G11" s="69"/>
      <c r="H11" s="81"/>
      <c r="I11" s="119"/>
      <c r="J11" s="70">
        <v>4</v>
      </c>
      <c r="K11" s="69">
        <f t="shared" si="4"/>
        <v>100</v>
      </c>
      <c r="L11" s="81">
        <v>8</v>
      </c>
      <c r="M11" s="79">
        <f>IF(L11&lt;&gt;"",(VLOOKUP(L11,POINT,6)),0)</f>
        <v>40</v>
      </c>
      <c r="N11" s="70">
        <v>16</v>
      </c>
      <c r="O11" s="69">
        <f t="shared" si="5"/>
        <v>30</v>
      </c>
    </row>
    <row r="12" spans="1:15" ht="13.5" customHeight="1">
      <c r="A12" s="68">
        <f t="shared" si="0"/>
        <v>7</v>
      </c>
      <c r="B12" s="77">
        <f t="shared" si="1"/>
      </c>
      <c r="C12" s="93" t="s">
        <v>8</v>
      </c>
      <c r="D12" s="118" t="s">
        <v>9</v>
      </c>
      <c r="E12" s="26">
        <f t="shared" si="2"/>
        <v>145</v>
      </c>
      <c r="F12" s="70"/>
      <c r="G12" s="69"/>
      <c r="H12" s="81">
        <v>32</v>
      </c>
      <c r="I12" s="119">
        <f t="shared" si="3"/>
        <v>15</v>
      </c>
      <c r="J12" s="70">
        <v>8</v>
      </c>
      <c r="K12" s="69">
        <f t="shared" si="4"/>
        <v>60</v>
      </c>
      <c r="L12" s="81">
        <v>8</v>
      </c>
      <c r="M12" s="79">
        <f>IF(L12&lt;&gt;"",(VLOOKUP(L12,POINT,6)),0)</f>
        <v>40</v>
      </c>
      <c r="N12" s="70">
        <v>16</v>
      </c>
      <c r="O12" s="69">
        <f t="shared" si="5"/>
        <v>30</v>
      </c>
    </row>
    <row r="13" spans="1:15" ht="13.5" customHeight="1">
      <c r="A13" s="68">
        <f t="shared" si="0"/>
        <v>8</v>
      </c>
      <c r="B13" s="77">
        <f t="shared" si="1"/>
      </c>
      <c r="C13" s="93" t="s">
        <v>19</v>
      </c>
      <c r="D13" s="118" t="s">
        <v>227</v>
      </c>
      <c r="E13" s="26">
        <f t="shared" si="2"/>
        <v>110</v>
      </c>
      <c r="F13" s="70"/>
      <c r="G13" s="69"/>
      <c r="H13" s="81">
        <v>8</v>
      </c>
      <c r="I13" s="119">
        <f t="shared" si="3"/>
        <v>40</v>
      </c>
      <c r="J13" s="70">
        <v>16</v>
      </c>
      <c r="K13" s="69">
        <f t="shared" si="4"/>
        <v>40</v>
      </c>
      <c r="L13" s="81"/>
      <c r="M13" s="79"/>
      <c r="N13" s="70">
        <v>16</v>
      </c>
      <c r="O13" s="69">
        <f t="shared" si="5"/>
        <v>30</v>
      </c>
    </row>
    <row r="14" spans="1:15" ht="13.5" customHeight="1">
      <c r="A14" s="68">
        <f t="shared" si="0"/>
        <v>9</v>
      </c>
      <c r="B14" s="77">
        <f t="shared" si="1"/>
      </c>
      <c r="C14" s="93" t="s">
        <v>16</v>
      </c>
      <c r="D14" s="118" t="s">
        <v>282</v>
      </c>
      <c r="E14" s="26">
        <f t="shared" si="2"/>
        <v>100</v>
      </c>
      <c r="F14" s="70"/>
      <c r="G14" s="69"/>
      <c r="H14" s="81"/>
      <c r="I14" s="119"/>
      <c r="J14" s="70">
        <v>8</v>
      </c>
      <c r="K14" s="69">
        <f t="shared" si="4"/>
        <v>60</v>
      </c>
      <c r="L14" s="81">
        <v>8</v>
      </c>
      <c r="M14" s="79">
        <f>IF(L14&lt;&gt;"",(VLOOKUP(L14,POINT,6)),0)</f>
        <v>40</v>
      </c>
      <c r="N14" s="70"/>
      <c r="O14" s="69"/>
    </row>
    <row r="15" spans="1:15" ht="13.5" customHeight="1">
      <c r="A15" s="68">
        <f t="shared" si="0"/>
        <v>10</v>
      </c>
      <c r="B15" s="77">
        <f t="shared" si="1"/>
      </c>
      <c r="C15" s="93" t="s">
        <v>28</v>
      </c>
      <c r="D15" s="118" t="s">
        <v>283</v>
      </c>
      <c r="E15" s="26">
        <f t="shared" si="2"/>
        <v>85</v>
      </c>
      <c r="F15" s="70"/>
      <c r="G15" s="69"/>
      <c r="H15" s="81">
        <v>16</v>
      </c>
      <c r="I15" s="119">
        <f t="shared" si="3"/>
        <v>25</v>
      </c>
      <c r="J15" s="70">
        <v>16</v>
      </c>
      <c r="K15" s="69">
        <f t="shared" si="4"/>
        <v>40</v>
      </c>
      <c r="L15" s="81"/>
      <c r="M15" s="79"/>
      <c r="N15" s="70">
        <v>32</v>
      </c>
      <c r="O15" s="69">
        <f t="shared" si="5"/>
        <v>20</v>
      </c>
    </row>
    <row r="16" spans="1:15" ht="13.5" customHeight="1">
      <c r="A16" s="68">
        <f t="shared" si="0"/>
        <v>11</v>
      </c>
      <c r="B16" s="77">
        <f t="shared" si="1"/>
      </c>
      <c r="C16" s="93" t="s">
        <v>26</v>
      </c>
      <c r="D16" s="118" t="s">
        <v>27</v>
      </c>
      <c r="E16" s="26">
        <f t="shared" si="2"/>
        <v>79</v>
      </c>
      <c r="F16" s="70">
        <v>4</v>
      </c>
      <c r="G16" s="69">
        <f>IF(F16&lt;&gt;"",(VLOOKUP(F16,POINT,2)),0)</f>
        <v>4</v>
      </c>
      <c r="H16" s="81">
        <v>32</v>
      </c>
      <c r="I16" s="119">
        <f t="shared" si="3"/>
        <v>15</v>
      </c>
      <c r="J16" s="70">
        <v>16</v>
      </c>
      <c r="K16" s="69">
        <f t="shared" si="4"/>
        <v>40</v>
      </c>
      <c r="L16" s="81"/>
      <c r="M16" s="79"/>
      <c r="N16" s="70">
        <v>32</v>
      </c>
      <c r="O16" s="69">
        <f t="shared" si="5"/>
        <v>20</v>
      </c>
    </row>
    <row r="17" spans="1:15" ht="13.5" customHeight="1">
      <c r="A17" s="68">
        <f t="shared" si="0"/>
        <v>12</v>
      </c>
      <c r="B17" s="77">
        <f t="shared" si="1"/>
      </c>
      <c r="C17" s="93" t="s">
        <v>24</v>
      </c>
      <c r="D17" s="118" t="s">
        <v>25</v>
      </c>
      <c r="E17" s="26">
        <f t="shared" si="2"/>
        <v>75</v>
      </c>
      <c r="F17" s="70"/>
      <c r="G17" s="69"/>
      <c r="H17" s="81">
        <v>16</v>
      </c>
      <c r="I17" s="119">
        <f t="shared" si="3"/>
        <v>25</v>
      </c>
      <c r="J17" s="70">
        <v>32</v>
      </c>
      <c r="K17" s="69">
        <f t="shared" si="4"/>
        <v>30</v>
      </c>
      <c r="L17" s="81"/>
      <c r="M17" s="79"/>
      <c r="N17" s="70">
        <v>32</v>
      </c>
      <c r="O17" s="69">
        <f t="shared" si="5"/>
        <v>20</v>
      </c>
    </row>
    <row r="18" spans="1:15" ht="13.5" customHeight="1">
      <c r="A18" s="68">
        <f t="shared" si="0"/>
        <v>13</v>
      </c>
      <c r="B18" s="77">
        <f t="shared" si="1"/>
      </c>
      <c r="C18" s="93" t="s">
        <v>14</v>
      </c>
      <c r="D18" s="118" t="s">
        <v>15</v>
      </c>
      <c r="E18" s="26">
        <f t="shared" si="2"/>
        <v>70</v>
      </c>
      <c r="F18" s="70"/>
      <c r="G18" s="69"/>
      <c r="H18" s="81"/>
      <c r="I18" s="119"/>
      <c r="J18" s="70"/>
      <c r="K18" s="69"/>
      <c r="L18" s="81">
        <v>8</v>
      </c>
      <c r="M18" s="79">
        <f>IF(L18&lt;&gt;"",(VLOOKUP(L18,POINT,6)),0)</f>
        <v>40</v>
      </c>
      <c r="N18" s="70">
        <v>16</v>
      </c>
      <c r="O18" s="69">
        <f t="shared" si="5"/>
        <v>30</v>
      </c>
    </row>
    <row r="19" spans="1:15" ht="13.5" customHeight="1">
      <c r="A19" s="68">
        <f t="shared" si="0"/>
        <v>14</v>
      </c>
      <c r="B19" s="77">
        <f t="shared" si="1"/>
      </c>
      <c r="C19" s="93" t="s">
        <v>35</v>
      </c>
      <c r="D19" s="118" t="s">
        <v>228</v>
      </c>
      <c r="E19" s="26">
        <f t="shared" si="2"/>
        <v>65</v>
      </c>
      <c r="F19" s="70"/>
      <c r="G19" s="69"/>
      <c r="H19" s="81">
        <v>16</v>
      </c>
      <c r="I19" s="119">
        <f t="shared" si="3"/>
        <v>25</v>
      </c>
      <c r="J19" s="70">
        <v>64</v>
      </c>
      <c r="K19" s="69">
        <f t="shared" si="4"/>
        <v>20</v>
      </c>
      <c r="L19" s="81"/>
      <c r="M19" s="79"/>
      <c r="N19" s="70">
        <v>32</v>
      </c>
      <c r="O19" s="69">
        <f t="shared" si="5"/>
        <v>20</v>
      </c>
    </row>
    <row r="20" spans="1:15" ht="13.5" customHeight="1">
      <c r="A20" s="68">
        <f t="shared" si="0"/>
        <v>15</v>
      </c>
      <c r="B20" s="77">
        <f t="shared" si="1"/>
      </c>
      <c r="C20" s="93" t="s">
        <v>10</v>
      </c>
      <c r="D20" s="118" t="s">
        <v>11</v>
      </c>
      <c r="E20" s="26">
        <f t="shared" si="2"/>
        <v>60</v>
      </c>
      <c r="F20" s="70"/>
      <c r="G20" s="69"/>
      <c r="H20" s="81"/>
      <c r="I20" s="119"/>
      <c r="J20" s="70">
        <v>8</v>
      </c>
      <c r="K20" s="69">
        <f t="shared" si="4"/>
        <v>60</v>
      </c>
      <c r="L20" s="81"/>
      <c r="M20" s="79"/>
      <c r="N20" s="70"/>
      <c r="O20" s="69"/>
    </row>
    <row r="21" spans="1:15" ht="13.5" customHeight="1">
      <c r="A21" s="68">
        <f t="shared" si="0"/>
        <v>15</v>
      </c>
      <c r="B21" s="77" t="str">
        <f t="shared" si="1"/>
        <v>T</v>
      </c>
      <c r="C21" s="93" t="s">
        <v>18</v>
      </c>
      <c r="D21" s="118" t="s">
        <v>223</v>
      </c>
      <c r="E21" s="26">
        <f t="shared" si="2"/>
        <v>60</v>
      </c>
      <c r="F21" s="70"/>
      <c r="G21" s="69"/>
      <c r="H21" s="81"/>
      <c r="I21" s="119"/>
      <c r="J21" s="70">
        <v>16</v>
      </c>
      <c r="K21" s="69">
        <f t="shared" si="4"/>
        <v>40</v>
      </c>
      <c r="L21" s="81"/>
      <c r="M21" s="79"/>
      <c r="N21" s="70">
        <v>32</v>
      </c>
      <c r="O21" s="69">
        <f t="shared" si="5"/>
        <v>20</v>
      </c>
    </row>
    <row r="22" spans="1:15" ht="13.5" customHeight="1">
      <c r="A22" s="68">
        <f t="shared" si="0"/>
        <v>17</v>
      </c>
      <c r="B22" s="77">
        <f t="shared" si="1"/>
      </c>
      <c r="C22" s="120" t="s">
        <v>762</v>
      </c>
      <c r="D22" s="118" t="s">
        <v>763</v>
      </c>
      <c r="E22" s="26">
        <f t="shared" si="2"/>
        <v>56</v>
      </c>
      <c r="F22" s="70">
        <v>16</v>
      </c>
      <c r="G22" s="69">
        <f>IF(F22&lt;&gt;"",(VLOOKUP(F22,POINT,2)),0)</f>
        <v>1</v>
      </c>
      <c r="H22" s="81">
        <v>16</v>
      </c>
      <c r="I22" s="119">
        <f t="shared" si="3"/>
        <v>25</v>
      </c>
      <c r="J22" s="70">
        <v>32</v>
      </c>
      <c r="K22" s="69">
        <f t="shared" si="4"/>
        <v>30</v>
      </c>
      <c r="L22" s="81"/>
      <c r="M22" s="79"/>
      <c r="N22" s="70"/>
      <c r="O22" s="69"/>
    </row>
    <row r="23" spans="1:15" ht="13.5" customHeight="1">
      <c r="A23" s="68">
        <f t="shared" si="0"/>
        <v>18</v>
      </c>
      <c r="B23" s="77">
        <f t="shared" si="1"/>
      </c>
      <c r="C23" s="93" t="s">
        <v>31</v>
      </c>
      <c r="D23" s="118" t="s">
        <v>17</v>
      </c>
      <c r="E23" s="26">
        <f t="shared" si="2"/>
        <v>55</v>
      </c>
      <c r="F23" s="70"/>
      <c r="G23" s="69"/>
      <c r="H23" s="81">
        <v>16</v>
      </c>
      <c r="I23" s="119">
        <f t="shared" si="3"/>
        <v>25</v>
      </c>
      <c r="J23" s="70"/>
      <c r="K23" s="69"/>
      <c r="L23" s="81"/>
      <c r="M23" s="79"/>
      <c r="N23" s="70">
        <v>16</v>
      </c>
      <c r="O23" s="69">
        <f t="shared" si="5"/>
        <v>30</v>
      </c>
    </row>
    <row r="24" spans="1:15" ht="13.5" customHeight="1">
      <c r="A24" s="68">
        <f t="shared" si="0"/>
        <v>19</v>
      </c>
      <c r="B24" s="77">
        <f t="shared" si="1"/>
      </c>
      <c r="C24" s="93" t="s">
        <v>20</v>
      </c>
      <c r="D24" s="118" t="s">
        <v>223</v>
      </c>
      <c r="E24" s="26">
        <f t="shared" si="2"/>
        <v>50</v>
      </c>
      <c r="F24" s="70"/>
      <c r="G24" s="69"/>
      <c r="H24" s="81"/>
      <c r="I24" s="119"/>
      <c r="J24" s="70">
        <v>32</v>
      </c>
      <c r="K24" s="69">
        <f t="shared" si="4"/>
        <v>30</v>
      </c>
      <c r="L24" s="81"/>
      <c r="M24" s="79"/>
      <c r="N24" s="70">
        <v>32</v>
      </c>
      <c r="O24" s="69">
        <f t="shared" si="5"/>
        <v>20</v>
      </c>
    </row>
    <row r="25" spans="1:15" ht="13.5" customHeight="1">
      <c r="A25" s="68">
        <f t="shared" si="0"/>
        <v>19</v>
      </c>
      <c r="B25" s="77" t="str">
        <f t="shared" si="1"/>
        <v>T</v>
      </c>
      <c r="C25" s="93" t="s">
        <v>30</v>
      </c>
      <c r="D25" s="118" t="s">
        <v>228</v>
      </c>
      <c r="E25" s="26">
        <f t="shared" si="2"/>
        <v>50</v>
      </c>
      <c r="F25" s="70"/>
      <c r="G25" s="69"/>
      <c r="H25" s="81"/>
      <c r="I25" s="119"/>
      <c r="J25" s="70">
        <v>32</v>
      </c>
      <c r="K25" s="69">
        <f t="shared" si="4"/>
        <v>30</v>
      </c>
      <c r="L25" s="81"/>
      <c r="M25" s="79"/>
      <c r="N25" s="70">
        <v>32</v>
      </c>
      <c r="O25" s="69">
        <f t="shared" si="5"/>
        <v>20</v>
      </c>
    </row>
    <row r="26" spans="1:15" ht="13.5" customHeight="1">
      <c r="A26" s="68">
        <f t="shared" si="0"/>
        <v>21</v>
      </c>
      <c r="B26" s="77">
        <f t="shared" si="1"/>
      </c>
      <c r="C26" s="93" t="s">
        <v>21</v>
      </c>
      <c r="D26" s="118" t="s">
        <v>22</v>
      </c>
      <c r="E26" s="26">
        <f t="shared" si="2"/>
        <v>45</v>
      </c>
      <c r="F26" s="70"/>
      <c r="G26" s="69"/>
      <c r="H26" s="81"/>
      <c r="I26" s="119"/>
      <c r="J26" s="70">
        <v>32</v>
      </c>
      <c r="K26" s="69">
        <f t="shared" si="4"/>
        <v>30</v>
      </c>
      <c r="L26" s="81"/>
      <c r="M26" s="79"/>
      <c r="N26" s="70">
        <v>64</v>
      </c>
      <c r="O26" s="69">
        <f t="shared" si="5"/>
        <v>15</v>
      </c>
    </row>
    <row r="27" spans="1:15" ht="13.5" customHeight="1">
      <c r="A27" s="68">
        <f t="shared" si="0"/>
        <v>21</v>
      </c>
      <c r="B27" s="77" t="str">
        <f t="shared" si="1"/>
        <v>T</v>
      </c>
      <c r="C27" s="120" t="s">
        <v>49</v>
      </c>
      <c r="D27" s="118" t="s">
        <v>50</v>
      </c>
      <c r="E27" s="26">
        <f t="shared" si="2"/>
        <v>45</v>
      </c>
      <c r="F27" s="70"/>
      <c r="G27" s="69"/>
      <c r="H27" s="81">
        <v>16</v>
      </c>
      <c r="I27" s="119">
        <f t="shared" si="3"/>
        <v>25</v>
      </c>
      <c r="J27" s="70"/>
      <c r="K27" s="69"/>
      <c r="L27" s="81"/>
      <c r="M27" s="79"/>
      <c r="N27" s="70">
        <v>32</v>
      </c>
      <c r="O27" s="69">
        <f t="shared" si="5"/>
        <v>20</v>
      </c>
    </row>
    <row r="28" spans="1:15" ht="13.5" customHeight="1">
      <c r="A28" s="68">
        <f t="shared" si="0"/>
        <v>23</v>
      </c>
      <c r="B28" s="77">
        <f t="shared" si="1"/>
      </c>
      <c r="C28" s="93" t="s">
        <v>37</v>
      </c>
      <c r="D28" s="118" t="s">
        <v>9</v>
      </c>
      <c r="E28" s="26">
        <f t="shared" si="2"/>
        <v>42</v>
      </c>
      <c r="F28" s="70">
        <v>8</v>
      </c>
      <c r="G28" s="69">
        <f>IF(F28&lt;&gt;"",(VLOOKUP(F28,POINT,2)),0)</f>
        <v>2</v>
      </c>
      <c r="H28" s="81"/>
      <c r="I28" s="119"/>
      <c r="J28" s="70">
        <v>64</v>
      </c>
      <c r="K28" s="69">
        <f t="shared" si="4"/>
        <v>20</v>
      </c>
      <c r="L28" s="81"/>
      <c r="M28" s="79"/>
      <c r="N28" s="70">
        <v>32</v>
      </c>
      <c r="O28" s="69">
        <f t="shared" si="5"/>
        <v>20</v>
      </c>
    </row>
    <row r="29" spans="1:15" ht="13.5" customHeight="1">
      <c r="A29" s="68">
        <f t="shared" si="0"/>
        <v>24</v>
      </c>
      <c r="B29" s="77">
        <f t="shared" si="1"/>
      </c>
      <c r="C29" s="93" t="s">
        <v>34</v>
      </c>
      <c r="D29" s="118" t="s">
        <v>225</v>
      </c>
      <c r="E29" s="26">
        <f t="shared" si="2"/>
        <v>41</v>
      </c>
      <c r="F29" s="70">
        <v>16</v>
      </c>
      <c r="G29" s="69">
        <f>IF(F29&lt;&gt;"",(VLOOKUP(F29,POINT,2)),0)</f>
        <v>1</v>
      </c>
      <c r="H29" s="81"/>
      <c r="I29" s="119"/>
      <c r="J29" s="70">
        <v>16</v>
      </c>
      <c r="K29" s="69">
        <f t="shared" si="4"/>
        <v>40</v>
      </c>
      <c r="L29" s="81"/>
      <c r="M29" s="79"/>
      <c r="N29" s="70"/>
      <c r="O29" s="69"/>
    </row>
    <row r="30" spans="1:15" ht="13.5" customHeight="1">
      <c r="A30" s="68">
        <f t="shared" si="0"/>
        <v>25</v>
      </c>
      <c r="B30" s="77">
        <f t="shared" si="1"/>
      </c>
      <c r="C30" s="93" t="s">
        <v>36</v>
      </c>
      <c r="D30" s="118" t="s">
        <v>27</v>
      </c>
      <c r="E30" s="26">
        <f t="shared" si="2"/>
        <v>40</v>
      </c>
      <c r="F30" s="70"/>
      <c r="G30" s="69"/>
      <c r="H30" s="81"/>
      <c r="I30" s="119"/>
      <c r="J30" s="70">
        <v>16</v>
      </c>
      <c r="K30" s="69">
        <f t="shared" si="4"/>
        <v>40</v>
      </c>
      <c r="L30" s="81"/>
      <c r="M30" s="79"/>
      <c r="N30" s="70"/>
      <c r="O30" s="69"/>
    </row>
    <row r="31" spans="1:15" ht="13.5" customHeight="1">
      <c r="A31" s="68">
        <f t="shared" si="0"/>
        <v>25</v>
      </c>
      <c r="B31" s="77" t="str">
        <f t="shared" si="1"/>
        <v>T</v>
      </c>
      <c r="C31" s="93" t="s">
        <v>38</v>
      </c>
      <c r="D31" s="118" t="s">
        <v>578</v>
      </c>
      <c r="E31" s="26">
        <f t="shared" si="2"/>
        <v>40</v>
      </c>
      <c r="F31" s="70"/>
      <c r="G31" s="69"/>
      <c r="H31" s="81"/>
      <c r="I31" s="119"/>
      <c r="J31" s="70">
        <v>16</v>
      </c>
      <c r="K31" s="69">
        <f t="shared" si="4"/>
        <v>40</v>
      </c>
      <c r="L31" s="81"/>
      <c r="M31" s="79"/>
      <c r="N31" s="70"/>
      <c r="O31" s="69"/>
    </row>
    <row r="32" spans="1:15" ht="13.5" customHeight="1">
      <c r="A32" s="68">
        <f t="shared" si="0"/>
        <v>25</v>
      </c>
      <c r="B32" s="77" t="str">
        <f t="shared" si="1"/>
        <v>T</v>
      </c>
      <c r="C32" s="93" t="s">
        <v>42</v>
      </c>
      <c r="D32" s="118" t="s">
        <v>578</v>
      </c>
      <c r="E32" s="26">
        <f t="shared" si="2"/>
        <v>40</v>
      </c>
      <c r="F32" s="70"/>
      <c r="G32" s="69"/>
      <c r="H32" s="81">
        <v>64</v>
      </c>
      <c r="I32" s="119">
        <f t="shared" si="3"/>
        <v>10</v>
      </c>
      <c r="J32" s="70">
        <v>32</v>
      </c>
      <c r="K32" s="69">
        <f t="shared" si="4"/>
        <v>30</v>
      </c>
      <c r="L32" s="81"/>
      <c r="M32" s="79"/>
      <c r="N32" s="70"/>
      <c r="O32" s="69"/>
    </row>
    <row r="33" spans="1:15" ht="13.5" customHeight="1">
      <c r="A33" s="68">
        <f t="shared" si="0"/>
        <v>25</v>
      </c>
      <c r="B33" s="77"/>
      <c r="C33" s="120" t="s">
        <v>41</v>
      </c>
      <c r="D33" s="118" t="s">
        <v>711</v>
      </c>
      <c r="E33" s="26">
        <f t="shared" si="2"/>
        <v>40</v>
      </c>
      <c r="F33" s="70"/>
      <c r="G33" s="69"/>
      <c r="H33" s="81">
        <v>8</v>
      </c>
      <c r="I33" s="119">
        <f t="shared" si="3"/>
        <v>40</v>
      </c>
      <c r="J33" s="70"/>
      <c r="K33" s="69"/>
      <c r="L33" s="81"/>
      <c r="M33" s="79"/>
      <c r="N33" s="70"/>
      <c r="O33" s="69"/>
    </row>
    <row r="34" spans="1:15" ht="13.5" customHeight="1">
      <c r="A34" s="68">
        <f t="shared" si="0"/>
        <v>25</v>
      </c>
      <c r="B34" s="77"/>
      <c r="C34" s="120" t="s">
        <v>712</v>
      </c>
      <c r="D34" s="118" t="s">
        <v>713</v>
      </c>
      <c r="E34" s="26">
        <f t="shared" si="2"/>
        <v>40</v>
      </c>
      <c r="F34" s="70"/>
      <c r="G34" s="69"/>
      <c r="H34" s="81">
        <v>8</v>
      </c>
      <c r="I34" s="119">
        <f t="shared" si="3"/>
        <v>40</v>
      </c>
      <c r="J34" s="70"/>
      <c r="K34" s="69"/>
      <c r="L34" s="81"/>
      <c r="M34" s="79"/>
      <c r="N34" s="70"/>
      <c r="O34" s="69"/>
    </row>
    <row r="35" spans="1:15" ht="13.5" customHeight="1">
      <c r="A35" s="68">
        <f t="shared" si="0"/>
        <v>30</v>
      </c>
      <c r="B35" s="77">
        <f t="shared" si="1"/>
      </c>
      <c r="C35" s="120" t="s">
        <v>46</v>
      </c>
      <c r="D35" s="118" t="s">
        <v>228</v>
      </c>
      <c r="E35" s="26">
        <f t="shared" si="2"/>
        <v>35</v>
      </c>
      <c r="F35" s="70"/>
      <c r="G35" s="69"/>
      <c r="H35" s="81">
        <v>32</v>
      </c>
      <c r="I35" s="119">
        <f t="shared" si="3"/>
        <v>15</v>
      </c>
      <c r="J35" s="70"/>
      <c r="K35" s="69"/>
      <c r="L35" s="81"/>
      <c r="M35" s="79"/>
      <c r="N35" s="70">
        <v>32</v>
      </c>
      <c r="O35" s="69">
        <f t="shared" si="5"/>
        <v>20</v>
      </c>
    </row>
    <row r="36" spans="1:15" ht="13.5" customHeight="1">
      <c r="A36" s="68">
        <f t="shared" si="0"/>
        <v>30</v>
      </c>
      <c r="B36" s="77" t="str">
        <f t="shared" si="1"/>
        <v>T</v>
      </c>
      <c r="C36" s="120" t="s">
        <v>52</v>
      </c>
      <c r="D36" s="118" t="s">
        <v>50</v>
      </c>
      <c r="E36" s="26">
        <f t="shared" si="2"/>
        <v>35</v>
      </c>
      <c r="F36" s="70"/>
      <c r="G36" s="69"/>
      <c r="H36" s="81">
        <v>32</v>
      </c>
      <c r="I36" s="119">
        <f t="shared" si="3"/>
        <v>15</v>
      </c>
      <c r="J36" s="70"/>
      <c r="K36" s="69"/>
      <c r="L36" s="81"/>
      <c r="M36" s="79"/>
      <c r="N36" s="70">
        <v>32</v>
      </c>
      <c r="O36" s="69">
        <f t="shared" si="5"/>
        <v>20</v>
      </c>
    </row>
    <row r="37" spans="1:15" ht="13.5" customHeight="1">
      <c r="A37" s="68">
        <f t="shared" si="0"/>
        <v>30</v>
      </c>
      <c r="B37" s="77" t="str">
        <f t="shared" si="1"/>
        <v>T</v>
      </c>
      <c r="C37" s="93" t="s">
        <v>56</v>
      </c>
      <c r="D37" s="118" t="s">
        <v>578</v>
      </c>
      <c r="E37" s="26">
        <f t="shared" si="2"/>
        <v>35</v>
      </c>
      <c r="F37" s="70"/>
      <c r="G37" s="69"/>
      <c r="H37" s="81">
        <v>32</v>
      </c>
      <c r="I37" s="119">
        <f t="shared" si="3"/>
        <v>15</v>
      </c>
      <c r="J37" s="70">
        <v>64</v>
      </c>
      <c r="K37" s="69">
        <f t="shared" si="4"/>
        <v>20</v>
      </c>
      <c r="L37" s="81"/>
      <c r="M37" s="79"/>
      <c r="N37" s="70"/>
      <c r="O37" s="69"/>
    </row>
    <row r="38" spans="1:15" ht="13.5" customHeight="1">
      <c r="A38" s="68">
        <f aca="true" t="shared" si="6" ref="A38:A69">IF(E38=0,"",RANK(E38,$E$5:$E$81))</f>
        <v>33</v>
      </c>
      <c r="B38" s="77">
        <f aca="true" t="shared" si="7" ref="B38:B74">IF(E38=0,"",IF(A38=A37,"T",""))</f>
      </c>
      <c r="C38" s="93" t="s">
        <v>29</v>
      </c>
      <c r="D38" s="118" t="s">
        <v>489</v>
      </c>
      <c r="E38" s="26">
        <f aca="true" t="shared" si="8" ref="E38:E78">IF((G38+I38+K38+M38+O38)&lt;&gt;0,G38+I38+K38+M38+O38,0)</f>
        <v>30</v>
      </c>
      <c r="F38" s="70"/>
      <c r="G38" s="69"/>
      <c r="H38" s="81"/>
      <c r="I38" s="119"/>
      <c r="J38" s="70">
        <v>32</v>
      </c>
      <c r="K38" s="69">
        <f aca="true" t="shared" si="9" ref="K38:K43">IF(J38&lt;&gt;"",(VLOOKUP(J38,POINT,5)),0)</f>
        <v>30</v>
      </c>
      <c r="L38" s="81"/>
      <c r="M38" s="79"/>
      <c r="N38" s="70"/>
      <c r="O38" s="69"/>
    </row>
    <row r="39" spans="1:15" ht="13.5" customHeight="1">
      <c r="A39" s="68">
        <f t="shared" si="6"/>
        <v>33</v>
      </c>
      <c r="B39" s="77" t="str">
        <f t="shared" si="7"/>
        <v>T</v>
      </c>
      <c r="C39" s="93" t="s">
        <v>23</v>
      </c>
      <c r="D39" s="118" t="s">
        <v>223</v>
      </c>
      <c r="E39" s="26">
        <f t="shared" si="8"/>
        <v>30</v>
      </c>
      <c r="F39" s="70"/>
      <c r="G39" s="69"/>
      <c r="H39" s="81"/>
      <c r="I39" s="119"/>
      <c r="J39" s="70">
        <v>32</v>
      </c>
      <c r="K39" s="69">
        <f t="shared" si="9"/>
        <v>30</v>
      </c>
      <c r="L39" s="81"/>
      <c r="M39" s="79"/>
      <c r="N39" s="70"/>
      <c r="O39" s="69"/>
    </row>
    <row r="40" spans="1:15" ht="13.5" customHeight="1">
      <c r="A40" s="68">
        <f t="shared" si="6"/>
        <v>33</v>
      </c>
      <c r="B40" s="77" t="str">
        <f t="shared" si="7"/>
        <v>T</v>
      </c>
      <c r="C40" s="93" t="s">
        <v>32</v>
      </c>
      <c r="D40" s="118" t="s">
        <v>226</v>
      </c>
      <c r="E40" s="26">
        <f t="shared" si="8"/>
        <v>30</v>
      </c>
      <c r="F40" s="70"/>
      <c r="G40" s="69"/>
      <c r="H40" s="81"/>
      <c r="I40" s="119"/>
      <c r="J40" s="81">
        <v>32</v>
      </c>
      <c r="K40" s="69">
        <f t="shared" si="9"/>
        <v>30</v>
      </c>
      <c r="L40" s="81"/>
      <c r="M40" s="79"/>
      <c r="N40" s="70"/>
      <c r="O40" s="69"/>
    </row>
    <row r="41" spans="1:15" ht="13.5" customHeight="1">
      <c r="A41" s="68">
        <f t="shared" si="6"/>
        <v>33</v>
      </c>
      <c r="B41" s="77" t="str">
        <f t="shared" si="7"/>
        <v>T</v>
      </c>
      <c r="C41" s="93" t="s">
        <v>39</v>
      </c>
      <c r="D41" s="118" t="s">
        <v>40</v>
      </c>
      <c r="E41" s="26">
        <f t="shared" si="8"/>
        <v>30</v>
      </c>
      <c r="F41" s="70"/>
      <c r="G41" s="69"/>
      <c r="H41" s="81"/>
      <c r="I41" s="119"/>
      <c r="J41" s="70">
        <v>32</v>
      </c>
      <c r="K41" s="69">
        <f t="shared" si="9"/>
        <v>30</v>
      </c>
      <c r="L41" s="81"/>
      <c r="M41" s="79"/>
      <c r="N41" s="70"/>
      <c r="O41" s="69"/>
    </row>
    <row r="42" spans="1:15" ht="13.5" customHeight="1">
      <c r="A42" s="68">
        <f t="shared" si="6"/>
        <v>33</v>
      </c>
      <c r="B42" s="77" t="str">
        <f t="shared" si="7"/>
        <v>T</v>
      </c>
      <c r="C42" s="93" t="s">
        <v>41</v>
      </c>
      <c r="D42" s="118" t="s">
        <v>13</v>
      </c>
      <c r="E42" s="26">
        <f t="shared" si="8"/>
        <v>30</v>
      </c>
      <c r="F42" s="70"/>
      <c r="G42" s="69"/>
      <c r="H42" s="81"/>
      <c r="I42" s="119"/>
      <c r="J42" s="70">
        <v>32</v>
      </c>
      <c r="K42" s="69">
        <f t="shared" si="9"/>
        <v>30</v>
      </c>
      <c r="L42" s="81"/>
      <c r="M42" s="79"/>
      <c r="N42" s="70"/>
      <c r="O42" s="69"/>
    </row>
    <row r="43" spans="1:15" ht="13.5" customHeight="1">
      <c r="A43" s="68">
        <f t="shared" si="6"/>
        <v>33</v>
      </c>
      <c r="B43" s="77" t="str">
        <f t="shared" si="7"/>
        <v>T</v>
      </c>
      <c r="C43" s="93" t="s">
        <v>54</v>
      </c>
      <c r="D43" s="118" t="s">
        <v>27</v>
      </c>
      <c r="E43" s="26">
        <f t="shared" si="8"/>
        <v>30</v>
      </c>
      <c r="F43" s="70"/>
      <c r="G43" s="69"/>
      <c r="H43" s="81"/>
      <c r="I43" s="119"/>
      <c r="J43" s="70">
        <v>32</v>
      </c>
      <c r="K43" s="69">
        <f t="shared" si="9"/>
        <v>30</v>
      </c>
      <c r="L43" s="81"/>
      <c r="M43" s="79"/>
      <c r="N43" s="70"/>
      <c r="O43" s="69"/>
    </row>
    <row r="44" spans="1:15" ht="13.5" customHeight="1">
      <c r="A44" s="68">
        <f t="shared" si="6"/>
        <v>39</v>
      </c>
      <c r="B44" s="77">
        <f t="shared" si="7"/>
      </c>
      <c r="C44" s="93" t="s">
        <v>65</v>
      </c>
      <c r="D44" s="118" t="s">
        <v>45</v>
      </c>
      <c r="E44" s="26">
        <f t="shared" si="8"/>
        <v>25</v>
      </c>
      <c r="F44" s="70"/>
      <c r="G44" s="69"/>
      <c r="H44" s="81">
        <v>16</v>
      </c>
      <c r="I44" s="119">
        <f>IF(H44&lt;&gt;"",(VLOOKUP(H44,POINT,3)),0)</f>
        <v>25</v>
      </c>
      <c r="J44" s="70"/>
      <c r="K44" s="69"/>
      <c r="L44" s="81"/>
      <c r="M44" s="79"/>
      <c r="N44" s="70"/>
      <c r="O44" s="69"/>
    </row>
    <row r="45" spans="1:15" ht="13.5" customHeight="1">
      <c r="A45" s="68">
        <f t="shared" si="6"/>
        <v>39</v>
      </c>
      <c r="B45" s="77" t="str">
        <f t="shared" si="7"/>
        <v>T</v>
      </c>
      <c r="C45" s="93" t="s">
        <v>43</v>
      </c>
      <c r="D45" s="118" t="s">
        <v>225</v>
      </c>
      <c r="E45" s="26">
        <f t="shared" si="8"/>
        <v>25</v>
      </c>
      <c r="F45" s="70"/>
      <c r="G45" s="69"/>
      <c r="H45" s="81">
        <v>16</v>
      </c>
      <c r="I45" s="119">
        <f>IF(H45&lt;&gt;"",(VLOOKUP(H45,POINT,3)),0)</f>
        <v>25</v>
      </c>
      <c r="J45" s="70"/>
      <c r="K45" s="69"/>
      <c r="L45" s="81"/>
      <c r="M45" s="79"/>
      <c r="N45" s="70"/>
      <c r="O45" s="69"/>
    </row>
    <row r="46" spans="1:15" ht="13.5" customHeight="1">
      <c r="A46" s="68">
        <f t="shared" si="6"/>
        <v>39</v>
      </c>
      <c r="B46" s="77"/>
      <c r="C46" s="120" t="s">
        <v>708</v>
      </c>
      <c r="D46" s="118" t="s">
        <v>709</v>
      </c>
      <c r="E46" s="26">
        <f t="shared" si="8"/>
        <v>25</v>
      </c>
      <c r="F46" s="70"/>
      <c r="G46" s="69"/>
      <c r="H46" s="81">
        <v>16</v>
      </c>
      <c r="I46" s="119">
        <f>IF(H46&lt;&gt;"",(VLOOKUP(H46,POINT,3)),0)</f>
        <v>25</v>
      </c>
      <c r="J46" s="70"/>
      <c r="K46" s="69"/>
      <c r="L46" s="81"/>
      <c r="M46" s="79"/>
      <c r="N46" s="70"/>
      <c r="O46" s="69"/>
    </row>
    <row r="47" spans="1:15" ht="13.5" customHeight="1">
      <c r="A47" s="68">
        <f t="shared" si="6"/>
        <v>39</v>
      </c>
      <c r="B47" s="77" t="str">
        <f t="shared" si="7"/>
        <v>T</v>
      </c>
      <c r="C47" s="120" t="s">
        <v>58</v>
      </c>
      <c r="D47" s="118" t="s">
        <v>228</v>
      </c>
      <c r="E47" s="26">
        <f t="shared" si="8"/>
        <v>25</v>
      </c>
      <c r="F47" s="70">
        <v>1</v>
      </c>
      <c r="G47" s="69">
        <f>IF(F47&lt;&gt;"",(VLOOKUP(F47,POINT,2)),0)</f>
        <v>10</v>
      </c>
      <c r="H47" s="81"/>
      <c r="I47" s="119"/>
      <c r="J47" s="70"/>
      <c r="K47" s="69"/>
      <c r="L47" s="81"/>
      <c r="M47" s="79"/>
      <c r="N47" s="70">
        <v>64</v>
      </c>
      <c r="O47" s="69">
        <f>IF(N47&lt;&gt;"",(VLOOKUP(N47,POINT,7)),0)</f>
        <v>15</v>
      </c>
    </row>
    <row r="48" spans="1:15" ht="13.5" customHeight="1">
      <c r="A48" s="68">
        <f t="shared" si="6"/>
        <v>43</v>
      </c>
      <c r="B48" s="77">
        <f t="shared" si="7"/>
      </c>
      <c r="C48" s="93" t="s">
        <v>33</v>
      </c>
      <c r="D48" s="118" t="s">
        <v>228</v>
      </c>
      <c r="E48" s="26">
        <f t="shared" si="8"/>
        <v>20</v>
      </c>
      <c r="F48" s="70"/>
      <c r="G48" s="69"/>
      <c r="H48" s="81"/>
      <c r="I48" s="119"/>
      <c r="J48" s="70">
        <v>64</v>
      </c>
      <c r="K48" s="69">
        <f>IF(J48&lt;&gt;"",(VLOOKUP(J48,POINT,5)),0)</f>
        <v>20</v>
      </c>
      <c r="L48" s="81"/>
      <c r="M48" s="79"/>
      <c r="N48" s="70"/>
      <c r="O48" s="69"/>
    </row>
    <row r="49" spans="1:15" ht="13.5" customHeight="1">
      <c r="A49" s="68">
        <f t="shared" si="6"/>
        <v>43</v>
      </c>
      <c r="B49" s="77" t="str">
        <f t="shared" si="7"/>
        <v>T</v>
      </c>
      <c r="C49" s="93" t="s">
        <v>44</v>
      </c>
      <c r="D49" s="118" t="s">
        <v>45</v>
      </c>
      <c r="E49" s="26">
        <f t="shared" si="8"/>
        <v>20</v>
      </c>
      <c r="F49" s="70"/>
      <c r="G49" s="69"/>
      <c r="H49" s="81"/>
      <c r="I49" s="119"/>
      <c r="J49" s="70">
        <v>64</v>
      </c>
      <c r="K49" s="69">
        <f>IF(J49&lt;&gt;"",(VLOOKUP(J49,POINT,5)),0)</f>
        <v>20</v>
      </c>
      <c r="L49" s="81"/>
      <c r="M49" s="79"/>
      <c r="N49" s="70"/>
      <c r="O49" s="69"/>
    </row>
    <row r="50" spans="1:15" ht="13.5" customHeight="1">
      <c r="A50" s="68">
        <f t="shared" si="6"/>
        <v>43</v>
      </c>
      <c r="B50" s="77" t="str">
        <f t="shared" si="7"/>
        <v>T</v>
      </c>
      <c r="C50" s="120" t="s">
        <v>47</v>
      </c>
      <c r="D50" s="118" t="s">
        <v>228</v>
      </c>
      <c r="E50" s="26">
        <f t="shared" si="8"/>
        <v>20</v>
      </c>
      <c r="F50" s="70"/>
      <c r="G50" s="69"/>
      <c r="H50" s="81"/>
      <c r="I50" s="119"/>
      <c r="J50" s="70"/>
      <c r="K50" s="69"/>
      <c r="L50" s="81"/>
      <c r="M50" s="79"/>
      <c r="N50" s="70">
        <v>32</v>
      </c>
      <c r="O50" s="69">
        <f>IF(N50&lt;&gt;"",(VLOOKUP(N50,POINT,7)),0)</f>
        <v>20</v>
      </c>
    </row>
    <row r="51" spans="1:15" ht="13.5" customHeight="1">
      <c r="A51" s="68">
        <f t="shared" si="6"/>
        <v>43</v>
      </c>
      <c r="B51" s="77" t="str">
        <f t="shared" si="7"/>
        <v>T</v>
      </c>
      <c r="C51" s="120" t="s">
        <v>48</v>
      </c>
      <c r="D51" s="118" t="s">
        <v>228</v>
      </c>
      <c r="E51" s="26">
        <f t="shared" si="8"/>
        <v>20</v>
      </c>
      <c r="F51" s="70"/>
      <c r="G51" s="69"/>
      <c r="H51" s="81"/>
      <c r="I51" s="119"/>
      <c r="J51" s="70"/>
      <c r="K51" s="69"/>
      <c r="L51" s="81"/>
      <c r="M51" s="79"/>
      <c r="N51" s="70">
        <v>32</v>
      </c>
      <c r="O51" s="69">
        <f>IF(N51&lt;&gt;"",(VLOOKUP(N51,POINT,7)),0)</f>
        <v>20</v>
      </c>
    </row>
    <row r="52" spans="1:15" ht="13.5" customHeight="1">
      <c r="A52" s="68">
        <f t="shared" si="6"/>
        <v>43</v>
      </c>
      <c r="B52" s="77" t="str">
        <f t="shared" si="7"/>
        <v>T</v>
      </c>
      <c r="C52" s="120" t="s">
        <v>51</v>
      </c>
      <c r="D52" s="118" t="s">
        <v>50</v>
      </c>
      <c r="E52" s="26">
        <f t="shared" si="8"/>
        <v>20</v>
      </c>
      <c r="F52" s="70"/>
      <c r="G52" s="69"/>
      <c r="H52" s="81"/>
      <c r="I52" s="119"/>
      <c r="J52" s="70"/>
      <c r="K52" s="69"/>
      <c r="L52" s="81"/>
      <c r="M52" s="79"/>
      <c r="N52" s="70">
        <v>32</v>
      </c>
      <c r="O52" s="69">
        <f>IF(N52&lt;&gt;"",(VLOOKUP(N52,POINT,7)),0)</f>
        <v>20</v>
      </c>
    </row>
    <row r="53" spans="1:15" ht="13.5" customHeight="1">
      <c r="A53" s="68">
        <f t="shared" si="6"/>
        <v>43</v>
      </c>
      <c r="B53" s="77" t="str">
        <f t="shared" si="7"/>
        <v>T</v>
      </c>
      <c r="C53" s="120" t="s">
        <v>53</v>
      </c>
      <c r="D53" s="118" t="s">
        <v>17</v>
      </c>
      <c r="E53" s="26">
        <f t="shared" si="8"/>
        <v>20</v>
      </c>
      <c r="F53" s="70"/>
      <c r="G53" s="69"/>
      <c r="H53" s="81"/>
      <c r="I53" s="119"/>
      <c r="J53" s="70"/>
      <c r="K53" s="69"/>
      <c r="L53" s="81"/>
      <c r="M53" s="79"/>
      <c r="N53" s="70">
        <v>32</v>
      </c>
      <c r="O53" s="69">
        <f>IF(N53&lt;&gt;"",(VLOOKUP(N53,POINT,7)),0)</f>
        <v>20</v>
      </c>
    </row>
    <row r="54" spans="1:15" ht="13.5" customHeight="1">
      <c r="A54" s="68">
        <f t="shared" si="6"/>
        <v>43</v>
      </c>
      <c r="B54" s="77" t="str">
        <f t="shared" si="7"/>
        <v>T</v>
      </c>
      <c r="C54" s="88" t="s">
        <v>55</v>
      </c>
      <c r="D54" s="122" t="s">
        <v>13</v>
      </c>
      <c r="E54" s="26">
        <f t="shared" si="8"/>
        <v>20</v>
      </c>
      <c r="F54" s="70"/>
      <c r="G54" s="69"/>
      <c r="H54" s="81"/>
      <c r="I54" s="119"/>
      <c r="J54" s="70">
        <v>64</v>
      </c>
      <c r="K54" s="69">
        <f>IF(J54&lt;&gt;"",(VLOOKUP(J54,POINT,5)),0)</f>
        <v>20</v>
      </c>
      <c r="L54" s="81"/>
      <c r="M54" s="79"/>
      <c r="N54" s="70"/>
      <c r="O54" s="69"/>
    </row>
    <row r="55" spans="1:15" ht="13.5" customHeight="1">
      <c r="A55" s="68">
        <f t="shared" si="6"/>
        <v>43</v>
      </c>
      <c r="B55" s="77" t="str">
        <f t="shared" si="7"/>
        <v>T</v>
      </c>
      <c r="C55" s="88" t="s">
        <v>57</v>
      </c>
      <c r="D55" s="122" t="s">
        <v>578</v>
      </c>
      <c r="E55" s="26">
        <f t="shared" si="8"/>
        <v>20</v>
      </c>
      <c r="F55" s="70"/>
      <c r="G55" s="69"/>
      <c r="H55" s="81"/>
      <c r="I55" s="119"/>
      <c r="J55" s="70">
        <v>64</v>
      </c>
      <c r="K55" s="69">
        <f>IF(J55&lt;&gt;"",(VLOOKUP(J55,POINT,5)),0)</f>
        <v>20</v>
      </c>
      <c r="L55" s="81"/>
      <c r="M55" s="79"/>
      <c r="N55" s="70"/>
      <c r="O55" s="69"/>
    </row>
    <row r="56" spans="1:15" ht="13.5" customHeight="1">
      <c r="A56" s="68">
        <f t="shared" si="6"/>
        <v>51</v>
      </c>
      <c r="B56" s="77">
        <f t="shared" si="7"/>
      </c>
      <c r="C56" s="121" t="s">
        <v>59</v>
      </c>
      <c r="D56" s="122" t="s">
        <v>60</v>
      </c>
      <c r="E56" s="26">
        <f t="shared" si="8"/>
        <v>15</v>
      </c>
      <c r="F56" s="70"/>
      <c r="G56" s="69"/>
      <c r="H56" s="81"/>
      <c r="I56" s="119"/>
      <c r="J56" s="70"/>
      <c r="K56" s="69"/>
      <c r="L56" s="81"/>
      <c r="M56" s="79"/>
      <c r="N56" s="70">
        <v>64</v>
      </c>
      <c r="O56" s="69">
        <f>IF(N56&lt;&gt;"",(VLOOKUP(N56,POINT,7)),0)</f>
        <v>15</v>
      </c>
    </row>
    <row r="57" spans="1:15" ht="13.5" customHeight="1">
      <c r="A57" s="68">
        <f t="shared" si="6"/>
        <v>51</v>
      </c>
      <c r="B57" s="77" t="str">
        <f t="shared" si="7"/>
        <v>T</v>
      </c>
      <c r="C57" s="121" t="s">
        <v>61</v>
      </c>
      <c r="D57" s="122" t="s">
        <v>60</v>
      </c>
      <c r="E57" s="26">
        <f t="shared" si="8"/>
        <v>15</v>
      </c>
      <c r="F57" s="70"/>
      <c r="G57" s="69"/>
      <c r="H57" s="81"/>
      <c r="I57" s="119"/>
      <c r="J57" s="70"/>
      <c r="K57" s="69"/>
      <c r="L57" s="81"/>
      <c r="M57" s="79"/>
      <c r="N57" s="70">
        <v>64</v>
      </c>
      <c r="O57" s="69">
        <f>IF(N57&lt;&gt;"",(VLOOKUP(N57,POINT,7)),0)</f>
        <v>15</v>
      </c>
    </row>
    <row r="58" spans="1:15" ht="13.5" customHeight="1">
      <c r="A58" s="68">
        <f t="shared" si="6"/>
        <v>51</v>
      </c>
      <c r="B58" s="77" t="str">
        <f t="shared" si="7"/>
        <v>T</v>
      </c>
      <c r="C58" s="121" t="s">
        <v>62</v>
      </c>
      <c r="D58" s="122" t="s">
        <v>60</v>
      </c>
      <c r="E58" s="26">
        <f t="shared" si="8"/>
        <v>15</v>
      </c>
      <c r="F58" s="70"/>
      <c r="G58" s="69"/>
      <c r="H58" s="81"/>
      <c r="I58" s="119"/>
      <c r="J58" s="70"/>
      <c r="K58" s="69"/>
      <c r="L58" s="81"/>
      <c r="M58" s="79"/>
      <c r="N58" s="70">
        <v>64</v>
      </c>
      <c r="O58" s="69">
        <f>IF(N58&lt;&gt;"",(VLOOKUP(N58,POINT,7)),0)</f>
        <v>15</v>
      </c>
    </row>
    <row r="59" spans="1:15" ht="13.5" customHeight="1">
      <c r="A59" s="68">
        <f t="shared" si="6"/>
        <v>51</v>
      </c>
      <c r="B59" s="77" t="str">
        <f t="shared" si="7"/>
        <v>T</v>
      </c>
      <c r="C59" s="121" t="s">
        <v>63</v>
      </c>
      <c r="D59" s="122" t="s">
        <v>60</v>
      </c>
      <c r="E59" s="26">
        <f t="shared" si="8"/>
        <v>15</v>
      </c>
      <c r="F59" s="70"/>
      <c r="G59" s="69"/>
      <c r="H59" s="81"/>
      <c r="I59" s="119"/>
      <c r="J59" s="70"/>
      <c r="K59" s="69"/>
      <c r="L59" s="81"/>
      <c r="M59" s="79"/>
      <c r="N59" s="70">
        <v>64</v>
      </c>
      <c r="O59" s="69">
        <f>IF(N59&lt;&gt;"",(VLOOKUP(N59,POINT,7)),0)</f>
        <v>15</v>
      </c>
    </row>
    <row r="60" spans="1:15" ht="13.5" customHeight="1">
      <c r="A60" s="68">
        <f t="shared" si="6"/>
        <v>51</v>
      </c>
      <c r="B60" s="77"/>
      <c r="C60" s="121" t="s">
        <v>703</v>
      </c>
      <c r="D60" s="122" t="s">
        <v>704</v>
      </c>
      <c r="E60" s="26">
        <f t="shared" si="8"/>
        <v>15</v>
      </c>
      <c r="F60" s="70"/>
      <c r="G60" s="69"/>
      <c r="H60" s="81">
        <v>32</v>
      </c>
      <c r="I60" s="119">
        <f aca="true" t="shared" si="10" ref="I60:I67">IF(H60&lt;&gt;"",(VLOOKUP(H60,POINT,3)),0)</f>
        <v>15</v>
      </c>
      <c r="J60" s="70"/>
      <c r="K60" s="69"/>
      <c r="L60" s="81"/>
      <c r="M60" s="79"/>
      <c r="N60" s="70"/>
      <c r="O60" s="69"/>
    </row>
    <row r="61" spans="1:15" ht="13.5" customHeight="1">
      <c r="A61" s="68">
        <f t="shared" si="6"/>
        <v>51</v>
      </c>
      <c r="B61" s="77"/>
      <c r="C61" s="121" t="s">
        <v>705</v>
      </c>
      <c r="D61" s="122" t="s">
        <v>706</v>
      </c>
      <c r="E61" s="26">
        <f t="shared" si="8"/>
        <v>15</v>
      </c>
      <c r="F61" s="70"/>
      <c r="G61" s="69"/>
      <c r="H61" s="81">
        <v>32</v>
      </c>
      <c r="I61" s="119">
        <f t="shared" si="10"/>
        <v>15</v>
      </c>
      <c r="J61" s="70"/>
      <c r="K61" s="69"/>
      <c r="L61" s="81"/>
      <c r="M61" s="79"/>
      <c r="N61" s="70"/>
      <c r="O61" s="69"/>
    </row>
    <row r="62" spans="1:15" ht="13.5" customHeight="1">
      <c r="A62" s="68">
        <f t="shared" si="6"/>
        <v>51</v>
      </c>
      <c r="B62" s="77"/>
      <c r="C62" s="121" t="s">
        <v>707</v>
      </c>
      <c r="D62" s="122" t="s">
        <v>578</v>
      </c>
      <c r="E62" s="26">
        <f t="shared" si="8"/>
        <v>15</v>
      </c>
      <c r="F62" s="70"/>
      <c r="G62" s="69"/>
      <c r="H62" s="81">
        <v>32</v>
      </c>
      <c r="I62" s="119">
        <f t="shared" si="10"/>
        <v>15</v>
      </c>
      <c r="J62" s="70"/>
      <c r="K62" s="69"/>
      <c r="L62" s="81"/>
      <c r="M62" s="79"/>
      <c r="N62" s="70"/>
      <c r="O62" s="69"/>
    </row>
    <row r="63" spans="1:15" ht="13.5" customHeight="1">
      <c r="A63" s="68">
        <f t="shared" si="6"/>
        <v>51</v>
      </c>
      <c r="B63" s="77"/>
      <c r="C63" s="121" t="s">
        <v>54</v>
      </c>
      <c r="D63" s="122" t="s">
        <v>710</v>
      </c>
      <c r="E63" s="26">
        <f t="shared" si="8"/>
        <v>15</v>
      </c>
      <c r="F63" s="70"/>
      <c r="G63" s="69"/>
      <c r="H63" s="81">
        <v>32</v>
      </c>
      <c r="I63" s="119">
        <f t="shared" si="10"/>
        <v>15</v>
      </c>
      <c r="J63" s="70"/>
      <c r="K63" s="69"/>
      <c r="L63" s="81"/>
      <c r="M63" s="79"/>
      <c r="N63" s="70"/>
      <c r="O63" s="69"/>
    </row>
    <row r="64" spans="1:15" ht="13.5" customHeight="1">
      <c r="A64" s="68">
        <f t="shared" si="6"/>
        <v>51</v>
      </c>
      <c r="B64" s="77"/>
      <c r="C64" s="121" t="s">
        <v>714</v>
      </c>
      <c r="D64" s="122" t="s">
        <v>715</v>
      </c>
      <c r="E64" s="26">
        <f t="shared" si="8"/>
        <v>15</v>
      </c>
      <c r="F64" s="70"/>
      <c r="G64" s="69"/>
      <c r="H64" s="81">
        <v>32</v>
      </c>
      <c r="I64" s="119">
        <f t="shared" si="10"/>
        <v>15</v>
      </c>
      <c r="J64" s="70"/>
      <c r="K64" s="69"/>
      <c r="L64" s="81"/>
      <c r="M64" s="79"/>
      <c r="N64" s="70"/>
      <c r="O64" s="69"/>
    </row>
    <row r="65" spans="1:15" ht="13.5" customHeight="1">
      <c r="A65" s="68">
        <f t="shared" si="6"/>
        <v>51</v>
      </c>
      <c r="B65" s="77"/>
      <c r="C65" s="121" t="s">
        <v>38</v>
      </c>
      <c r="D65" s="122" t="s">
        <v>578</v>
      </c>
      <c r="E65" s="26">
        <f t="shared" si="8"/>
        <v>15</v>
      </c>
      <c r="F65" s="70"/>
      <c r="G65" s="69"/>
      <c r="H65" s="81">
        <v>32</v>
      </c>
      <c r="I65" s="119">
        <f t="shared" si="10"/>
        <v>15</v>
      </c>
      <c r="J65" s="70"/>
      <c r="K65" s="69"/>
      <c r="L65" s="81"/>
      <c r="M65" s="79"/>
      <c r="N65" s="70"/>
      <c r="O65" s="69"/>
    </row>
    <row r="66" spans="1:15" ht="13.5" customHeight="1">
      <c r="A66" s="68">
        <f t="shared" si="6"/>
        <v>51</v>
      </c>
      <c r="B66" s="77"/>
      <c r="C66" s="121" t="s">
        <v>716</v>
      </c>
      <c r="D66" s="122" t="s">
        <v>717</v>
      </c>
      <c r="E66" s="26">
        <f t="shared" si="8"/>
        <v>15</v>
      </c>
      <c r="F66" s="70"/>
      <c r="G66" s="69"/>
      <c r="H66" s="81">
        <v>32</v>
      </c>
      <c r="I66" s="119">
        <f t="shared" si="10"/>
        <v>15</v>
      </c>
      <c r="J66" s="70"/>
      <c r="K66" s="69"/>
      <c r="L66" s="81"/>
      <c r="M66" s="79"/>
      <c r="N66" s="70"/>
      <c r="O66" s="69"/>
    </row>
    <row r="67" spans="1:15" ht="13.5" customHeight="1">
      <c r="A67" s="68">
        <f t="shared" si="6"/>
        <v>51</v>
      </c>
      <c r="B67" s="77"/>
      <c r="C67" s="121" t="s">
        <v>718</v>
      </c>
      <c r="D67" s="118" t="s">
        <v>713</v>
      </c>
      <c r="E67" s="26">
        <f t="shared" si="8"/>
        <v>15</v>
      </c>
      <c r="F67" s="70"/>
      <c r="G67" s="69"/>
      <c r="H67" s="81">
        <v>32</v>
      </c>
      <c r="I67" s="119">
        <f t="shared" si="10"/>
        <v>15</v>
      </c>
      <c r="J67" s="70"/>
      <c r="K67" s="69"/>
      <c r="L67" s="81"/>
      <c r="M67" s="79"/>
      <c r="N67" s="70"/>
      <c r="O67" s="69"/>
    </row>
    <row r="68" spans="1:15" ht="13.5" customHeight="1">
      <c r="A68" s="68">
        <f t="shared" si="6"/>
        <v>63</v>
      </c>
      <c r="B68" s="77">
        <f t="shared" si="7"/>
      </c>
      <c r="C68" s="88" t="s">
        <v>64</v>
      </c>
      <c r="D68" s="122" t="s">
        <v>489</v>
      </c>
      <c r="E68" s="26">
        <f t="shared" si="8"/>
        <v>7</v>
      </c>
      <c r="F68" s="70">
        <v>2</v>
      </c>
      <c r="G68" s="69">
        <f>IF(F68&lt;&gt;"",(VLOOKUP(F68,POINT,2)),0)</f>
        <v>7</v>
      </c>
      <c r="H68" s="81"/>
      <c r="I68" s="119"/>
      <c r="J68" s="70"/>
      <c r="K68" s="69"/>
      <c r="L68" s="81"/>
      <c r="M68" s="79"/>
      <c r="N68" s="70"/>
      <c r="O68" s="69"/>
    </row>
    <row r="69" spans="1:15" ht="13.5" customHeight="1">
      <c r="A69" s="68">
        <f t="shared" si="6"/>
        <v>64</v>
      </c>
      <c r="B69" s="77"/>
      <c r="C69" s="121" t="s">
        <v>750</v>
      </c>
      <c r="D69" s="122" t="s">
        <v>751</v>
      </c>
      <c r="E69" s="26">
        <f t="shared" si="8"/>
        <v>4</v>
      </c>
      <c r="F69" s="70">
        <v>4</v>
      </c>
      <c r="G69" s="69">
        <f>IF(F69&lt;&gt;"",(VLOOKUP(F69,POINT,2)),0)</f>
        <v>4</v>
      </c>
      <c r="H69" s="81"/>
      <c r="I69" s="119"/>
      <c r="J69" s="70"/>
      <c r="K69" s="69"/>
      <c r="L69" s="81"/>
      <c r="M69" s="79"/>
      <c r="N69" s="70"/>
      <c r="O69" s="69"/>
    </row>
    <row r="70" spans="1:15" ht="13.5" customHeight="1">
      <c r="A70" s="68">
        <f aca="true" t="shared" si="11" ref="A70:A80">IF(E70=0,"",RANK(E70,$E$5:$E$81))</f>
        <v>65</v>
      </c>
      <c r="B70" s="77"/>
      <c r="C70" s="88" t="s">
        <v>74</v>
      </c>
      <c r="D70" s="122" t="s">
        <v>75</v>
      </c>
      <c r="E70" s="26">
        <f t="shared" si="8"/>
        <v>2</v>
      </c>
      <c r="F70" s="70">
        <v>8</v>
      </c>
      <c r="G70" s="69">
        <f>IF(F70&lt;&gt;"",(VLOOKUP(F70,POINT,2)),0)</f>
        <v>2</v>
      </c>
      <c r="H70" s="81"/>
      <c r="I70" s="119"/>
      <c r="J70" s="70"/>
      <c r="K70" s="69"/>
      <c r="L70" s="81"/>
      <c r="M70" s="79"/>
      <c r="N70" s="70"/>
      <c r="O70" s="69"/>
    </row>
    <row r="71" spans="1:15" ht="13.5" customHeight="1">
      <c r="A71" s="68">
        <f t="shared" si="11"/>
        <v>65</v>
      </c>
      <c r="B71" s="77"/>
      <c r="C71" s="121" t="s">
        <v>752</v>
      </c>
      <c r="D71" s="122" t="s">
        <v>753</v>
      </c>
      <c r="E71" s="26">
        <f t="shared" si="8"/>
        <v>2</v>
      </c>
      <c r="F71" s="70">
        <v>8</v>
      </c>
      <c r="G71" s="69">
        <f aca="true" t="shared" si="12" ref="G71:G78">IF(F71&lt;&gt;"",(VLOOKUP(F71,POINT,2)),0)</f>
        <v>2</v>
      </c>
      <c r="H71" s="81"/>
      <c r="I71" s="119"/>
      <c r="J71" s="70"/>
      <c r="K71" s="69"/>
      <c r="L71" s="81"/>
      <c r="M71" s="79"/>
      <c r="N71" s="70"/>
      <c r="O71" s="69"/>
    </row>
    <row r="72" spans="1:15" ht="13.5" customHeight="1">
      <c r="A72" s="68">
        <f t="shared" si="11"/>
        <v>65</v>
      </c>
      <c r="B72" s="77"/>
      <c r="C72" s="121" t="s">
        <v>754</v>
      </c>
      <c r="D72" s="122" t="s">
        <v>755</v>
      </c>
      <c r="E72" s="26">
        <f t="shared" si="8"/>
        <v>2</v>
      </c>
      <c r="F72" s="70">
        <v>8</v>
      </c>
      <c r="G72" s="69">
        <f t="shared" si="12"/>
        <v>2</v>
      </c>
      <c r="H72" s="81"/>
      <c r="I72" s="119"/>
      <c r="J72" s="70"/>
      <c r="K72" s="69"/>
      <c r="L72" s="81"/>
      <c r="M72" s="79"/>
      <c r="N72" s="70"/>
      <c r="O72" s="69"/>
    </row>
    <row r="73" spans="1:15" ht="13.5" customHeight="1">
      <c r="A73" s="68">
        <f t="shared" si="11"/>
        <v>68</v>
      </c>
      <c r="B73" s="77">
        <f t="shared" si="7"/>
      </c>
      <c r="C73" s="88" t="s">
        <v>66</v>
      </c>
      <c r="D73" s="118" t="s">
        <v>67</v>
      </c>
      <c r="E73" s="26">
        <f t="shared" si="8"/>
        <v>1</v>
      </c>
      <c r="F73" s="70">
        <v>16</v>
      </c>
      <c r="G73" s="69">
        <f t="shared" si="12"/>
        <v>1</v>
      </c>
      <c r="H73" s="81"/>
      <c r="I73" s="119"/>
      <c r="J73" s="70"/>
      <c r="K73" s="69"/>
      <c r="L73" s="81"/>
      <c r="M73" s="79"/>
      <c r="N73" s="70"/>
      <c r="O73" s="69"/>
    </row>
    <row r="74" spans="1:15" ht="13.5" customHeight="1">
      <c r="A74" s="68">
        <f t="shared" si="11"/>
        <v>68</v>
      </c>
      <c r="B74" s="77" t="str">
        <f t="shared" si="7"/>
        <v>T</v>
      </c>
      <c r="C74" s="88" t="s">
        <v>68</v>
      </c>
      <c r="D74" s="122" t="s">
        <v>69</v>
      </c>
      <c r="E74" s="26">
        <f t="shared" si="8"/>
        <v>1</v>
      </c>
      <c r="F74" s="70">
        <v>16</v>
      </c>
      <c r="G74" s="69">
        <f t="shared" si="12"/>
        <v>1</v>
      </c>
      <c r="H74" s="81"/>
      <c r="I74" s="119"/>
      <c r="J74" s="70"/>
      <c r="K74" s="69"/>
      <c r="L74" s="81"/>
      <c r="M74" s="79"/>
      <c r="N74" s="70"/>
      <c r="O74" s="69"/>
    </row>
    <row r="75" spans="1:15" ht="13.5" customHeight="1">
      <c r="A75" s="68">
        <f t="shared" si="11"/>
        <v>68</v>
      </c>
      <c r="B75" s="77"/>
      <c r="C75" s="121" t="s">
        <v>756</v>
      </c>
      <c r="D75" s="122" t="s">
        <v>757</v>
      </c>
      <c r="E75" s="26">
        <f t="shared" si="8"/>
        <v>1</v>
      </c>
      <c r="F75" s="70">
        <v>16</v>
      </c>
      <c r="G75" s="69">
        <f t="shared" si="12"/>
        <v>1</v>
      </c>
      <c r="H75" s="81"/>
      <c r="I75" s="119"/>
      <c r="J75" s="70"/>
      <c r="K75" s="69"/>
      <c r="L75" s="81"/>
      <c r="M75" s="79"/>
      <c r="N75" s="70"/>
      <c r="O75" s="69"/>
    </row>
    <row r="76" spans="1:15" ht="13.5" customHeight="1">
      <c r="A76" s="68">
        <f t="shared" si="11"/>
        <v>68</v>
      </c>
      <c r="B76" s="77"/>
      <c r="C76" s="120" t="s">
        <v>758</v>
      </c>
      <c r="D76" s="118" t="s">
        <v>757</v>
      </c>
      <c r="E76" s="26">
        <f t="shared" si="8"/>
        <v>1</v>
      </c>
      <c r="F76" s="70">
        <v>16</v>
      </c>
      <c r="G76" s="69">
        <f t="shared" si="12"/>
        <v>1</v>
      </c>
      <c r="H76" s="81"/>
      <c r="I76" s="119"/>
      <c r="J76" s="70"/>
      <c r="K76" s="69"/>
      <c r="L76" s="81"/>
      <c r="M76" s="79"/>
      <c r="N76" s="70"/>
      <c r="O76" s="69"/>
    </row>
    <row r="77" spans="1:15" ht="13.5" customHeight="1">
      <c r="A77" s="68">
        <f t="shared" si="11"/>
        <v>68</v>
      </c>
      <c r="B77" s="77"/>
      <c r="C77" s="121" t="s">
        <v>759</v>
      </c>
      <c r="D77" s="122" t="s">
        <v>67</v>
      </c>
      <c r="E77" s="26">
        <f t="shared" si="8"/>
        <v>1</v>
      </c>
      <c r="F77" s="70">
        <v>16</v>
      </c>
      <c r="G77" s="69">
        <f t="shared" si="12"/>
        <v>1</v>
      </c>
      <c r="H77" s="81"/>
      <c r="I77" s="119"/>
      <c r="J77" s="70"/>
      <c r="K77" s="69"/>
      <c r="L77" s="81"/>
      <c r="M77" s="79"/>
      <c r="N77" s="70"/>
      <c r="O77" s="69"/>
    </row>
    <row r="78" spans="1:15" ht="13.5" customHeight="1">
      <c r="A78" s="68">
        <f t="shared" si="11"/>
        <v>68</v>
      </c>
      <c r="B78" s="77"/>
      <c r="C78" s="121" t="s">
        <v>760</v>
      </c>
      <c r="D78" s="122" t="s">
        <v>761</v>
      </c>
      <c r="E78" s="26">
        <f t="shared" si="8"/>
        <v>1</v>
      </c>
      <c r="F78" s="70">
        <v>16</v>
      </c>
      <c r="G78" s="69">
        <f t="shared" si="12"/>
        <v>1</v>
      </c>
      <c r="H78" s="81"/>
      <c r="I78" s="119"/>
      <c r="J78" s="70"/>
      <c r="K78" s="69"/>
      <c r="L78" s="81"/>
      <c r="M78" s="79"/>
      <c r="N78" s="70"/>
      <c r="O78" s="69"/>
    </row>
    <row r="79" spans="1:15" ht="13.5" customHeight="1">
      <c r="A79" s="68">
        <f t="shared" si="11"/>
      </c>
      <c r="B79" s="77"/>
      <c r="C79" s="88"/>
      <c r="D79" s="122"/>
      <c r="E79" s="26"/>
      <c r="F79" s="70"/>
      <c r="G79" s="69"/>
      <c r="H79" s="81"/>
      <c r="I79" s="119"/>
      <c r="J79" s="70"/>
      <c r="K79" s="69"/>
      <c r="L79" s="81"/>
      <c r="M79" s="79"/>
      <c r="N79" s="70"/>
      <c r="O79" s="69"/>
    </row>
    <row r="80" spans="1:15" ht="13.5" customHeight="1">
      <c r="A80" s="68">
        <f t="shared" si="11"/>
      </c>
      <c r="B80" s="77">
        <f>IF(E80=0,"",IF(A80=#REF!,"T",""))</f>
      </c>
      <c r="C80" s="88"/>
      <c r="D80" s="122"/>
      <c r="E80" s="26"/>
      <c r="F80" s="70"/>
      <c r="G80" s="69"/>
      <c r="H80" s="81"/>
      <c r="I80" s="119"/>
      <c r="J80" s="70"/>
      <c r="K80" s="69"/>
      <c r="L80" s="81"/>
      <c r="M80" s="79"/>
      <c r="N80" s="70"/>
      <c r="O80" s="69"/>
    </row>
    <row r="81" spans="1:15" ht="6" customHeight="1">
      <c r="A81" s="75"/>
      <c r="B81" s="75"/>
      <c r="C81" s="75"/>
      <c r="D81" s="123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1:15" ht="30.75" customHeight="1">
      <c r="A82" s="1" t="s">
        <v>218</v>
      </c>
      <c r="F82" s="1" t="s">
        <v>70</v>
      </c>
      <c r="K82" s="199" t="str">
        <f>K1</f>
        <v>2001/5/31現在</v>
      </c>
      <c r="L82" s="208"/>
      <c r="M82" s="208"/>
      <c r="N82" s="208"/>
      <c r="O82" s="1" t="s">
        <v>284</v>
      </c>
    </row>
    <row r="83" ht="4.5" customHeight="1"/>
    <row r="84" spans="1:15" ht="15.75" customHeight="1">
      <c r="A84" s="190" t="s">
        <v>219</v>
      </c>
      <c r="B84" s="191"/>
      <c r="C84" s="212" t="s">
        <v>525</v>
      </c>
      <c r="D84" s="216" t="s">
        <v>526</v>
      </c>
      <c r="E84" s="4" t="s">
        <v>220</v>
      </c>
      <c r="F84" s="204"/>
      <c r="G84" s="204"/>
      <c r="H84" s="204" t="s">
        <v>674</v>
      </c>
      <c r="I84" s="204"/>
      <c r="J84" s="204" t="s">
        <v>528</v>
      </c>
      <c r="K84" s="204"/>
      <c r="L84" s="204" t="str">
        <f>L3</f>
        <v>H12県室内</v>
      </c>
      <c r="M84" s="204"/>
      <c r="N84" s="204" t="str">
        <f>N3</f>
        <v>H12熊谷杯</v>
      </c>
      <c r="O84" s="204"/>
    </row>
    <row r="85" spans="1:15" ht="15.75" customHeight="1">
      <c r="A85" s="192"/>
      <c r="B85" s="193"/>
      <c r="C85" s="213"/>
      <c r="D85" s="217"/>
      <c r="E85" s="5" t="s">
        <v>221</v>
      </c>
      <c r="F85" s="6" t="s">
        <v>222</v>
      </c>
      <c r="G85" s="7" t="s">
        <v>220</v>
      </c>
      <c r="H85" s="6" t="s">
        <v>222</v>
      </c>
      <c r="I85" s="7" t="s">
        <v>220</v>
      </c>
      <c r="J85" s="6" t="s">
        <v>222</v>
      </c>
      <c r="K85" s="7" t="s">
        <v>220</v>
      </c>
      <c r="L85" s="6" t="s">
        <v>222</v>
      </c>
      <c r="M85" s="7" t="s">
        <v>220</v>
      </c>
      <c r="N85" s="6" t="s">
        <v>222</v>
      </c>
      <c r="O85" s="7" t="s">
        <v>220</v>
      </c>
    </row>
    <row r="86" spans="1:15" ht="6.75" customHeight="1">
      <c r="A86" s="9"/>
      <c r="B86" s="45"/>
      <c r="C86" s="46"/>
      <c r="D86" s="117"/>
      <c r="E86" s="48"/>
      <c r="F86" s="49"/>
      <c r="G86" s="50"/>
      <c r="H86" s="51"/>
      <c r="I86" s="52"/>
      <c r="J86" s="49"/>
      <c r="K86" s="50"/>
      <c r="L86" s="51"/>
      <c r="M86" s="52"/>
      <c r="N86" s="49"/>
      <c r="O86" s="50"/>
    </row>
    <row r="87" spans="1:15" ht="15.75" customHeight="1">
      <c r="A87" s="124">
        <f aca="true" t="shared" si="13" ref="A87:A105">IF(E87=0,"",RANK(E87,$E$86:$E$106))</f>
        <v>1</v>
      </c>
      <c r="B87" s="77">
        <f>IF(E87=0,"",IF(A87=A85,"T",""))</f>
      </c>
      <c r="C87" s="93" t="s">
        <v>285</v>
      </c>
      <c r="D87" s="118" t="s">
        <v>283</v>
      </c>
      <c r="E87" s="16">
        <f aca="true" t="shared" si="14" ref="E87:E104">IF((G87+I87+K87+M87+O87)&lt;&gt;0,G87+I87+K87+M87+O87,0)</f>
        <v>590</v>
      </c>
      <c r="F87" s="70"/>
      <c r="G87" s="69"/>
      <c r="H87" s="81">
        <v>1</v>
      </c>
      <c r="I87" s="119">
        <f aca="true" t="shared" si="15" ref="I87:I94">IF(H87&lt;&gt;"",(VLOOKUP(H87,POINT,3)),0)</f>
        <v>150</v>
      </c>
      <c r="J87" s="70">
        <v>1</v>
      </c>
      <c r="K87" s="69">
        <f>IF(J87&lt;&gt;"",(VLOOKUP(J87,POINT,5)),0)</f>
        <v>200</v>
      </c>
      <c r="L87" s="81">
        <v>1</v>
      </c>
      <c r="M87" s="79">
        <f>IF(L87&lt;&gt;"",(VLOOKUP(L87,POINT,6)),0)</f>
        <v>150</v>
      </c>
      <c r="N87" s="70">
        <v>4</v>
      </c>
      <c r="O87" s="69">
        <f>IF(N87&lt;&gt;"",(VLOOKUP(N87,POINT,7)),0)</f>
        <v>90</v>
      </c>
    </row>
    <row r="88" spans="1:15" ht="15.75" customHeight="1">
      <c r="A88" s="124">
        <f t="shared" si="13"/>
        <v>2</v>
      </c>
      <c r="B88" s="77" t="str">
        <f>IF(E88=0,"",IF(A88=A89,"T",""))</f>
        <v>T</v>
      </c>
      <c r="C88" s="93" t="s">
        <v>292</v>
      </c>
      <c r="D88" s="118" t="s">
        <v>293</v>
      </c>
      <c r="E88" s="16">
        <f>IF((G88+I88+K88+M88+O88)&lt;&gt;0,G88+I88+K88+M88+O88,0)</f>
        <v>200</v>
      </c>
      <c r="F88" s="70"/>
      <c r="G88" s="69"/>
      <c r="H88" s="81">
        <v>2</v>
      </c>
      <c r="I88" s="119">
        <f t="shared" si="15"/>
        <v>100</v>
      </c>
      <c r="J88" s="70">
        <v>4</v>
      </c>
      <c r="K88" s="69">
        <f>IF(J88&lt;&gt;"",(VLOOKUP(J88,POINT,5)),0)</f>
        <v>100</v>
      </c>
      <c r="L88" s="81"/>
      <c r="M88" s="79"/>
      <c r="N88" s="70"/>
      <c r="O88" s="69"/>
    </row>
    <row r="89" spans="1:15" ht="15.75" customHeight="1">
      <c r="A89" s="124">
        <f t="shared" si="13"/>
        <v>2</v>
      </c>
      <c r="B89" s="77">
        <f>IF(E89=0,"",IF(A89=A87,"T",""))</f>
      </c>
      <c r="C89" s="93" t="s">
        <v>289</v>
      </c>
      <c r="D89" s="118" t="s">
        <v>246</v>
      </c>
      <c r="E89" s="16">
        <f>IF((G89+I89+K89+M89+O89)&lt;&gt;0,G89+I89+K89+M89+O89,0)</f>
        <v>200</v>
      </c>
      <c r="F89" s="70"/>
      <c r="G89" s="69"/>
      <c r="H89" s="81">
        <v>4</v>
      </c>
      <c r="I89" s="119">
        <f t="shared" si="15"/>
        <v>70</v>
      </c>
      <c r="J89" s="70">
        <v>8</v>
      </c>
      <c r="K89" s="69">
        <f>IF(J89&lt;&gt;"",(VLOOKUP(J89,POINT,5)),0)</f>
        <v>60</v>
      </c>
      <c r="L89" s="81">
        <v>4</v>
      </c>
      <c r="M89" s="79">
        <f>IF(L89&lt;&gt;"",(VLOOKUP(L89,POINT,6)),0)</f>
        <v>70</v>
      </c>
      <c r="N89" s="70"/>
      <c r="O89" s="69"/>
    </row>
    <row r="90" spans="1:15" ht="15.75" customHeight="1">
      <c r="A90" s="124">
        <f t="shared" si="13"/>
        <v>4</v>
      </c>
      <c r="B90" s="77">
        <f>IF(E90=0,"",IF(A90=A88,"T",""))</f>
      </c>
      <c r="C90" s="93" t="s">
        <v>287</v>
      </c>
      <c r="D90" s="118" t="s">
        <v>288</v>
      </c>
      <c r="E90" s="16">
        <f t="shared" si="14"/>
        <v>190</v>
      </c>
      <c r="F90" s="70"/>
      <c r="G90" s="69"/>
      <c r="H90" s="81">
        <v>3</v>
      </c>
      <c r="I90" s="119">
        <f t="shared" si="15"/>
        <v>80</v>
      </c>
      <c r="J90" s="70">
        <v>8</v>
      </c>
      <c r="K90" s="69">
        <f>IF(J90&lt;&gt;"",(VLOOKUP(J90,POINT,5)),0)</f>
        <v>60</v>
      </c>
      <c r="L90" s="81"/>
      <c r="M90" s="79"/>
      <c r="N90" s="70">
        <v>8</v>
      </c>
      <c r="O90" s="69">
        <f>IF(N90&lt;&gt;"",(VLOOKUP(N90,POINT,7)),0)</f>
        <v>50</v>
      </c>
    </row>
    <row r="91" spans="1:15" ht="15.75" customHeight="1">
      <c r="A91" s="124">
        <f t="shared" si="13"/>
        <v>5</v>
      </c>
      <c r="B91" s="77">
        <f aca="true" t="shared" si="16" ref="B91:B104">IF(E91=0,"",IF(A91=A90,"T",""))</f>
      </c>
      <c r="C91" s="93" t="s">
        <v>286</v>
      </c>
      <c r="D91" s="118" t="s">
        <v>283</v>
      </c>
      <c r="E91" s="16">
        <f t="shared" si="14"/>
        <v>180</v>
      </c>
      <c r="F91" s="70"/>
      <c r="G91" s="69"/>
      <c r="H91" s="81">
        <v>5</v>
      </c>
      <c r="I91" s="119">
        <f t="shared" si="15"/>
        <v>40</v>
      </c>
      <c r="J91" s="70">
        <v>4</v>
      </c>
      <c r="K91" s="69">
        <f>IF(J91&lt;&gt;"",(VLOOKUP(J91,POINT,5)),0)</f>
        <v>100</v>
      </c>
      <c r="L91" s="81">
        <v>8</v>
      </c>
      <c r="M91" s="79">
        <f>IF(L91&lt;&gt;"",(VLOOKUP(L91,POINT,6)),0)</f>
        <v>40</v>
      </c>
      <c r="N91" s="70"/>
      <c r="O91" s="69"/>
    </row>
    <row r="92" spans="1:15" ht="15.75" customHeight="1">
      <c r="A92" s="124">
        <f t="shared" si="13"/>
        <v>6</v>
      </c>
      <c r="B92" s="77">
        <f t="shared" si="16"/>
      </c>
      <c r="C92" s="93" t="s">
        <v>290</v>
      </c>
      <c r="D92" s="118" t="s">
        <v>229</v>
      </c>
      <c r="E92" s="16">
        <f t="shared" si="14"/>
        <v>150</v>
      </c>
      <c r="F92" s="70"/>
      <c r="G92" s="69"/>
      <c r="H92" s="81"/>
      <c r="I92" s="119">
        <f t="shared" si="15"/>
        <v>0</v>
      </c>
      <c r="J92" s="70"/>
      <c r="K92" s="69"/>
      <c r="L92" s="81">
        <v>2</v>
      </c>
      <c r="M92" s="79">
        <f>IF(L92&lt;&gt;"",(VLOOKUP(L92,POINT,6)),0)</f>
        <v>100</v>
      </c>
      <c r="N92" s="70">
        <v>8</v>
      </c>
      <c r="O92" s="69">
        <f>IF(N92&lt;&gt;"",(VLOOKUP(N92,POINT,7)),0)</f>
        <v>50</v>
      </c>
    </row>
    <row r="93" spans="1:15" ht="15.75" customHeight="1">
      <c r="A93" s="124">
        <f t="shared" si="13"/>
        <v>6</v>
      </c>
      <c r="B93" s="77" t="str">
        <f t="shared" si="16"/>
        <v>T</v>
      </c>
      <c r="C93" s="93" t="s">
        <v>291</v>
      </c>
      <c r="D93" s="118" t="s">
        <v>229</v>
      </c>
      <c r="E93" s="16">
        <f t="shared" si="14"/>
        <v>150</v>
      </c>
      <c r="F93" s="70"/>
      <c r="G93" s="69"/>
      <c r="H93" s="81"/>
      <c r="I93" s="119">
        <f t="shared" si="15"/>
        <v>0</v>
      </c>
      <c r="J93" s="70">
        <v>2</v>
      </c>
      <c r="K93" s="69">
        <f aca="true" t="shared" si="17" ref="K93:K101">IF(J93&lt;&gt;"",(VLOOKUP(J93,POINT,5)),0)</f>
        <v>150</v>
      </c>
      <c r="L93" s="81"/>
      <c r="M93" s="79"/>
      <c r="N93" s="70"/>
      <c r="O93" s="69"/>
    </row>
    <row r="94" spans="1:15" ht="15.75" customHeight="1">
      <c r="A94" s="124">
        <f t="shared" si="13"/>
        <v>8</v>
      </c>
      <c r="B94" s="77">
        <f t="shared" si="16"/>
      </c>
      <c r="C94" s="93" t="s">
        <v>71</v>
      </c>
      <c r="D94" s="118" t="s">
        <v>72</v>
      </c>
      <c r="E94" s="16">
        <f t="shared" si="14"/>
        <v>110</v>
      </c>
      <c r="F94" s="70"/>
      <c r="G94" s="69"/>
      <c r="H94" s="81"/>
      <c r="I94" s="119">
        <f t="shared" si="15"/>
        <v>0</v>
      </c>
      <c r="J94" s="70">
        <v>8</v>
      </c>
      <c r="K94" s="69">
        <f>IF(J94&lt;&gt;"",(VLOOKUP(J94,POINT,5)),0)</f>
        <v>60</v>
      </c>
      <c r="L94" s="81"/>
      <c r="M94" s="79"/>
      <c r="N94" s="70">
        <v>8</v>
      </c>
      <c r="O94" s="69">
        <f>IF(N94&lt;&gt;"",(VLOOKUP(N94,POINT,7)),0)</f>
        <v>50</v>
      </c>
    </row>
    <row r="95" spans="1:15" ht="15.75" customHeight="1">
      <c r="A95" s="124">
        <f t="shared" si="13"/>
        <v>9</v>
      </c>
      <c r="B95" s="77">
        <f t="shared" si="16"/>
      </c>
      <c r="C95" s="93" t="s">
        <v>294</v>
      </c>
      <c r="D95" s="118" t="s">
        <v>246</v>
      </c>
      <c r="E95" s="16">
        <f t="shared" si="14"/>
        <v>100</v>
      </c>
      <c r="F95" s="70"/>
      <c r="G95" s="69"/>
      <c r="H95" s="81" t="s">
        <v>73</v>
      </c>
      <c r="I95" s="119"/>
      <c r="J95" s="70">
        <v>8</v>
      </c>
      <c r="K95" s="69">
        <f t="shared" si="17"/>
        <v>60</v>
      </c>
      <c r="L95" s="81">
        <v>8</v>
      </c>
      <c r="M95" s="79">
        <f>IF(L95&lt;&gt;"",(VLOOKUP(L95,POINT,6)),0)</f>
        <v>40</v>
      </c>
      <c r="N95" s="70"/>
      <c r="O95" s="69"/>
    </row>
    <row r="96" spans="1:15" ht="15.75" customHeight="1">
      <c r="A96" s="124">
        <f t="shared" si="13"/>
        <v>9</v>
      </c>
      <c r="B96" s="77" t="str">
        <f t="shared" si="16"/>
        <v>T</v>
      </c>
      <c r="C96" s="93" t="s">
        <v>295</v>
      </c>
      <c r="D96" s="118" t="s">
        <v>225</v>
      </c>
      <c r="E96" s="16">
        <f t="shared" si="14"/>
        <v>100</v>
      </c>
      <c r="F96" s="70"/>
      <c r="G96" s="69"/>
      <c r="H96" s="81" t="s">
        <v>73</v>
      </c>
      <c r="I96" s="119"/>
      <c r="J96" s="70">
        <v>4</v>
      </c>
      <c r="K96" s="69">
        <f t="shared" si="17"/>
        <v>100</v>
      </c>
      <c r="L96" s="81"/>
      <c r="M96" s="79"/>
      <c r="N96" s="70"/>
      <c r="O96" s="69"/>
    </row>
    <row r="97" spans="1:15" ht="15.75" customHeight="1">
      <c r="A97" s="124">
        <f t="shared" si="13"/>
        <v>11</v>
      </c>
      <c r="B97" s="77">
        <f t="shared" si="16"/>
      </c>
      <c r="C97" s="93" t="s">
        <v>74</v>
      </c>
      <c r="D97" s="118" t="s">
        <v>75</v>
      </c>
      <c r="E97" s="16">
        <f t="shared" si="14"/>
        <v>70</v>
      </c>
      <c r="F97" s="70"/>
      <c r="G97" s="69"/>
      <c r="H97" s="81"/>
      <c r="I97" s="119"/>
      <c r="J97" s="70">
        <v>16</v>
      </c>
      <c r="K97" s="69">
        <f t="shared" si="17"/>
        <v>40</v>
      </c>
      <c r="L97" s="81"/>
      <c r="M97" s="79"/>
      <c r="N97" s="70">
        <v>16</v>
      </c>
      <c r="O97" s="69">
        <f>IF(N97&lt;&gt;"",(VLOOKUP(N97,POINT,7)),0)</f>
        <v>30</v>
      </c>
    </row>
    <row r="98" spans="1:15" ht="15.75" customHeight="1">
      <c r="A98" s="124">
        <f t="shared" si="13"/>
        <v>12</v>
      </c>
      <c r="B98" s="77">
        <f t="shared" si="16"/>
      </c>
      <c r="C98" s="93" t="s">
        <v>297</v>
      </c>
      <c r="D98" s="118" t="s">
        <v>247</v>
      </c>
      <c r="E98" s="16">
        <f t="shared" si="14"/>
        <v>60</v>
      </c>
      <c r="F98" s="70"/>
      <c r="G98" s="69"/>
      <c r="H98" s="81"/>
      <c r="I98" s="119"/>
      <c r="J98" s="70">
        <v>8</v>
      </c>
      <c r="K98" s="69">
        <f t="shared" si="17"/>
        <v>60</v>
      </c>
      <c r="L98" s="81"/>
      <c r="M98" s="79"/>
      <c r="N98" s="70"/>
      <c r="O98" s="69"/>
    </row>
    <row r="99" spans="1:15" ht="15.75" customHeight="1">
      <c r="A99" s="124">
        <f t="shared" si="13"/>
        <v>12</v>
      </c>
      <c r="B99" s="77" t="str">
        <f t="shared" si="16"/>
        <v>T</v>
      </c>
      <c r="C99" s="93" t="s">
        <v>298</v>
      </c>
      <c r="D99" s="118" t="s">
        <v>246</v>
      </c>
      <c r="E99" s="16">
        <f t="shared" si="14"/>
        <v>60</v>
      </c>
      <c r="F99" s="70"/>
      <c r="G99" s="69"/>
      <c r="H99" s="81"/>
      <c r="I99" s="119"/>
      <c r="J99" s="70">
        <v>8</v>
      </c>
      <c r="K99" s="69">
        <f t="shared" si="17"/>
        <v>60</v>
      </c>
      <c r="L99" s="81"/>
      <c r="M99" s="79"/>
      <c r="N99" s="70"/>
      <c r="O99" s="69"/>
    </row>
    <row r="100" spans="1:15" ht="15.75" customHeight="1">
      <c r="A100" s="124">
        <f t="shared" si="13"/>
        <v>14</v>
      </c>
      <c r="B100" s="77">
        <f t="shared" si="16"/>
      </c>
      <c r="C100" s="120" t="s">
        <v>76</v>
      </c>
      <c r="D100" s="118" t="s">
        <v>228</v>
      </c>
      <c r="E100" s="26">
        <f t="shared" si="14"/>
        <v>50</v>
      </c>
      <c r="F100" s="70"/>
      <c r="G100" s="122"/>
      <c r="H100" s="81"/>
      <c r="I100" s="125"/>
      <c r="J100" s="70"/>
      <c r="K100" s="122"/>
      <c r="L100" s="81"/>
      <c r="M100" s="118"/>
      <c r="N100" s="70">
        <v>8</v>
      </c>
      <c r="O100" s="69">
        <f>IF(N100&lt;&gt;"",(VLOOKUP(N100,POINT,7)),0)</f>
        <v>50</v>
      </c>
    </row>
    <row r="101" spans="1:15" ht="15.75" customHeight="1">
      <c r="A101" s="124">
        <f t="shared" si="13"/>
        <v>15</v>
      </c>
      <c r="B101" s="77">
        <f t="shared" si="16"/>
      </c>
      <c r="C101" s="93" t="s">
        <v>296</v>
      </c>
      <c r="D101" s="118" t="s">
        <v>246</v>
      </c>
      <c r="E101" s="26">
        <f t="shared" si="14"/>
        <v>40</v>
      </c>
      <c r="F101" s="70"/>
      <c r="G101" s="69"/>
      <c r="H101" s="81"/>
      <c r="I101" s="119"/>
      <c r="J101" s="70">
        <v>16</v>
      </c>
      <c r="K101" s="69">
        <f t="shared" si="17"/>
        <v>40</v>
      </c>
      <c r="L101" s="81"/>
      <c r="M101" s="79"/>
      <c r="N101" s="70"/>
      <c r="O101" s="69"/>
    </row>
    <row r="102" spans="1:15" ht="15.75" customHeight="1">
      <c r="A102" s="124">
        <f t="shared" si="13"/>
        <v>16</v>
      </c>
      <c r="B102" s="77">
        <f t="shared" si="16"/>
      </c>
      <c r="C102" s="93" t="s">
        <v>77</v>
      </c>
      <c r="D102" s="118" t="s">
        <v>78</v>
      </c>
      <c r="E102" s="26">
        <f t="shared" si="14"/>
        <v>30</v>
      </c>
      <c r="F102" s="70"/>
      <c r="G102" s="69"/>
      <c r="H102" s="81"/>
      <c r="I102" s="119"/>
      <c r="J102" s="70"/>
      <c r="K102" s="69"/>
      <c r="L102" s="81"/>
      <c r="M102" s="79"/>
      <c r="N102" s="70">
        <v>16</v>
      </c>
      <c r="O102" s="69">
        <f>IF(N102&lt;&gt;"",(VLOOKUP(N102,POINT,7)),0)</f>
        <v>30</v>
      </c>
    </row>
    <row r="103" spans="1:15" ht="15.75" customHeight="1">
      <c r="A103" s="124">
        <f t="shared" si="13"/>
        <v>16</v>
      </c>
      <c r="B103" s="77" t="str">
        <f t="shared" si="16"/>
        <v>T</v>
      </c>
      <c r="C103" s="88" t="s">
        <v>79</v>
      </c>
      <c r="D103" s="118" t="s">
        <v>362</v>
      </c>
      <c r="E103" s="26">
        <f t="shared" si="14"/>
        <v>30</v>
      </c>
      <c r="F103" s="70"/>
      <c r="G103" s="88"/>
      <c r="H103" s="65"/>
      <c r="I103" s="79"/>
      <c r="J103" s="70"/>
      <c r="K103" s="88"/>
      <c r="L103" s="65"/>
      <c r="M103" s="79"/>
      <c r="N103" s="70">
        <v>16</v>
      </c>
      <c r="O103" s="67">
        <f>IF(N103&lt;&gt;"",(VLOOKUP(N103,POINT,7)),0)</f>
        <v>30</v>
      </c>
    </row>
    <row r="104" spans="1:15" s="2" customFormat="1" ht="15.75" customHeight="1">
      <c r="A104" s="124">
        <f t="shared" si="13"/>
        <v>16</v>
      </c>
      <c r="B104" s="77" t="str">
        <f t="shared" si="16"/>
        <v>T</v>
      </c>
      <c r="C104" s="79" t="s">
        <v>80</v>
      </c>
      <c r="D104" s="118" t="s">
        <v>81</v>
      </c>
      <c r="E104" s="26">
        <f t="shared" si="14"/>
        <v>30</v>
      </c>
      <c r="F104" s="81"/>
      <c r="G104" s="88"/>
      <c r="H104" s="65"/>
      <c r="I104" s="79"/>
      <c r="J104" s="70"/>
      <c r="K104" s="88"/>
      <c r="L104" s="65"/>
      <c r="M104" s="79"/>
      <c r="N104" s="70">
        <v>16</v>
      </c>
      <c r="O104" s="67">
        <f>IF(N104&lt;&gt;"",(VLOOKUP(N104,POINT,7)),0)</f>
        <v>30</v>
      </c>
    </row>
    <row r="105" spans="1:15" s="2" customFormat="1" ht="15.75" customHeight="1">
      <c r="A105" s="124">
        <f t="shared" si="13"/>
      </c>
      <c r="B105" s="77"/>
      <c r="C105" s="79"/>
      <c r="D105" s="118"/>
      <c r="E105" s="26"/>
      <c r="F105" s="81"/>
      <c r="G105" s="88"/>
      <c r="H105" s="65"/>
      <c r="I105" s="79"/>
      <c r="J105" s="70"/>
      <c r="K105" s="88"/>
      <c r="L105" s="65"/>
      <c r="M105" s="79"/>
      <c r="N105" s="70"/>
      <c r="O105" s="88"/>
    </row>
    <row r="106" spans="1:15" ht="6" customHeight="1">
      <c r="A106" s="75"/>
      <c r="B106" s="75"/>
      <c r="C106" s="75"/>
      <c r="D106" s="123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1:15" ht="26.25" customHeight="1">
      <c r="A107" s="1" t="s">
        <v>218</v>
      </c>
      <c r="F107" s="1" t="s">
        <v>82</v>
      </c>
      <c r="K107" s="199" t="str">
        <f>K1</f>
        <v>2001/5/31現在</v>
      </c>
      <c r="L107" s="208"/>
      <c r="M107" s="208"/>
      <c r="N107" s="208"/>
      <c r="O107" s="1" t="s">
        <v>284</v>
      </c>
    </row>
    <row r="108" ht="4.5" customHeight="1"/>
    <row r="109" spans="1:15" ht="15.75" customHeight="1">
      <c r="A109" s="190" t="s">
        <v>219</v>
      </c>
      <c r="B109" s="191"/>
      <c r="C109" s="215" t="s">
        <v>525</v>
      </c>
      <c r="D109" s="219" t="s">
        <v>526</v>
      </c>
      <c r="E109" s="4" t="s">
        <v>220</v>
      </c>
      <c r="F109" s="204"/>
      <c r="G109" s="204"/>
      <c r="H109" s="204"/>
      <c r="I109" s="204"/>
      <c r="J109" s="204"/>
      <c r="K109" s="204"/>
      <c r="L109" s="204"/>
      <c r="M109" s="204"/>
      <c r="N109" s="218" t="str">
        <f>N3</f>
        <v>H12熊谷杯</v>
      </c>
      <c r="O109" s="218"/>
    </row>
    <row r="110" spans="1:15" ht="15.75" customHeight="1">
      <c r="A110" s="192"/>
      <c r="B110" s="193"/>
      <c r="C110" s="213"/>
      <c r="D110" s="217"/>
      <c r="E110" s="5" t="s">
        <v>221</v>
      </c>
      <c r="F110" s="6" t="s">
        <v>222</v>
      </c>
      <c r="G110" s="7" t="s">
        <v>220</v>
      </c>
      <c r="H110" s="6" t="s">
        <v>222</v>
      </c>
      <c r="I110" s="7" t="s">
        <v>220</v>
      </c>
      <c r="J110" s="6" t="s">
        <v>222</v>
      </c>
      <c r="K110" s="7" t="s">
        <v>220</v>
      </c>
      <c r="L110" s="6" t="s">
        <v>222</v>
      </c>
      <c r="M110" s="7" t="s">
        <v>220</v>
      </c>
      <c r="N110" s="6" t="s">
        <v>222</v>
      </c>
      <c r="O110" s="7" t="s">
        <v>220</v>
      </c>
    </row>
    <row r="111" spans="1:15" ht="6.75" customHeight="1">
      <c r="A111" s="45"/>
      <c r="B111" s="45"/>
      <c r="C111" s="46"/>
      <c r="D111" s="117"/>
      <c r="E111" s="48"/>
      <c r="F111" s="49"/>
      <c r="G111" s="50"/>
      <c r="H111" s="51"/>
      <c r="I111" s="52"/>
      <c r="J111" s="49"/>
      <c r="K111" s="50"/>
      <c r="L111" s="51"/>
      <c r="M111" s="52"/>
      <c r="N111" s="49"/>
      <c r="O111" s="50"/>
    </row>
    <row r="112" spans="1:15" ht="15.75" customHeight="1">
      <c r="A112" s="88">
        <f>IF(E112=0,"",RANK(E112,$E$111:$E$117))</f>
        <v>1</v>
      </c>
      <c r="B112" s="77">
        <f>IF(E112=0,"",IF(A112=A111,"T",""))</f>
      </c>
      <c r="C112" s="93" t="s">
        <v>289</v>
      </c>
      <c r="D112" s="118" t="s">
        <v>246</v>
      </c>
      <c r="E112" s="16">
        <f>IF((G112+I112+K112+M112+O112)&lt;&gt;0,G112+I112+K112+M112+O112,0)</f>
        <v>90</v>
      </c>
      <c r="F112" s="70"/>
      <c r="G112" s="69"/>
      <c r="H112" s="81"/>
      <c r="I112" s="119"/>
      <c r="J112" s="65"/>
      <c r="K112" s="69"/>
      <c r="L112" s="81"/>
      <c r="M112" s="79"/>
      <c r="N112" s="70">
        <v>4</v>
      </c>
      <c r="O112" s="69">
        <f>IF(N112&lt;&gt;"",(VLOOKUP(N112,POINT,7)),0)</f>
        <v>90</v>
      </c>
    </row>
    <row r="113" spans="1:15" ht="15.75" customHeight="1">
      <c r="A113" s="88">
        <f>IF(E113=0,"",RANK(E113,$E$111:$E$117))</f>
        <v>1</v>
      </c>
      <c r="B113" s="77" t="str">
        <f>IF(E113=0,"",IF(A113=A112,"T",""))</f>
        <v>T</v>
      </c>
      <c r="C113" s="93" t="s">
        <v>294</v>
      </c>
      <c r="D113" s="118" t="s">
        <v>246</v>
      </c>
      <c r="E113" s="16">
        <f>IF((G113+I113+K113+M113+O113)&lt;&gt;0,G113+I113+K113+M113+O113,0)</f>
        <v>90</v>
      </c>
      <c r="F113" s="70"/>
      <c r="G113" s="126"/>
      <c r="H113" s="127"/>
      <c r="I113" s="119"/>
      <c r="J113" s="128"/>
      <c r="K113" s="69"/>
      <c r="L113" s="81"/>
      <c r="M113" s="79"/>
      <c r="N113" s="70">
        <v>4</v>
      </c>
      <c r="O113" s="69">
        <f>IF(N113&lt;&gt;"",(VLOOKUP(N113,POINT,7)),0)</f>
        <v>90</v>
      </c>
    </row>
    <row r="114" spans="1:15" ht="15.75" customHeight="1">
      <c r="A114" s="88">
        <f>IF(E114=0,"",RANK(E114,$E$111:$E$117))</f>
        <v>3</v>
      </c>
      <c r="B114" s="77">
        <f>IF(E114=0,"",IF(A114=A113,"T",""))</f>
      </c>
      <c r="C114" s="93" t="s">
        <v>83</v>
      </c>
      <c r="D114" s="118" t="s">
        <v>84</v>
      </c>
      <c r="E114" s="16">
        <f>IF((G114+I114+K114+M114+O114)&lt;&gt;0,G114+I114+K114+M114+O114,0)</f>
        <v>50</v>
      </c>
      <c r="F114" s="97"/>
      <c r="G114" s="126"/>
      <c r="H114" s="127"/>
      <c r="I114" s="88"/>
      <c r="J114" s="129"/>
      <c r="K114" s="69"/>
      <c r="L114" s="81"/>
      <c r="M114" s="79"/>
      <c r="N114" s="70">
        <v>8</v>
      </c>
      <c r="O114" s="69">
        <f>IF(N114&lt;&gt;"",(VLOOKUP(N114,POINT,7)),0)</f>
        <v>50</v>
      </c>
    </row>
    <row r="115" spans="1:15" ht="15.75" customHeight="1">
      <c r="A115" s="88">
        <f>IF(E115=0,"",RANK(E115,$E$111:$E$117))</f>
        <v>4</v>
      </c>
      <c r="B115" s="77">
        <f>IF(E115=0,"",IF(A115=A114,"T",""))</f>
      </c>
      <c r="C115" s="93" t="s">
        <v>297</v>
      </c>
      <c r="D115" s="118" t="s">
        <v>247</v>
      </c>
      <c r="E115" s="16">
        <f>IF((G115+I115+K115+M115+O115)&lt;&gt;0,G115+I115+K115+M115+O115,0)</f>
        <v>30</v>
      </c>
      <c r="F115" s="86"/>
      <c r="G115" s="126"/>
      <c r="H115" s="127"/>
      <c r="I115" s="119"/>
      <c r="J115" s="82"/>
      <c r="K115" s="69"/>
      <c r="L115" s="81"/>
      <c r="M115" s="79"/>
      <c r="N115" s="70">
        <v>16</v>
      </c>
      <c r="O115" s="69">
        <f>IF(N115&lt;&gt;"",(VLOOKUP(N115,POINT,7)),0)</f>
        <v>30</v>
      </c>
    </row>
    <row r="116" spans="1:15" ht="15.75" customHeight="1">
      <c r="A116" s="88">
        <f>IF(E116=0,"",RANK(E116,$E$111:$E$117))</f>
      </c>
      <c r="B116" s="77">
        <f>IF(E116=0,"",IF(A116=A115,"T",""))</f>
      </c>
      <c r="C116" s="86"/>
      <c r="D116" s="118"/>
      <c r="E116" s="26">
        <f>IF((G116+I116+K116+M116+O116)&lt;&gt;0,G116+I116+K116+M116+O116,0)</f>
        <v>0</v>
      </c>
      <c r="F116" s="70"/>
      <c r="G116" s="69"/>
      <c r="H116" s="81"/>
      <c r="I116" s="119"/>
      <c r="J116" s="70"/>
      <c r="K116" s="69"/>
      <c r="L116" s="81"/>
      <c r="M116" s="79"/>
      <c r="N116" s="70"/>
      <c r="O116" s="69">
        <f>IF(N116&lt;&gt;"",(VLOOKUP(N116,POINT,7)),0)</f>
        <v>0</v>
      </c>
    </row>
    <row r="117" spans="1:15" ht="6" customHeight="1">
      <c r="A117" s="75"/>
      <c r="B117" s="75"/>
      <c r="C117" s="75"/>
      <c r="D117" s="123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</sheetData>
  <mergeCells count="27">
    <mergeCell ref="K107:N107"/>
    <mergeCell ref="L109:M109"/>
    <mergeCell ref="N109:O109"/>
    <mergeCell ref="D109:D110"/>
    <mergeCell ref="F109:G109"/>
    <mergeCell ref="H109:I109"/>
    <mergeCell ref="J109:K109"/>
    <mergeCell ref="J3:K3"/>
    <mergeCell ref="L3:M3"/>
    <mergeCell ref="N3:O3"/>
    <mergeCell ref="A84:B85"/>
    <mergeCell ref="D84:D85"/>
    <mergeCell ref="F84:G84"/>
    <mergeCell ref="H84:I84"/>
    <mergeCell ref="J84:K84"/>
    <mergeCell ref="L84:M84"/>
    <mergeCell ref="N84:O84"/>
    <mergeCell ref="K1:N1"/>
    <mergeCell ref="C109:C110"/>
    <mergeCell ref="A109:B110"/>
    <mergeCell ref="C84:C85"/>
    <mergeCell ref="K82:N82"/>
    <mergeCell ref="A3:B4"/>
    <mergeCell ref="D3:D4"/>
    <mergeCell ref="F3:G3"/>
    <mergeCell ref="H3:I3"/>
    <mergeCell ref="C3:C4"/>
  </mergeCells>
  <printOptions/>
  <pageMargins left="0.75" right="0.75" top="0.73" bottom="0.7" header="0.512" footer="0.512"/>
  <pageSetup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8"/>
  <sheetViews>
    <sheetView zoomScale="75" zoomScaleNormal="75" workbookViewId="0" topLeftCell="A1">
      <selection activeCell="T121" sqref="T121"/>
    </sheetView>
  </sheetViews>
  <sheetFormatPr defaultColWidth="9.00390625" defaultRowHeight="13.5"/>
  <cols>
    <col min="1" max="1" width="4.25390625" style="1" customWidth="1"/>
    <col min="2" max="2" width="2.25390625" style="1" customWidth="1"/>
    <col min="3" max="3" width="14.50390625" style="1" customWidth="1"/>
    <col min="4" max="4" width="12.875" style="1" customWidth="1"/>
    <col min="5" max="5" width="6.625" style="1" customWidth="1"/>
    <col min="6" max="15" width="5.625" style="1" customWidth="1"/>
    <col min="16" max="16384" width="9.00390625" style="1" customWidth="1"/>
  </cols>
  <sheetData>
    <row r="1" spans="1:14" ht="26.25" customHeight="1">
      <c r="A1" s="1" t="s">
        <v>218</v>
      </c>
      <c r="F1" s="1" t="s">
        <v>85</v>
      </c>
      <c r="K1" s="199" t="str">
        <f>'男Ｄ'!K1</f>
        <v>2001/5/31現在</v>
      </c>
      <c r="L1" s="208"/>
      <c r="M1" s="208"/>
      <c r="N1" s="208"/>
    </row>
    <row r="2" ht="5.25" customHeight="1"/>
    <row r="3" spans="1:15" ht="15.75" customHeight="1">
      <c r="A3" s="190" t="s">
        <v>219</v>
      </c>
      <c r="B3" s="191"/>
      <c r="C3" s="215" t="s">
        <v>662</v>
      </c>
      <c r="D3" s="220" t="s">
        <v>663</v>
      </c>
      <c r="E3" s="4" t="s">
        <v>220</v>
      </c>
      <c r="F3" s="204" t="s">
        <v>749</v>
      </c>
      <c r="G3" s="204"/>
      <c r="H3" s="204" t="s">
        <v>86</v>
      </c>
      <c r="I3" s="204"/>
      <c r="J3" s="204" t="s">
        <v>0</v>
      </c>
      <c r="K3" s="204"/>
      <c r="L3" s="204" t="str">
        <f>'女子Ｓ'!L3</f>
        <v>H12県室内</v>
      </c>
      <c r="M3" s="204"/>
      <c r="N3" s="204" t="str">
        <f>'女子Ｓ'!N3</f>
        <v>H12熊谷杯</v>
      </c>
      <c r="O3" s="204"/>
    </row>
    <row r="4" spans="1:15" ht="15.75" customHeight="1">
      <c r="A4" s="192"/>
      <c r="B4" s="193"/>
      <c r="C4" s="213"/>
      <c r="D4" s="210"/>
      <c r="E4" s="5" t="s">
        <v>221</v>
      </c>
      <c r="F4" s="6" t="s">
        <v>222</v>
      </c>
      <c r="G4" s="7" t="s">
        <v>220</v>
      </c>
      <c r="H4" s="6" t="s">
        <v>222</v>
      </c>
      <c r="I4" s="7" t="s">
        <v>220</v>
      </c>
      <c r="J4" s="6" t="s">
        <v>222</v>
      </c>
      <c r="K4" s="7" t="s">
        <v>220</v>
      </c>
      <c r="L4" s="6" t="s">
        <v>222</v>
      </c>
      <c r="M4" s="7" t="s">
        <v>220</v>
      </c>
      <c r="N4" s="6" t="s">
        <v>222</v>
      </c>
      <c r="O4" s="7" t="s">
        <v>220</v>
      </c>
    </row>
    <row r="5" spans="1:15" ht="7.5" customHeight="1">
      <c r="A5" s="45"/>
      <c r="B5" s="45"/>
      <c r="C5" s="46"/>
      <c r="D5" s="47"/>
      <c r="E5" s="48"/>
      <c r="F5" s="49"/>
      <c r="G5" s="50"/>
      <c r="H5" s="51"/>
      <c r="I5" s="52"/>
      <c r="J5" s="49"/>
      <c r="K5" s="50"/>
      <c r="L5" s="51"/>
      <c r="M5" s="52"/>
      <c r="N5" s="49"/>
      <c r="O5" s="50"/>
    </row>
    <row r="6" spans="1:15" s="136" customFormat="1" ht="13.5" customHeight="1">
      <c r="A6" s="130">
        <f aca="true" t="shared" si="0" ref="A6:A37">RANK(E6,$E$6:$E$128)</f>
        <v>1</v>
      </c>
      <c r="B6" s="131">
        <f aca="true" t="shared" si="1" ref="B6:B34">IF(E6=0,"",IF(A6=A5,"T",""))</f>
      </c>
      <c r="C6" s="115" t="s">
        <v>87</v>
      </c>
      <c r="D6" s="64" t="s">
        <v>225</v>
      </c>
      <c r="E6" s="132">
        <f aca="true" t="shared" si="2" ref="E6:E37">IF((G6+I6+K6+M6+O6)&lt;&gt;0,G6+I6+K6+M6+O6,0)</f>
        <v>550</v>
      </c>
      <c r="F6" s="133"/>
      <c r="G6" s="64"/>
      <c r="H6" s="134">
        <v>4</v>
      </c>
      <c r="I6" s="135">
        <f>IF(H6&lt;&gt;"",(VLOOKUP(H6,POINT,4)),0)</f>
        <v>70</v>
      </c>
      <c r="J6" s="133">
        <v>2</v>
      </c>
      <c r="K6" s="64">
        <f aca="true" t="shared" si="3" ref="K6:K37">IF(J6&lt;&gt;"",(VLOOKUP(J6,POINT,5)),0)</f>
        <v>150</v>
      </c>
      <c r="L6" s="134">
        <v>1</v>
      </c>
      <c r="M6" s="135">
        <f>IF(L6&lt;&gt;"",(VLOOKUP(L6,POINT,6)),0)</f>
        <v>150</v>
      </c>
      <c r="N6" s="133">
        <v>1</v>
      </c>
      <c r="O6" s="64">
        <f aca="true" t="shared" si="4" ref="O6:O36">IF(N6&lt;&gt;"",(VLOOKUP(N6,POINT,7)),0)</f>
        <v>180</v>
      </c>
    </row>
    <row r="7" spans="1:15" s="136" customFormat="1" ht="13.5" customHeight="1">
      <c r="A7" s="130">
        <f t="shared" si="0"/>
        <v>2</v>
      </c>
      <c r="B7" s="131">
        <f t="shared" si="1"/>
      </c>
      <c r="C7" s="115" t="s">
        <v>2</v>
      </c>
      <c r="D7" s="137" t="s">
        <v>3</v>
      </c>
      <c r="E7" s="132">
        <f t="shared" si="2"/>
        <v>430</v>
      </c>
      <c r="F7" s="133"/>
      <c r="G7" s="64"/>
      <c r="H7" s="134"/>
      <c r="I7" s="135"/>
      <c r="J7" s="133">
        <v>4</v>
      </c>
      <c r="K7" s="64">
        <f t="shared" si="3"/>
        <v>100</v>
      </c>
      <c r="L7" s="134">
        <v>1</v>
      </c>
      <c r="M7" s="135">
        <f>IF(L7&lt;&gt;"",(VLOOKUP(L7,POINT,6)),0)</f>
        <v>150</v>
      </c>
      <c r="N7" s="133">
        <v>1</v>
      </c>
      <c r="O7" s="64">
        <f t="shared" si="4"/>
        <v>180</v>
      </c>
    </row>
    <row r="8" spans="1:15" s="136" customFormat="1" ht="13.5" customHeight="1">
      <c r="A8" s="130">
        <f t="shared" si="0"/>
        <v>2</v>
      </c>
      <c r="B8" s="131" t="str">
        <f t="shared" si="1"/>
        <v>T</v>
      </c>
      <c r="C8" s="115" t="s">
        <v>88</v>
      </c>
      <c r="D8" s="64" t="s">
        <v>89</v>
      </c>
      <c r="E8" s="132">
        <f t="shared" si="2"/>
        <v>430</v>
      </c>
      <c r="F8" s="133"/>
      <c r="G8" s="64"/>
      <c r="H8" s="134"/>
      <c r="I8" s="135"/>
      <c r="J8" s="133">
        <v>1</v>
      </c>
      <c r="K8" s="64">
        <f t="shared" si="3"/>
        <v>200</v>
      </c>
      <c r="L8" s="134">
        <v>2</v>
      </c>
      <c r="M8" s="135">
        <f>IF(L8&lt;&gt;"",(VLOOKUP(L8,POINT,6)),0)</f>
        <v>100</v>
      </c>
      <c r="N8" s="133">
        <v>2</v>
      </c>
      <c r="O8" s="64">
        <f t="shared" si="4"/>
        <v>130</v>
      </c>
    </row>
    <row r="9" spans="1:15" s="136" customFormat="1" ht="13.5" customHeight="1">
      <c r="A9" s="130">
        <f t="shared" si="0"/>
        <v>4</v>
      </c>
      <c r="B9" s="131">
        <f t="shared" si="1"/>
      </c>
      <c r="C9" s="138" t="s">
        <v>90</v>
      </c>
      <c r="D9" s="64" t="s">
        <v>89</v>
      </c>
      <c r="E9" s="132">
        <f t="shared" si="2"/>
        <v>300</v>
      </c>
      <c r="F9" s="133"/>
      <c r="G9" s="64"/>
      <c r="H9" s="134"/>
      <c r="I9" s="135"/>
      <c r="J9" s="133">
        <v>1</v>
      </c>
      <c r="K9" s="64">
        <f t="shared" si="3"/>
        <v>200</v>
      </c>
      <c r="L9" s="134">
        <v>2</v>
      </c>
      <c r="M9" s="135">
        <f>IF(L9&lt;&gt;"",(VLOOKUP(L9,POINT,6)),0)</f>
        <v>100</v>
      </c>
      <c r="N9" s="133"/>
      <c r="O9" s="64"/>
    </row>
    <row r="10" spans="1:15" s="136" customFormat="1" ht="13.5" customHeight="1">
      <c r="A10" s="130">
        <f t="shared" si="0"/>
        <v>5</v>
      </c>
      <c r="B10" s="131">
        <f t="shared" si="1"/>
      </c>
      <c r="C10" s="115" t="s">
        <v>91</v>
      </c>
      <c r="D10" s="64" t="s">
        <v>489</v>
      </c>
      <c r="E10" s="132">
        <f t="shared" si="2"/>
        <v>240</v>
      </c>
      <c r="F10" s="133"/>
      <c r="G10" s="64"/>
      <c r="H10" s="134">
        <v>1</v>
      </c>
      <c r="I10" s="135">
        <f>IF(H10&lt;&gt;"",(VLOOKUP(H10,POINT,4)),0)</f>
        <v>150</v>
      </c>
      <c r="J10" s="133"/>
      <c r="K10" s="64"/>
      <c r="L10" s="134"/>
      <c r="M10" s="135"/>
      <c r="N10" s="133">
        <v>4</v>
      </c>
      <c r="O10" s="64">
        <f t="shared" si="4"/>
        <v>90</v>
      </c>
    </row>
    <row r="11" spans="1:15" s="136" customFormat="1" ht="13.5" customHeight="1">
      <c r="A11" s="130">
        <f t="shared" si="0"/>
        <v>6</v>
      </c>
      <c r="B11" s="131">
        <f t="shared" si="1"/>
      </c>
      <c r="C11" s="115" t="s">
        <v>92</v>
      </c>
      <c r="D11" s="64" t="s">
        <v>283</v>
      </c>
      <c r="E11" s="132">
        <f t="shared" si="2"/>
        <v>220</v>
      </c>
      <c r="F11" s="133"/>
      <c r="G11" s="64"/>
      <c r="H11" s="134"/>
      <c r="I11" s="135"/>
      <c r="J11" s="133">
        <v>4</v>
      </c>
      <c r="K11" s="64">
        <f t="shared" si="3"/>
        <v>100</v>
      </c>
      <c r="L11" s="134">
        <v>4</v>
      </c>
      <c r="M11" s="135">
        <f>IF(L11&lt;&gt;"",(VLOOKUP(L11,POINT,6)),0)</f>
        <v>70</v>
      </c>
      <c r="N11" s="133">
        <v>8</v>
      </c>
      <c r="O11" s="64">
        <f t="shared" si="4"/>
        <v>50</v>
      </c>
    </row>
    <row r="12" spans="1:15" s="136" customFormat="1" ht="13.5" customHeight="1">
      <c r="A12" s="130">
        <f t="shared" si="0"/>
        <v>6</v>
      </c>
      <c r="B12" s="131" t="str">
        <f t="shared" si="1"/>
        <v>T</v>
      </c>
      <c r="C12" s="115" t="s">
        <v>39</v>
      </c>
      <c r="D12" s="64" t="s">
        <v>372</v>
      </c>
      <c r="E12" s="132">
        <f t="shared" si="2"/>
        <v>220</v>
      </c>
      <c r="F12" s="133"/>
      <c r="G12" s="64"/>
      <c r="H12" s="134">
        <v>4</v>
      </c>
      <c r="I12" s="135">
        <f>IF(H12&lt;&gt;"",(VLOOKUP(H12,POINT,4)),0)</f>
        <v>70</v>
      </c>
      <c r="J12" s="133">
        <v>2</v>
      </c>
      <c r="K12" s="64">
        <f t="shared" si="3"/>
        <v>150</v>
      </c>
      <c r="L12" s="134"/>
      <c r="M12" s="135"/>
      <c r="N12" s="133"/>
      <c r="O12" s="64"/>
    </row>
    <row r="13" spans="1:15" s="136" customFormat="1" ht="13.5" customHeight="1">
      <c r="A13" s="130">
        <f t="shared" si="0"/>
        <v>8</v>
      </c>
      <c r="B13" s="131">
        <f t="shared" si="1"/>
      </c>
      <c r="C13" s="115" t="s">
        <v>14</v>
      </c>
      <c r="D13" s="137" t="s">
        <v>15</v>
      </c>
      <c r="E13" s="132">
        <f t="shared" si="2"/>
        <v>180</v>
      </c>
      <c r="F13" s="133"/>
      <c r="G13" s="64"/>
      <c r="H13" s="134"/>
      <c r="I13" s="135"/>
      <c r="J13" s="133">
        <v>8</v>
      </c>
      <c r="K13" s="64">
        <f t="shared" si="3"/>
        <v>60</v>
      </c>
      <c r="L13" s="134">
        <v>4</v>
      </c>
      <c r="M13" s="135">
        <f>IF(L13&lt;&gt;"",(VLOOKUP(L13,POINT,6)),0)</f>
        <v>70</v>
      </c>
      <c r="N13" s="133">
        <v>8</v>
      </c>
      <c r="O13" s="64">
        <f t="shared" si="4"/>
        <v>50</v>
      </c>
    </row>
    <row r="14" spans="1:15" s="136" customFormat="1" ht="13.5" customHeight="1">
      <c r="A14" s="130">
        <f t="shared" si="0"/>
        <v>9</v>
      </c>
      <c r="B14" s="131">
        <f t="shared" si="1"/>
      </c>
      <c r="C14" s="115" t="s">
        <v>93</v>
      </c>
      <c r="D14" s="64" t="s">
        <v>225</v>
      </c>
      <c r="E14" s="132">
        <f t="shared" si="2"/>
        <v>160</v>
      </c>
      <c r="F14" s="133"/>
      <c r="G14" s="64"/>
      <c r="H14" s="134">
        <v>2</v>
      </c>
      <c r="I14" s="135">
        <f>IF(H14&lt;&gt;"",(VLOOKUP(H14,POINT,4)),0)</f>
        <v>100</v>
      </c>
      <c r="J14" s="133">
        <v>8</v>
      </c>
      <c r="K14" s="64">
        <f t="shared" si="3"/>
        <v>60</v>
      </c>
      <c r="L14" s="134"/>
      <c r="M14" s="135"/>
      <c r="N14" s="133"/>
      <c r="O14" s="64"/>
    </row>
    <row r="15" spans="1:15" s="136" customFormat="1" ht="13.5" customHeight="1">
      <c r="A15" s="130">
        <f t="shared" si="0"/>
        <v>9</v>
      </c>
      <c r="B15" s="131" t="str">
        <f t="shared" si="1"/>
        <v>T</v>
      </c>
      <c r="C15" s="115" t="s">
        <v>94</v>
      </c>
      <c r="D15" s="64" t="s">
        <v>225</v>
      </c>
      <c r="E15" s="132">
        <f t="shared" si="2"/>
        <v>160</v>
      </c>
      <c r="F15" s="133"/>
      <c r="G15" s="64"/>
      <c r="H15" s="134">
        <v>4</v>
      </c>
      <c r="I15" s="135">
        <f>IF(H15&lt;&gt;"",(VLOOKUP(H15,POINT,4)),0)</f>
        <v>70</v>
      </c>
      <c r="J15" s="133">
        <v>8</v>
      </c>
      <c r="K15" s="64">
        <f t="shared" si="3"/>
        <v>60</v>
      </c>
      <c r="L15" s="134"/>
      <c r="M15" s="135"/>
      <c r="N15" s="133">
        <v>16</v>
      </c>
      <c r="O15" s="64">
        <f t="shared" si="4"/>
        <v>30</v>
      </c>
    </row>
    <row r="16" spans="1:15" s="136" customFormat="1" ht="13.5" customHeight="1">
      <c r="A16" s="130">
        <f t="shared" si="0"/>
        <v>9</v>
      </c>
      <c r="B16" s="131" t="str">
        <f t="shared" si="1"/>
        <v>T</v>
      </c>
      <c r="C16" s="115" t="s">
        <v>95</v>
      </c>
      <c r="D16" s="64" t="s">
        <v>227</v>
      </c>
      <c r="E16" s="132">
        <f t="shared" si="2"/>
        <v>160</v>
      </c>
      <c r="F16" s="133"/>
      <c r="G16" s="64"/>
      <c r="H16" s="134"/>
      <c r="I16" s="135"/>
      <c r="J16" s="133">
        <v>16</v>
      </c>
      <c r="K16" s="64">
        <f t="shared" si="3"/>
        <v>40</v>
      </c>
      <c r="L16" s="134">
        <v>4</v>
      </c>
      <c r="M16" s="135">
        <f>IF(L16&lt;&gt;"",(VLOOKUP(L16,POINT,6)),0)</f>
        <v>70</v>
      </c>
      <c r="N16" s="133">
        <v>8</v>
      </c>
      <c r="O16" s="64">
        <f t="shared" si="4"/>
        <v>50</v>
      </c>
    </row>
    <row r="17" spans="1:15" s="136" customFormat="1" ht="13.5" customHeight="1">
      <c r="A17" s="130">
        <f t="shared" si="0"/>
        <v>12</v>
      </c>
      <c r="B17" s="131">
        <f t="shared" si="1"/>
      </c>
      <c r="C17" s="115" t="s">
        <v>96</v>
      </c>
      <c r="D17" s="64" t="s">
        <v>22</v>
      </c>
      <c r="E17" s="132">
        <f t="shared" si="2"/>
        <v>155</v>
      </c>
      <c r="F17" s="133"/>
      <c r="G17" s="64"/>
      <c r="H17" s="134">
        <v>16</v>
      </c>
      <c r="I17" s="135">
        <f>IF(H17&lt;&gt;"",(VLOOKUP(H17,POINT,4)),0)</f>
        <v>25</v>
      </c>
      <c r="J17" s="133">
        <v>32</v>
      </c>
      <c r="K17" s="64">
        <f t="shared" si="3"/>
        <v>30</v>
      </c>
      <c r="L17" s="134">
        <v>4</v>
      </c>
      <c r="M17" s="135">
        <f>IF(L17&lt;&gt;"",(VLOOKUP(L17,POINT,6)),0)</f>
        <v>70</v>
      </c>
      <c r="N17" s="133">
        <v>16</v>
      </c>
      <c r="O17" s="64">
        <f t="shared" si="4"/>
        <v>30</v>
      </c>
    </row>
    <row r="18" spans="1:15" s="136" customFormat="1" ht="13.5" customHeight="1">
      <c r="A18" s="130">
        <f t="shared" si="0"/>
        <v>13</v>
      </c>
      <c r="B18" s="131">
        <f t="shared" si="1"/>
      </c>
      <c r="C18" s="132" t="s">
        <v>97</v>
      </c>
      <c r="D18" s="64" t="s">
        <v>283</v>
      </c>
      <c r="E18" s="132">
        <f t="shared" si="2"/>
        <v>150</v>
      </c>
      <c r="F18" s="133"/>
      <c r="G18" s="64"/>
      <c r="H18" s="134">
        <v>1</v>
      </c>
      <c r="I18" s="135">
        <f>IF(H18&lt;&gt;"",(VLOOKUP(H18,POINT,4)),0)</f>
        <v>150</v>
      </c>
      <c r="J18" s="133"/>
      <c r="K18" s="64"/>
      <c r="L18" s="134"/>
      <c r="M18" s="135"/>
      <c r="N18" s="133"/>
      <c r="O18" s="64"/>
    </row>
    <row r="19" spans="1:15" s="136" customFormat="1" ht="13.5" customHeight="1">
      <c r="A19" s="130">
        <f t="shared" si="0"/>
        <v>13</v>
      </c>
      <c r="B19" s="131" t="str">
        <f t="shared" si="1"/>
        <v>T</v>
      </c>
      <c r="C19" s="132" t="s">
        <v>30</v>
      </c>
      <c r="D19" s="64" t="s">
        <v>228</v>
      </c>
      <c r="E19" s="132">
        <f t="shared" si="2"/>
        <v>150</v>
      </c>
      <c r="F19" s="133"/>
      <c r="G19" s="64"/>
      <c r="H19" s="134"/>
      <c r="I19" s="135"/>
      <c r="J19" s="133">
        <v>4</v>
      </c>
      <c r="K19" s="64">
        <f t="shared" si="3"/>
        <v>100</v>
      </c>
      <c r="L19" s="134"/>
      <c r="M19" s="135"/>
      <c r="N19" s="133">
        <v>8</v>
      </c>
      <c r="O19" s="64">
        <f t="shared" si="4"/>
        <v>50</v>
      </c>
    </row>
    <row r="20" spans="1:15" s="136" customFormat="1" ht="13.5" customHeight="1">
      <c r="A20" s="130">
        <f t="shared" si="0"/>
        <v>15</v>
      </c>
      <c r="B20" s="131">
        <f t="shared" si="1"/>
      </c>
      <c r="C20" s="132" t="s">
        <v>46</v>
      </c>
      <c r="D20" s="64" t="s">
        <v>228</v>
      </c>
      <c r="E20" s="132">
        <f t="shared" si="2"/>
        <v>130</v>
      </c>
      <c r="F20" s="133"/>
      <c r="G20" s="64"/>
      <c r="H20" s="134"/>
      <c r="I20" s="135"/>
      <c r="J20" s="133">
        <v>16</v>
      </c>
      <c r="K20" s="64">
        <f t="shared" si="3"/>
        <v>40</v>
      </c>
      <c r="L20" s="134"/>
      <c r="M20" s="135"/>
      <c r="N20" s="133">
        <v>4</v>
      </c>
      <c r="O20" s="64">
        <f t="shared" si="4"/>
        <v>90</v>
      </c>
    </row>
    <row r="21" spans="1:15" s="136" customFormat="1" ht="13.5" customHeight="1">
      <c r="A21" s="130">
        <f t="shared" si="0"/>
        <v>16</v>
      </c>
      <c r="B21" s="131">
        <f t="shared" si="1"/>
      </c>
      <c r="C21" s="138" t="s">
        <v>98</v>
      </c>
      <c r="D21" s="64" t="s">
        <v>382</v>
      </c>
      <c r="E21" s="132">
        <f t="shared" si="2"/>
        <v>125</v>
      </c>
      <c r="F21" s="133"/>
      <c r="G21" s="64"/>
      <c r="H21" s="134">
        <v>16</v>
      </c>
      <c r="I21" s="135">
        <f>IF(H21&lt;&gt;"",(VLOOKUP(H21,POINT,4)),0)</f>
        <v>25</v>
      </c>
      <c r="J21" s="133">
        <v>4</v>
      </c>
      <c r="K21" s="64">
        <f t="shared" si="3"/>
        <v>100</v>
      </c>
      <c r="L21" s="134"/>
      <c r="M21" s="135"/>
      <c r="N21" s="133"/>
      <c r="O21" s="64"/>
    </row>
    <row r="22" spans="1:15" s="136" customFormat="1" ht="13.5" customHeight="1">
      <c r="A22" s="130">
        <f t="shared" si="0"/>
        <v>17</v>
      </c>
      <c r="B22" s="131">
        <f t="shared" si="1"/>
      </c>
      <c r="C22" s="115" t="s">
        <v>99</v>
      </c>
      <c r="D22" s="64" t="s">
        <v>100</v>
      </c>
      <c r="E22" s="132">
        <f t="shared" si="2"/>
        <v>110</v>
      </c>
      <c r="F22" s="133"/>
      <c r="G22" s="64"/>
      <c r="H22" s="134"/>
      <c r="I22" s="135"/>
      <c r="J22" s="133">
        <v>16</v>
      </c>
      <c r="K22" s="64">
        <f t="shared" si="3"/>
        <v>40</v>
      </c>
      <c r="L22" s="134">
        <v>8</v>
      </c>
      <c r="M22" s="135">
        <f>IF(L22&lt;&gt;"",(VLOOKUP(L22,POINT,6)),0)</f>
        <v>40</v>
      </c>
      <c r="N22" s="133">
        <v>16</v>
      </c>
      <c r="O22" s="64">
        <f t="shared" si="4"/>
        <v>30</v>
      </c>
    </row>
    <row r="23" spans="1:15" s="136" customFormat="1" ht="13.5" customHeight="1">
      <c r="A23" s="130">
        <f t="shared" si="0"/>
        <v>18</v>
      </c>
      <c r="B23" s="131">
        <f t="shared" si="1"/>
      </c>
      <c r="C23" s="138" t="s">
        <v>101</v>
      </c>
      <c r="D23" s="64" t="s">
        <v>282</v>
      </c>
      <c r="E23" s="132">
        <f t="shared" si="2"/>
        <v>100</v>
      </c>
      <c r="F23" s="133"/>
      <c r="G23" s="64"/>
      <c r="H23" s="134"/>
      <c r="I23" s="135"/>
      <c r="J23" s="133">
        <v>8</v>
      </c>
      <c r="K23" s="64">
        <f t="shared" si="3"/>
        <v>60</v>
      </c>
      <c r="L23" s="134">
        <v>8</v>
      </c>
      <c r="M23" s="135">
        <f>IF(L23&lt;&gt;"",(VLOOKUP(L23,POINT,6)),0)</f>
        <v>40</v>
      </c>
      <c r="N23" s="133"/>
      <c r="O23" s="64"/>
    </row>
    <row r="24" spans="1:15" s="136" customFormat="1" ht="13.5" customHeight="1">
      <c r="A24" s="130">
        <f t="shared" si="0"/>
        <v>18</v>
      </c>
      <c r="B24" s="131" t="str">
        <f t="shared" si="1"/>
        <v>T</v>
      </c>
      <c r="C24" s="132" t="s">
        <v>102</v>
      </c>
      <c r="D24" s="64" t="s">
        <v>282</v>
      </c>
      <c r="E24" s="132">
        <f t="shared" si="2"/>
        <v>100</v>
      </c>
      <c r="F24" s="133"/>
      <c r="G24" s="64"/>
      <c r="H24" s="134"/>
      <c r="I24" s="135"/>
      <c r="J24" s="133">
        <v>8</v>
      </c>
      <c r="K24" s="64">
        <f t="shared" si="3"/>
        <v>60</v>
      </c>
      <c r="L24" s="134">
        <v>8</v>
      </c>
      <c r="M24" s="135">
        <f>IF(L24&lt;&gt;"",(VLOOKUP(L24,POINT,6)),0)</f>
        <v>40</v>
      </c>
      <c r="N24" s="133"/>
      <c r="O24" s="64"/>
    </row>
    <row r="25" spans="1:15" s="136" customFormat="1" ht="13.5" customHeight="1">
      <c r="A25" s="130">
        <f t="shared" si="0"/>
        <v>18</v>
      </c>
      <c r="B25" s="131" t="str">
        <f t="shared" si="1"/>
        <v>T</v>
      </c>
      <c r="C25" s="115" t="s">
        <v>103</v>
      </c>
      <c r="D25" s="64" t="s">
        <v>667</v>
      </c>
      <c r="E25" s="132">
        <f t="shared" si="2"/>
        <v>100</v>
      </c>
      <c r="F25" s="133"/>
      <c r="G25" s="64"/>
      <c r="H25" s="134">
        <v>2</v>
      </c>
      <c r="I25" s="135">
        <f>IF(H25&lt;&gt;"",(VLOOKUP(H25,POINT,4)),0)</f>
        <v>100</v>
      </c>
      <c r="J25" s="133"/>
      <c r="K25" s="64"/>
      <c r="L25" s="134"/>
      <c r="M25" s="135"/>
      <c r="N25" s="133"/>
      <c r="O25" s="64"/>
    </row>
    <row r="26" spans="1:15" s="136" customFormat="1" ht="13.5" customHeight="1">
      <c r="A26" s="130">
        <f t="shared" si="0"/>
        <v>18</v>
      </c>
      <c r="B26" s="131" t="str">
        <f t="shared" si="1"/>
        <v>T</v>
      </c>
      <c r="C26" s="115" t="s">
        <v>104</v>
      </c>
      <c r="D26" s="64" t="s">
        <v>228</v>
      </c>
      <c r="E26" s="132">
        <f t="shared" si="2"/>
        <v>100</v>
      </c>
      <c r="F26" s="133">
        <v>1</v>
      </c>
      <c r="G26" s="64">
        <f>IF(F26&lt;&gt;"",(VLOOKUP(F26,POINT,2)),0)</f>
        <v>10</v>
      </c>
      <c r="H26" s="134"/>
      <c r="I26" s="135"/>
      <c r="J26" s="133">
        <v>16</v>
      </c>
      <c r="K26" s="64">
        <f t="shared" si="3"/>
        <v>40</v>
      </c>
      <c r="L26" s="134"/>
      <c r="M26" s="135"/>
      <c r="N26" s="133">
        <v>8</v>
      </c>
      <c r="O26" s="64">
        <f t="shared" si="4"/>
        <v>50</v>
      </c>
    </row>
    <row r="27" spans="1:15" s="136" customFormat="1" ht="13.5" customHeight="1">
      <c r="A27" s="130">
        <f t="shared" si="0"/>
        <v>22</v>
      </c>
      <c r="B27" s="131">
        <f t="shared" si="1"/>
      </c>
      <c r="C27" s="139" t="s">
        <v>53</v>
      </c>
      <c r="D27" s="64" t="s">
        <v>84</v>
      </c>
      <c r="E27" s="132">
        <f t="shared" si="2"/>
        <v>90</v>
      </c>
      <c r="F27" s="133"/>
      <c r="G27" s="64"/>
      <c r="H27" s="134"/>
      <c r="I27" s="135"/>
      <c r="J27" s="133">
        <v>8</v>
      </c>
      <c r="K27" s="64">
        <f t="shared" si="3"/>
        <v>60</v>
      </c>
      <c r="L27" s="134"/>
      <c r="M27" s="135"/>
      <c r="N27" s="133">
        <v>16</v>
      </c>
      <c r="O27" s="64">
        <f t="shared" si="4"/>
        <v>30</v>
      </c>
    </row>
    <row r="28" spans="1:15" s="136" customFormat="1" ht="13.5" customHeight="1">
      <c r="A28" s="130">
        <f t="shared" si="0"/>
        <v>22</v>
      </c>
      <c r="B28" s="131" t="str">
        <f t="shared" si="1"/>
        <v>T</v>
      </c>
      <c r="C28" s="132" t="s">
        <v>105</v>
      </c>
      <c r="D28" s="64" t="s">
        <v>106</v>
      </c>
      <c r="E28" s="132">
        <f t="shared" si="2"/>
        <v>90</v>
      </c>
      <c r="F28" s="133"/>
      <c r="G28" s="64"/>
      <c r="H28" s="134"/>
      <c r="I28" s="135"/>
      <c r="J28" s="133">
        <v>8</v>
      </c>
      <c r="K28" s="64">
        <f t="shared" si="3"/>
        <v>60</v>
      </c>
      <c r="L28" s="134"/>
      <c r="M28" s="135"/>
      <c r="N28" s="133">
        <v>16</v>
      </c>
      <c r="O28" s="64">
        <f t="shared" si="4"/>
        <v>30</v>
      </c>
    </row>
    <row r="29" spans="1:15" s="136" customFormat="1" ht="13.5" customHeight="1">
      <c r="A29" s="130">
        <f t="shared" si="0"/>
        <v>24</v>
      </c>
      <c r="B29" s="131">
        <f t="shared" si="1"/>
      </c>
      <c r="C29" s="115" t="s">
        <v>20</v>
      </c>
      <c r="D29" s="137" t="s">
        <v>223</v>
      </c>
      <c r="E29" s="132">
        <f t="shared" si="2"/>
        <v>85</v>
      </c>
      <c r="F29" s="133"/>
      <c r="G29" s="64"/>
      <c r="H29" s="134">
        <v>16</v>
      </c>
      <c r="I29" s="135">
        <f>IF(H29&lt;&gt;"",(VLOOKUP(H29,POINT,4)),0)</f>
        <v>25</v>
      </c>
      <c r="J29" s="133">
        <v>16</v>
      </c>
      <c r="K29" s="64">
        <f t="shared" si="3"/>
        <v>40</v>
      </c>
      <c r="L29" s="134"/>
      <c r="M29" s="135"/>
      <c r="N29" s="133">
        <v>32</v>
      </c>
      <c r="O29" s="64">
        <f t="shared" si="4"/>
        <v>20</v>
      </c>
    </row>
    <row r="30" spans="1:15" s="136" customFormat="1" ht="13.5" customHeight="1">
      <c r="A30" s="130">
        <f t="shared" si="0"/>
        <v>24</v>
      </c>
      <c r="B30" s="131" t="str">
        <f t="shared" si="1"/>
        <v>T</v>
      </c>
      <c r="C30" s="115" t="s">
        <v>18</v>
      </c>
      <c r="D30" s="64" t="s">
        <v>223</v>
      </c>
      <c r="E30" s="132">
        <f t="shared" si="2"/>
        <v>85</v>
      </c>
      <c r="F30" s="133"/>
      <c r="G30" s="64"/>
      <c r="H30" s="134">
        <v>16</v>
      </c>
      <c r="I30" s="135">
        <f>IF(H30&lt;&gt;"",(VLOOKUP(H30,POINT,4)),0)</f>
        <v>25</v>
      </c>
      <c r="J30" s="133">
        <v>8</v>
      </c>
      <c r="K30" s="64">
        <f t="shared" si="3"/>
        <v>60</v>
      </c>
      <c r="L30" s="134"/>
      <c r="M30" s="135"/>
      <c r="N30" s="133"/>
      <c r="O30" s="64"/>
    </row>
    <row r="31" spans="1:15" s="136" customFormat="1" ht="13.5" customHeight="1">
      <c r="A31" s="130">
        <f t="shared" si="0"/>
        <v>26</v>
      </c>
      <c r="B31" s="131">
        <f t="shared" si="1"/>
      </c>
      <c r="C31" s="115" t="s">
        <v>107</v>
      </c>
      <c r="D31" s="64" t="s">
        <v>228</v>
      </c>
      <c r="E31" s="132">
        <f t="shared" si="2"/>
        <v>80</v>
      </c>
      <c r="F31" s="133"/>
      <c r="G31" s="64"/>
      <c r="H31" s="134"/>
      <c r="I31" s="135"/>
      <c r="J31" s="133">
        <v>16</v>
      </c>
      <c r="K31" s="64">
        <f t="shared" si="3"/>
        <v>40</v>
      </c>
      <c r="L31" s="134">
        <v>8</v>
      </c>
      <c r="M31" s="135">
        <f>IF(L31&lt;&gt;"",(VLOOKUP(L31,POINT,6)),0)</f>
        <v>40</v>
      </c>
      <c r="N31" s="133"/>
      <c r="O31" s="64"/>
    </row>
    <row r="32" spans="1:15" s="136" customFormat="1" ht="13.5" customHeight="1">
      <c r="A32" s="130">
        <f t="shared" si="0"/>
        <v>27</v>
      </c>
      <c r="B32" s="131">
        <f t="shared" si="1"/>
      </c>
      <c r="C32" s="115" t="s">
        <v>108</v>
      </c>
      <c r="D32" s="140" t="s">
        <v>299</v>
      </c>
      <c r="E32" s="132">
        <f t="shared" si="2"/>
        <v>79</v>
      </c>
      <c r="F32" s="133">
        <v>4</v>
      </c>
      <c r="G32" s="64">
        <f>IF(F32&lt;&gt;"",(VLOOKUP(F32,POINT,2)),0)</f>
        <v>4</v>
      </c>
      <c r="H32" s="134">
        <v>16</v>
      </c>
      <c r="I32" s="135">
        <f>IF(H32&lt;&gt;"",(VLOOKUP(H32,POINT,4)),0)</f>
        <v>25</v>
      </c>
      <c r="J32" s="133">
        <v>32</v>
      </c>
      <c r="K32" s="64">
        <f t="shared" si="3"/>
        <v>30</v>
      </c>
      <c r="L32" s="134"/>
      <c r="M32" s="135"/>
      <c r="N32" s="133">
        <v>32</v>
      </c>
      <c r="O32" s="64">
        <f t="shared" si="4"/>
        <v>20</v>
      </c>
    </row>
    <row r="33" spans="1:15" s="136" customFormat="1" ht="13.5" customHeight="1">
      <c r="A33" s="130">
        <f t="shared" si="0"/>
        <v>28</v>
      </c>
      <c r="B33" s="131">
        <f t="shared" si="1"/>
      </c>
      <c r="C33" s="115" t="s">
        <v>110</v>
      </c>
      <c r="D33" s="64" t="s">
        <v>27</v>
      </c>
      <c r="E33" s="132">
        <f t="shared" si="2"/>
        <v>71</v>
      </c>
      <c r="F33" s="133">
        <v>16</v>
      </c>
      <c r="G33" s="64">
        <f>IF(F33&lt;&gt;"",(VLOOKUP(F33,POINT,2)),0)</f>
        <v>1</v>
      </c>
      <c r="H33" s="134"/>
      <c r="I33" s="135"/>
      <c r="J33" s="133">
        <v>16</v>
      </c>
      <c r="K33" s="64">
        <f t="shared" si="3"/>
        <v>40</v>
      </c>
      <c r="L33" s="134"/>
      <c r="M33" s="135"/>
      <c r="N33" s="133">
        <v>16</v>
      </c>
      <c r="O33" s="64">
        <f t="shared" si="4"/>
        <v>30</v>
      </c>
    </row>
    <row r="34" spans="1:15" s="136" customFormat="1" ht="13.5" customHeight="1">
      <c r="A34" s="130">
        <f t="shared" si="0"/>
        <v>29</v>
      </c>
      <c r="B34" s="131">
        <f t="shared" si="1"/>
      </c>
      <c r="C34" s="115" t="s">
        <v>109</v>
      </c>
      <c r="D34" s="64" t="s">
        <v>225</v>
      </c>
      <c r="E34" s="132">
        <f t="shared" si="2"/>
        <v>70</v>
      </c>
      <c r="F34" s="133"/>
      <c r="G34" s="64"/>
      <c r="H34" s="134">
        <v>4</v>
      </c>
      <c r="I34" s="135">
        <f>IF(H34&lt;&gt;"",(VLOOKUP(H34,POINT,4)),0)</f>
        <v>70</v>
      </c>
      <c r="J34" s="133"/>
      <c r="K34" s="64"/>
      <c r="L34" s="134"/>
      <c r="M34" s="135"/>
      <c r="N34" s="133"/>
      <c r="O34" s="64"/>
    </row>
    <row r="35" spans="1:15" s="136" customFormat="1" ht="13.5" customHeight="1">
      <c r="A35" s="130">
        <f t="shared" si="0"/>
        <v>29</v>
      </c>
      <c r="B35" s="131"/>
      <c r="C35" s="115" t="s">
        <v>111</v>
      </c>
      <c r="D35" s="64" t="s">
        <v>227</v>
      </c>
      <c r="E35" s="132">
        <f t="shared" si="2"/>
        <v>70</v>
      </c>
      <c r="F35" s="133"/>
      <c r="G35" s="64"/>
      <c r="H35" s="134"/>
      <c r="I35" s="135"/>
      <c r="J35" s="133">
        <v>16</v>
      </c>
      <c r="K35" s="64">
        <f t="shared" si="3"/>
        <v>40</v>
      </c>
      <c r="L35" s="134"/>
      <c r="M35" s="135"/>
      <c r="N35" s="133">
        <v>16</v>
      </c>
      <c r="O35" s="64">
        <f t="shared" si="4"/>
        <v>30</v>
      </c>
    </row>
    <row r="36" spans="1:15" s="136" customFormat="1" ht="13.5" customHeight="1">
      <c r="A36" s="130">
        <f t="shared" si="0"/>
        <v>31</v>
      </c>
      <c r="B36" s="131">
        <f aca="true" t="shared" si="5" ref="B36:B61">IF(E36=0,"",IF(A36=A35,"T",""))</f>
      </c>
      <c r="C36" s="115" t="s">
        <v>112</v>
      </c>
      <c r="D36" s="64" t="s">
        <v>113</v>
      </c>
      <c r="E36" s="132">
        <f t="shared" si="2"/>
        <v>60</v>
      </c>
      <c r="F36" s="133"/>
      <c r="G36" s="64"/>
      <c r="H36" s="134"/>
      <c r="I36" s="135"/>
      <c r="J36" s="133">
        <v>16</v>
      </c>
      <c r="K36" s="64">
        <f t="shared" si="3"/>
        <v>40</v>
      </c>
      <c r="L36" s="134"/>
      <c r="M36" s="135"/>
      <c r="N36" s="133">
        <v>32</v>
      </c>
      <c r="O36" s="64">
        <f t="shared" si="4"/>
        <v>20</v>
      </c>
    </row>
    <row r="37" spans="1:15" s="136" customFormat="1" ht="13.5" customHeight="1">
      <c r="A37" s="130">
        <f t="shared" si="0"/>
        <v>31</v>
      </c>
      <c r="B37" s="131" t="str">
        <f t="shared" si="5"/>
        <v>T</v>
      </c>
      <c r="C37" s="115" t="s">
        <v>115</v>
      </c>
      <c r="D37" s="64" t="s">
        <v>225</v>
      </c>
      <c r="E37" s="132">
        <f t="shared" si="2"/>
        <v>60</v>
      </c>
      <c r="F37" s="133"/>
      <c r="G37" s="64"/>
      <c r="H37" s="134"/>
      <c r="I37" s="135"/>
      <c r="J37" s="133">
        <v>8</v>
      </c>
      <c r="K37" s="64">
        <f t="shared" si="3"/>
        <v>60</v>
      </c>
      <c r="L37" s="134"/>
      <c r="M37" s="135"/>
      <c r="N37" s="133"/>
      <c r="O37" s="64"/>
    </row>
    <row r="38" spans="1:15" s="136" customFormat="1" ht="13.5" customHeight="1">
      <c r="A38" s="130">
        <f aca="true" t="shared" si="6" ref="A38:A69">RANK(E38,$E$6:$E$128)</f>
        <v>31</v>
      </c>
      <c r="B38" s="131" t="str">
        <f t="shared" si="5"/>
        <v>T</v>
      </c>
      <c r="C38" s="115" t="s">
        <v>116</v>
      </c>
      <c r="D38" s="64" t="s">
        <v>362</v>
      </c>
      <c r="E38" s="132">
        <f aca="true" t="shared" si="7" ref="E38:E69">IF((G38+I38+K38+M38+O38)&lt;&gt;0,G38+I38+K38+M38+O38,0)</f>
        <v>60</v>
      </c>
      <c r="F38" s="133"/>
      <c r="G38" s="64"/>
      <c r="H38" s="134"/>
      <c r="I38" s="135"/>
      <c r="J38" s="133">
        <v>8</v>
      </c>
      <c r="K38" s="64">
        <f aca="true" t="shared" si="8" ref="K38:K69">IF(J38&lt;&gt;"",(VLOOKUP(J38,POINT,5)),0)</f>
        <v>60</v>
      </c>
      <c r="L38" s="134"/>
      <c r="M38" s="135"/>
      <c r="N38" s="133"/>
      <c r="O38" s="64"/>
    </row>
    <row r="39" spans="1:15" s="136" customFormat="1" ht="13.5" customHeight="1">
      <c r="A39" s="130">
        <f t="shared" si="6"/>
        <v>31</v>
      </c>
      <c r="B39" s="131" t="str">
        <f t="shared" si="5"/>
        <v>T</v>
      </c>
      <c r="C39" s="138" t="s">
        <v>23</v>
      </c>
      <c r="D39" s="64" t="s">
        <v>223</v>
      </c>
      <c r="E39" s="132">
        <f t="shared" si="7"/>
        <v>60</v>
      </c>
      <c r="F39" s="133"/>
      <c r="G39" s="64"/>
      <c r="H39" s="134"/>
      <c r="I39" s="135"/>
      <c r="J39" s="133">
        <v>8</v>
      </c>
      <c r="K39" s="64">
        <f t="shared" si="8"/>
        <v>60</v>
      </c>
      <c r="L39" s="134"/>
      <c r="M39" s="135"/>
      <c r="N39" s="133"/>
      <c r="O39" s="64"/>
    </row>
    <row r="40" spans="1:15" s="136" customFormat="1" ht="13.5" customHeight="1">
      <c r="A40" s="130">
        <f t="shared" si="6"/>
        <v>31</v>
      </c>
      <c r="B40" s="131" t="str">
        <f t="shared" si="5"/>
        <v>T</v>
      </c>
      <c r="C40" s="115" t="s">
        <v>118</v>
      </c>
      <c r="D40" s="64" t="s">
        <v>223</v>
      </c>
      <c r="E40" s="132">
        <f t="shared" si="7"/>
        <v>60</v>
      </c>
      <c r="F40" s="133">
        <v>1</v>
      </c>
      <c r="G40" s="64">
        <f>IF(F40&lt;&gt;"",(VLOOKUP(F40,POINT,2)),0)</f>
        <v>10</v>
      </c>
      <c r="H40" s="134"/>
      <c r="I40" s="135"/>
      <c r="J40" s="133"/>
      <c r="K40" s="64"/>
      <c r="L40" s="134"/>
      <c r="M40" s="135"/>
      <c r="N40" s="133">
        <v>8</v>
      </c>
      <c r="O40" s="64">
        <f>IF(N40&lt;&gt;"",(VLOOKUP(N40,POINT,7)),0)</f>
        <v>50</v>
      </c>
    </row>
    <row r="41" spans="1:15" s="136" customFormat="1" ht="13.5" customHeight="1">
      <c r="A41" s="130">
        <f t="shared" si="6"/>
        <v>36</v>
      </c>
      <c r="B41" s="131">
        <f t="shared" si="5"/>
      </c>
      <c r="C41" s="115" t="s">
        <v>114</v>
      </c>
      <c r="D41" s="64" t="s">
        <v>228</v>
      </c>
      <c r="E41" s="132">
        <f t="shared" si="7"/>
        <v>55</v>
      </c>
      <c r="F41" s="133"/>
      <c r="G41" s="64"/>
      <c r="H41" s="134">
        <v>16</v>
      </c>
      <c r="I41" s="135">
        <f>IF(H41&lt;&gt;"",(VLOOKUP(H41,POINT,4)),0)</f>
        <v>25</v>
      </c>
      <c r="J41" s="133">
        <v>32</v>
      </c>
      <c r="K41" s="64">
        <f t="shared" si="8"/>
        <v>30</v>
      </c>
      <c r="L41" s="134"/>
      <c r="M41" s="135"/>
      <c r="N41" s="133"/>
      <c r="O41" s="64"/>
    </row>
    <row r="42" spans="1:15" s="136" customFormat="1" ht="13.5" customHeight="1">
      <c r="A42" s="130">
        <f t="shared" si="6"/>
        <v>36</v>
      </c>
      <c r="B42" s="131" t="str">
        <f t="shared" si="5"/>
        <v>T</v>
      </c>
      <c r="C42" s="115" t="s">
        <v>117</v>
      </c>
      <c r="D42" s="64" t="s">
        <v>25</v>
      </c>
      <c r="E42" s="132">
        <f t="shared" si="7"/>
        <v>55</v>
      </c>
      <c r="F42" s="133"/>
      <c r="G42" s="64"/>
      <c r="H42" s="134">
        <v>16</v>
      </c>
      <c r="I42" s="135">
        <f>IF(H42&lt;&gt;"",(VLOOKUP(H42,POINT,4)),0)</f>
        <v>25</v>
      </c>
      <c r="J42" s="133">
        <v>32</v>
      </c>
      <c r="K42" s="64">
        <f t="shared" si="8"/>
        <v>30</v>
      </c>
      <c r="L42" s="134"/>
      <c r="M42" s="135"/>
      <c r="N42" s="133"/>
      <c r="O42" s="64"/>
    </row>
    <row r="43" spans="1:15" s="136" customFormat="1" ht="13.5" customHeight="1">
      <c r="A43" s="130">
        <f t="shared" si="6"/>
        <v>36</v>
      </c>
      <c r="B43" s="131" t="str">
        <f t="shared" si="5"/>
        <v>T</v>
      </c>
      <c r="C43" s="115" t="s">
        <v>8</v>
      </c>
      <c r="D43" s="64" t="s">
        <v>409</v>
      </c>
      <c r="E43" s="132">
        <f t="shared" si="7"/>
        <v>55</v>
      </c>
      <c r="F43" s="133"/>
      <c r="G43" s="64"/>
      <c r="H43" s="134">
        <v>16</v>
      </c>
      <c r="I43" s="135">
        <f>IF(H43&lt;&gt;"",(VLOOKUP(H43,POINT,4)),0)</f>
        <v>25</v>
      </c>
      <c r="J43" s="133"/>
      <c r="K43" s="64"/>
      <c r="L43" s="134"/>
      <c r="M43" s="135"/>
      <c r="N43" s="133">
        <v>16</v>
      </c>
      <c r="O43" s="64">
        <f>IF(N43&lt;&gt;"",(VLOOKUP(N43,POINT,7)),0)</f>
        <v>30</v>
      </c>
    </row>
    <row r="44" spans="1:15" s="136" customFormat="1" ht="13.5" customHeight="1">
      <c r="A44" s="130">
        <f t="shared" si="6"/>
        <v>39</v>
      </c>
      <c r="B44" s="131">
        <f t="shared" si="5"/>
      </c>
      <c r="C44" s="91" t="s">
        <v>119</v>
      </c>
      <c r="D44" s="140" t="s">
        <v>299</v>
      </c>
      <c r="E44" s="132">
        <f t="shared" si="7"/>
        <v>45</v>
      </c>
      <c r="F44" s="188"/>
      <c r="G44" s="64"/>
      <c r="H44" s="134">
        <v>16</v>
      </c>
      <c r="I44" s="135">
        <f>IF(H44&lt;&gt;"",(VLOOKUP(H44,POINT,4)),0)</f>
        <v>25</v>
      </c>
      <c r="J44" s="133"/>
      <c r="K44" s="64"/>
      <c r="L44" s="134"/>
      <c r="M44" s="135"/>
      <c r="N44" s="133">
        <v>32</v>
      </c>
      <c r="O44" s="64">
        <f>IF(N44&lt;&gt;"",(VLOOKUP(N44,POINT,7)),0)</f>
        <v>20</v>
      </c>
    </row>
    <row r="45" spans="1:15" s="136" customFormat="1" ht="13.5" customHeight="1">
      <c r="A45" s="130">
        <f t="shared" si="6"/>
        <v>40</v>
      </c>
      <c r="B45" s="131">
        <f t="shared" si="5"/>
      </c>
      <c r="C45" s="115" t="s">
        <v>134</v>
      </c>
      <c r="D45" s="137" t="s">
        <v>767</v>
      </c>
      <c r="E45" s="132">
        <f t="shared" si="7"/>
        <v>42</v>
      </c>
      <c r="F45" s="133">
        <v>8</v>
      </c>
      <c r="G45" s="64">
        <f>IF(F45&lt;&gt;"",(VLOOKUP(F45,POINT,2)),0)</f>
        <v>2</v>
      </c>
      <c r="H45" s="134"/>
      <c r="I45" s="135"/>
      <c r="J45" s="133">
        <v>16</v>
      </c>
      <c r="K45" s="64">
        <f t="shared" si="8"/>
        <v>40</v>
      </c>
      <c r="L45" s="134"/>
      <c r="M45" s="135"/>
      <c r="N45" s="133"/>
      <c r="O45" s="64"/>
    </row>
    <row r="46" spans="1:15" s="136" customFormat="1" ht="13.5" customHeight="1">
      <c r="A46" s="130">
        <f t="shared" si="6"/>
        <v>41</v>
      </c>
      <c r="B46" s="131">
        <f t="shared" si="5"/>
      </c>
      <c r="C46" s="115" t="s">
        <v>120</v>
      </c>
      <c r="D46" s="64" t="s">
        <v>300</v>
      </c>
      <c r="E46" s="132">
        <f t="shared" si="7"/>
        <v>40</v>
      </c>
      <c r="F46" s="133"/>
      <c r="G46" s="64"/>
      <c r="H46" s="134"/>
      <c r="I46" s="135"/>
      <c r="J46" s="133">
        <v>16</v>
      </c>
      <c r="K46" s="64">
        <f t="shared" si="8"/>
        <v>40</v>
      </c>
      <c r="L46" s="134"/>
      <c r="M46" s="135"/>
      <c r="N46" s="133"/>
      <c r="O46" s="64"/>
    </row>
    <row r="47" spans="1:15" s="136" customFormat="1" ht="13.5" customHeight="1">
      <c r="A47" s="130">
        <f t="shared" si="6"/>
        <v>41</v>
      </c>
      <c r="B47" s="131" t="str">
        <f t="shared" si="5"/>
        <v>T</v>
      </c>
      <c r="C47" s="115" t="s">
        <v>121</v>
      </c>
      <c r="D47" s="64" t="s">
        <v>228</v>
      </c>
      <c r="E47" s="132">
        <f t="shared" si="7"/>
        <v>40</v>
      </c>
      <c r="F47" s="133"/>
      <c r="G47" s="64"/>
      <c r="H47" s="134"/>
      <c r="I47" s="135"/>
      <c r="J47" s="133">
        <v>16</v>
      </c>
      <c r="K47" s="64">
        <f t="shared" si="8"/>
        <v>40</v>
      </c>
      <c r="L47" s="134"/>
      <c r="M47" s="135"/>
      <c r="N47" s="133"/>
      <c r="O47" s="64"/>
    </row>
    <row r="48" spans="1:15" s="136" customFormat="1" ht="13.5" customHeight="1">
      <c r="A48" s="130">
        <f t="shared" si="6"/>
        <v>41</v>
      </c>
      <c r="B48" s="131" t="str">
        <f t="shared" si="5"/>
        <v>T</v>
      </c>
      <c r="C48" s="115" t="s">
        <v>122</v>
      </c>
      <c r="D48" s="64" t="s">
        <v>123</v>
      </c>
      <c r="E48" s="132">
        <f t="shared" si="7"/>
        <v>40</v>
      </c>
      <c r="F48" s="133"/>
      <c r="G48" s="64"/>
      <c r="H48" s="134">
        <v>8</v>
      </c>
      <c r="I48" s="135">
        <f>IF(H48&lt;&gt;"",(VLOOKUP(H48,POINT,4)),0)</f>
        <v>40</v>
      </c>
      <c r="J48" s="133"/>
      <c r="K48" s="64"/>
      <c r="L48" s="134"/>
      <c r="M48" s="135"/>
      <c r="N48" s="133"/>
      <c r="O48" s="64"/>
    </row>
    <row r="49" spans="1:15" s="136" customFormat="1" ht="13.5" customHeight="1">
      <c r="A49" s="130">
        <f t="shared" si="6"/>
        <v>41</v>
      </c>
      <c r="B49" s="131" t="str">
        <f t="shared" si="5"/>
        <v>T</v>
      </c>
      <c r="C49" s="115" t="s">
        <v>124</v>
      </c>
      <c r="D49" s="64" t="s">
        <v>125</v>
      </c>
      <c r="E49" s="132">
        <f t="shared" si="7"/>
        <v>40</v>
      </c>
      <c r="F49" s="133"/>
      <c r="G49" s="64"/>
      <c r="H49" s="134">
        <v>8</v>
      </c>
      <c r="I49" s="135">
        <f>IF(H49&lt;&gt;"",(VLOOKUP(H49,POINT,4)),0)</f>
        <v>40</v>
      </c>
      <c r="J49" s="133"/>
      <c r="K49" s="64"/>
      <c r="L49" s="134"/>
      <c r="M49" s="135"/>
      <c r="N49" s="133"/>
      <c r="O49" s="64"/>
    </row>
    <row r="50" spans="1:15" s="136" customFormat="1" ht="13.5" customHeight="1">
      <c r="A50" s="130">
        <f t="shared" si="6"/>
        <v>41</v>
      </c>
      <c r="B50" s="131" t="str">
        <f t="shared" si="5"/>
        <v>T</v>
      </c>
      <c r="C50" s="115" t="s">
        <v>126</v>
      </c>
      <c r="D50" s="64" t="s">
        <v>432</v>
      </c>
      <c r="E50" s="132">
        <f t="shared" si="7"/>
        <v>40</v>
      </c>
      <c r="F50" s="133"/>
      <c r="G50" s="64"/>
      <c r="H50" s="134"/>
      <c r="I50" s="135"/>
      <c r="J50" s="133">
        <v>16</v>
      </c>
      <c r="K50" s="64">
        <f t="shared" si="8"/>
        <v>40</v>
      </c>
      <c r="L50" s="134"/>
      <c r="M50" s="135"/>
      <c r="N50" s="133"/>
      <c r="O50" s="64"/>
    </row>
    <row r="51" spans="1:15" s="136" customFormat="1" ht="13.5" customHeight="1">
      <c r="A51" s="130">
        <f t="shared" si="6"/>
        <v>41</v>
      </c>
      <c r="B51" s="131" t="str">
        <f t="shared" si="5"/>
        <v>T</v>
      </c>
      <c r="C51" s="115" t="s">
        <v>127</v>
      </c>
      <c r="D51" s="64" t="s">
        <v>228</v>
      </c>
      <c r="E51" s="132">
        <f t="shared" si="7"/>
        <v>40</v>
      </c>
      <c r="F51" s="133"/>
      <c r="G51" s="64"/>
      <c r="H51" s="134"/>
      <c r="I51" s="135"/>
      <c r="J51" s="133">
        <v>16</v>
      </c>
      <c r="K51" s="64">
        <f t="shared" si="8"/>
        <v>40</v>
      </c>
      <c r="L51" s="134"/>
      <c r="M51" s="135"/>
      <c r="N51" s="133"/>
      <c r="O51" s="64"/>
    </row>
    <row r="52" spans="1:15" s="136" customFormat="1" ht="13.5" customHeight="1">
      <c r="A52" s="130">
        <f t="shared" si="6"/>
        <v>41</v>
      </c>
      <c r="B52" s="131" t="str">
        <f t="shared" si="5"/>
        <v>T</v>
      </c>
      <c r="C52" s="115" t="s">
        <v>128</v>
      </c>
      <c r="D52" s="64" t="s">
        <v>84</v>
      </c>
      <c r="E52" s="132">
        <f t="shared" si="7"/>
        <v>40</v>
      </c>
      <c r="F52" s="133"/>
      <c r="G52" s="64"/>
      <c r="H52" s="134">
        <v>8</v>
      </c>
      <c r="I52" s="135">
        <f>IF(H52&lt;&gt;"",(VLOOKUP(H52,POINT,4)),0)</f>
        <v>40</v>
      </c>
      <c r="J52" s="133"/>
      <c r="K52" s="64"/>
      <c r="L52" s="134"/>
      <c r="M52" s="135"/>
      <c r="N52" s="133"/>
      <c r="O52" s="64"/>
    </row>
    <row r="53" spans="1:15" s="136" customFormat="1" ht="13.5" customHeight="1">
      <c r="A53" s="130">
        <f t="shared" si="6"/>
        <v>41</v>
      </c>
      <c r="B53" s="131" t="str">
        <f t="shared" si="5"/>
        <v>T</v>
      </c>
      <c r="C53" s="115" t="s">
        <v>129</v>
      </c>
      <c r="D53" s="64" t="s">
        <v>84</v>
      </c>
      <c r="E53" s="132">
        <f t="shared" si="7"/>
        <v>40</v>
      </c>
      <c r="F53" s="133"/>
      <c r="G53" s="64"/>
      <c r="H53" s="134">
        <v>8</v>
      </c>
      <c r="I53" s="135">
        <f>IF(H53&lt;&gt;"",(VLOOKUP(H53,POINT,4)),0)</f>
        <v>40</v>
      </c>
      <c r="J53" s="133"/>
      <c r="K53" s="64"/>
      <c r="L53" s="134"/>
      <c r="M53" s="135"/>
      <c r="N53" s="133"/>
      <c r="O53" s="64"/>
    </row>
    <row r="54" spans="1:15" s="136" customFormat="1" ht="13.5" customHeight="1">
      <c r="A54" s="130">
        <f t="shared" si="6"/>
        <v>41</v>
      </c>
      <c r="B54" s="131" t="str">
        <f t="shared" si="5"/>
        <v>T</v>
      </c>
      <c r="C54" s="115" t="s">
        <v>130</v>
      </c>
      <c r="D54" s="64" t="s">
        <v>131</v>
      </c>
      <c r="E54" s="132">
        <f t="shared" si="7"/>
        <v>40</v>
      </c>
      <c r="F54" s="133"/>
      <c r="G54" s="64"/>
      <c r="H54" s="134"/>
      <c r="I54" s="135"/>
      <c r="J54" s="133">
        <v>16</v>
      </c>
      <c r="K54" s="64">
        <f t="shared" si="8"/>
        <v>40</v>
      </c>
      <c r="L54" s="134"/>
      <c r="M54" s="135"/>
      <c r="N54" s="133"/>
      <c r="O54" s="64"/>
    </row>
    <row r="55" spans="1:15" s="136" customFormat="1" ht="13.5" customHeight="1">
      <c r="A55" s="130">
        <f t="shared" si="6"/>
        <v>41</v>
      </c>
      <c r="B55" s="131" t="str">
        <f t="shared" si="5"/>
        <v>T</v>
      </c>
      <c r="C55" s="115" t="s">
        <v>132</v>
      </c>
      <c r="D55" s="64" t="s">
        <v>387</v>
      </c>
      <c r="E55" s="132">
        <f t="shared" si="7"/>
        <v>40</v>
      </c>
      <c r="F55" s="133"/>
      <c r="G55" s="64"/>
      <c r="H55" s="134"/>
      <c r="I55" s="135"/>
      <c r="J55" s="133">
        <v>16</v>
      </c>
      <c r="K55" s="64">
        <f t="shared" si="8"/>
        <v>40</v>
      </c>
      <c r="L55" s="134"/>
      <c r="M55" s="135"/>
      <c r="N55" s="133"/>
      <c r="O55" s="64"/>
    </row>
    <row r="56" spans="1:15" s="136" customFormat="1" ht="13.5" customHeight="1">
      <c r="A56" s="130">
        <f t="shared" si="6"/>
        <v>41</v>
      </c>
      <c r="B56" s="131" t="str">
        <f t="shared" si="5"/>
        <v>T</v>
      </c>
      <c r="C56" s="115" t="s">
        <v>133</v>
      </c>
      <c r="D56" s="64" t="s">
        <v>387</v>
      </c>
      <c r="E56" s="132">
        <f t="shared" si="7"/>
        <v>40</v>
      </c>
      <c r="F56" s="133"/>
      <c r="G56" s="64"/>
      <c r="H56" s="134"/>
      <c r="I56" s="135"/>
      <c r="J56" s="133">
        <v>16</v>
      </c>
      <c r="K56" s="64">
        <f t="shared" si="8"/>
        <v>40</v>
      </c>
      <c r="L56" s="134"/>
      <c r="M56" s="135"/>
      <c r="N56" s="133"/>
      <c r="O56" s="64"/>
    </row>
    <row r="57" spans="1:15" s="136" customFormat="1" ht="13.5" customHeight="1">
      <c r="A57" s="130">
        <f t="shared" si="6"/>
        <v>41</v>
      </c>
      <c r="B57" s="131" t="str">
        <f t="shared" si="5"/>
        <v>T</v>
      </c>
      <c r="C57" s="115" t="s">
        <v>135</v>
      </c>
      <c r="D57" s="64" t="s">
        <v>409</v>
      </c>
      <c r="E57" s="132">
        <f t="shared" si="7"/>
        <v>40</v>
      </c>
      <c r="F57" s="133"/>
      <c r="G57" s="64"/>
      <c r="H57" s="134"/>
      <c r="I57" s="135"/>
      <c r="J57" s="133">
        <v>16</v>
      </c>
      <c r="K57" s="64">
        <f t="shared" si="8"/>
        <v>40</v>
      </c>
      <c r="L57" s="134"/>
      <c r="M57" s="135"/>
      <c r="N57" s="133"/>
      <c r="O57" s="64"/>
    </row>
    <row r="58" spans="1:15" s="136" customFormat="1" ht="13.5" customHeight="1">
      <c r="A58" s="130">
        <f t="shared" si="6"/>
        <v>41</v>
      </c>
      <c r="B58" s="131" t="str">
        <f t="shared" si="5"/>
        <v>T</v>
      </c>
      <c r="C58" s="115" t="s">
        <v>136</v>
      </c>
      <c r="D58" s="64" t="s">
        <v>227</v>
      </c>
      <c r="E58" s="132">
        <f t="shared" si="7"/>
        <v>40</v>
      </c>
      <c r="F58" s="133"/>
      <c r="G58" s="64"/>
      <c r="H58" s="134">
        <v>8</v>
      </c>
      <c r="I58" s="135">
        <f aca="true" t="shared" si="9" ref="I58:I63">IF(H58&lt;&gt;"",(VLOOKUP(H58,POINT,4)),0)</f>
        <v>40</v>
      </c>
      <c r="J58" s="133"/>
      <c r="K58" s="64"/>
      <c r="L58" s="134"/>
      <c r="M58" s="135"/>
      <c r="N58" s="133"/>
      <c r="O58" s="64"/>
    </row>
    <row r="59" spans="1:15" s="136" customFormat="1" ht="13.5" customHeight="1">
      <c r="A59" s="130">
        <f t="shared" si="6"/>
        <v>41</v>
      </c>
      <c r="B59" s="131" t="str">
        <f t="shared" si="5"/>
        <v>T</v>
      </c>
      <c r="C59" s="138" t="s">
        <v>137</v>
      </c>
      <c r="D59" s="64" t="s">
        <v>229</v>
      </c>
      <c r="E59" s="132">
        <f t="shared" si="7"/>
        <v>40</v>
      </c>
      <c r="F59" s="133"/>
      <c r="G59" s="64"/>
      <c r="H59" s="134">
        <v>8</v>
      </c>
      <c r="I59" s="135">
        <f t="shared" si="9"/>
        <v>40</v>
      </c>
      <c r="J59" s="133"/>
      <c r="K59" s="64"/>
      <c r="L59" s="134"/>
      <c r="M59" s="135"/>
      <c r="N59" s="133"/>
      <c r="O59" s="64"/>
    </row>
    <row r="60" spans="1:15" s="136" customFormat="1" ht="13.5" customHeight="1">
      <c r="A60" s="130">
        <f t="shared" si="6"/>
        <v>41</v>
      </c>
      <c r="B60" s="131" t="str">
        <f t="shared" si="5"/>
        <v>T</v>
      </c>
      <c r="C60" s="138" t="s">
        <v>138</v>
      </c>
      <c r="D60" s="64" t="s">
        <v>229</v>
      </c>
      <c r="E60" s="132">
        <f t="shared" si="7"/>
        <v>40</v>
      </c>
      <c r="F60" s="133"/>
      <c r="G60" s="64"/>
      <c r="H60" s="134">
        <v>8</v>
      </c>
      <c r="I60" s="135">
        <f t="shared" si="9"/>
        <v>40</v>
      </c>
      <c r="J60" s="133"/>
      <c r="K60" s="64"/>
      <c r="L60" s="134"/>
      <c r="M60" s="135"/>
      <c r="N60" s="133"/>
      <c r="O60" s="64"/>
    </row>
    <row r="61" spans="1:15" s="136" customFormat="1" ht="13.5" customHeight="1">
      <c r="A61" s="130">
        <f t="shared" si="6"/>
        <v>41</v>
      </c>
      <c r="B61" s="131" t="str">
        <f t="shared" si="5"/>
        <v>T</v>
      </c>
      <c r="C61" s="138" t="s">
        <v>139</v>
      </c>
      <c r="D61" s="64" t="s">
        <v>140</v>
      </c>
      <c r="E61" s="132">
        <f t="shared" si="7"/>
        <v>40</v>
      </c>
      <c r="F61" s="133"/>
      <c r="G61" s="64"/>
      <c r="H61" s="134">
        <v>8</v>
      </c>
      <c r="I61" s="135">
        <f t="shared" si="9"/>
        <v>40</v>
      </c>
      <c r="J61" s="133"/>
      <c r="K61" s="64"/>
      <c r="L61" s="134"/>
      <c r="M61" s="135"/>
      <c r="N61" s="133"/>
      <c r="O61" s="64"/>
    </row>
    <row r="62" spans="1:15" s="136" customFormat="1" ht="13.5" customHeight="1">
      <c r="A62" s="130">
        <f t="shared" si="6"/>
        <v>57</v>
      </c>
      <c r="B62" s="131"/>
      <c r="C62" s="138" t="s">
        <v>141</v>
      </c>
      <c r="D62" s="64" t="s">
        <v>142</v>
      </c>
      <c r="E62" s="132">
        <f t="shared" si="7"/>
        <v>35</v>
      </c>
      <c r="F62" s="133"/>
      <c r="G62" s="64"/>
      <c r="H62" s="134">
        <v>32</v>
      </c>
      <c r="I62" s="135">
        <f t="shared" si="9"/>
        <v>15</v>
      </c>
      <c r="J62" s="133"/>
      <c r="K62" s="64"/>
      <c r="L62" s="134"/>
      <c r="M62" s="135"/>
      <c r="N62" s="133">
        <v>32</v>
      </c>
      <c r="O62" s="64">
        <f>IF(N62&lt;&gt;"",(VLOOKUP(N62,POINT,7)),0)</f>
        <v>20</v>
      </c>
    </row>
    <row r="63" spans="1:15" s="136" customFormat="1" ht="13.5" customHeight="1">
      <c r="A63" s="130">
        <f t="shared" si="6"/>
        <v>57</v>
      </c>
      <c r="B63" s="131" t="str">
        <f aca="true" t="shared" si="10" ref="B63:B94">IF(E63=0,"",IF(A63=A62,"T",""))</f>
        <v>T</v>
      </c>
      <c r="C63" s="138" t="s">
        <v>143</v>
      </c>
      <c r="D63" s="64" t="s">
        <v>142</v>
      </c>
      <c r="E63" s="132">
        <f t="shared" si="7"/>
        <v>35</v>
      </c>
      <c r="F63" s="133"/>
      <c r="G63" s="64"/>
      <c r="H63" s="134">
        <v>32</v>
      </c>
      <c r="I63" s="135">
        <f t="shared" si="9"/>
        <v>15</v>
      </c>
      <c r="J63" s="133"/>
      <c r="K63" s="64"/>
      <c r="L63" s="134"/>
      <c r="M63" s="135"/>
      <c r="N63" s="133">
        <v>32</v>
      </c>
      <c r="O63" s="64">
        <f>IF(N63&lt;&gt;"",(VLOOKUP(N63,POINT,7)),0)</f>
        <v>20</v>
      </c>
    </row>
    <row r="64" spans="1:15" s="136" customFormat="1" ht="13.5" customHeight="1">
      <c r="A64" s="130">
        <f t="shared" si="6"/>
        <v>59</v>
      </c>
      <c r="B64" s="131">
        <f t="shared" si="10"/>
      </c>
      <c r="C64" s="115" t="s">
        <v>150</v>
      </c>
      <c r="D64" s="64" t="s">
        <v>22</v>
      </c>
      <c r="E64" s="132">
        <f t="shared" si="7"/>
        <v>34</v>
      </c>
      <c r="F64" s="133">
        <v>4</v>
      </c>
      <c r="G64" s="64">
        <f>IF(F64&lt;&gt;"",(VLOOKUP(F64,POINT,2)),0)</f>
        <v>4</v>
      </c>
      <c r="H64" s="134"/>
      <c r="I64" s="135"/>
      <c r="J64" s="133">
        <v>32</v>
      </c>
      <c r="K64" s="64">
        <f t="shared" si="8"/>
        <v>30</v>
      </c>
      <c r="L64" s="134"/>
      <c r="M64" s="135"/>
      <c r="N64" s="133"/>
      <c r="O64" s="64"/>
    </row>
    <row r="65" spans="1:15" s="136" customFormat="1" ht="13.5" customHeight="1">
      <c r="A65" s="130">
        <f t="shared" si="6"/>
        <v>60</v>
      </c>
      <c r="B65" s="131">
        <f t="shared" si="10"/>
      </c>
      <c r="C65" s="115" t="s">
        <v>157</v>
      </c>
      <c r="D65" s="64" t="s">
        <v>27</v>
      </c>
      <c r="E65" s="132">
        <f t="shared" si="7"/>
        <v>31</v>
      </c>
      <c r="F65" s="133">
        <v>16</v>
      </c>
      <c r="G65" s="64">
        <f>IF(F65&lt;&gt;"",(VLOOKUP(F65,POINT,2)),0)</f>
        <v>1</v>
      </c>
      <c r="H65" s="134"/>
      <c r="I65" s="135"/>
      <c r="J65" s="133"/>
      <c r="K65" s="64"/>
      <c r="L65" s="134"/>
      <c r="M65" s="135"/>
      <c r="N65" s="133">
        <v>16</v>
      </c>
      <c r="O65" s="64">
        <f>IF(N65&lt;&gt;"",(VLOOKUP(N65,POINT,7)),0)</f>
        <v>30</v>
      </c>
    </row>
    <row r="66" spans="1:15" s="136" customFormat="1" ht="13.5" customHeight="1">
      <c r="A66" s="130">
        <f t="shared" si="6"/>
        <v>61</v>
      </c>
      <c r="B66" s="131">
        <f t="shared" si="10"/>
      </c>
      <c r="C66" s="115" t="s">
        <v>146</v>
      </c>
      <c r="D66" s="64" t="s">
        <v>145</v>
      </c>
      <c r="E66" s="132">
        <f t="shared" si="7"/>
        <v>30</v>
      </c>
      <c r="F66" s="133"/>
      <c r="G66" s="64"/>
      <c r="H66" s="134"/>
      <c r="I66" s="135"/>
      <c r="J66" s="133">
        <v>32</v>
      </c>
      <c r="K66" s="64">
        <f t="shared" si="8"/>
        <v>30</v>
      </c>
      <c r="L66" s="134"/>
      <c r="M66" s="135">
        <f>IF(L66&lt;&gt;"",(VLOOKUP(L66,POINT,6)),0)</f>
        <v>0</v>
      </c>
      <c r="N66" s="133"/>
      <c r="O66" s="64"/>
    </row>
    <row r="67" spans="1:15" s="136" customFormat="1" ht="13.5" customHeight="1">
      <c r="A67" s="130">
        <f t="shared" si="6"/>
        <v>61</v>
      </c>
      <c r="B67" s="131" t="str">
        <f t="shared" si="10"/>
        <v>T</v>
      </c>
      <c r="C67" s="138" t="s">
        <v>147</v>
      </c>
      <c r="D67" s="64" t="s">
        <v>100</v>
      </c>
      <c r="E67" s="132">
        <f t="shared" si="7"/>
        <v>30</v>
      </c>
      <c r="F67" s="133"/>
      <c r="G67" s="64"/>
      <c r="H67" s="134"/>
      <c r="I67" s="135"/>
      <c r="J67" s="133">
        <v>32</v>
      </c>
      <c r="K67" s="64">
        <f t="shared" si="8"/>
        <v>30</v>
      </c>
      <c r="L67" s="134"/>
      <c r="M67" s="135"/>
      <c r="N67" s="133"/>
      <c r="O67" s="64"/>
    </row>
    <row r="68" spans="1:15" s="136" customFormat="1" ht="13.5" customHeight="1">
      <c r="A68" s="130">
        <f t="shared" si="6"/>
        <v>61</v>
      </c>
      <c r="B68" s="131" t="str">
        <f t="shared" si="10"/>
        <v>T</v>
      </c>
      <c r="C68" s="115" t="s">
        <v>148</v>
      </c>
      <c r="D68" s="64" t="s">
        <v>45</v>
      </c>
      <c r="E68" s="132">
        <f t="shared" si="7"/>
        <v>30</v>
      </c>
      <c r="F68" s="133"/>
      <c r="G68" s="64"/>
      <c r="H68" s="134"/>
      <c r="I68" s="135"/>
      <c r="J68" s="133">
        <v>32</v>
      </c>
      <c r="K68" s="64">
        <f t="shared" si="8"/>
        <v>30</v>
      </c>
      <c r="L68" s="134"/>
      <c r="M68" s="135"/>
      <c r="N68" s="133"/>
      <c r="O68" s="64"/>
    </row>
    <row r="69" spans="1:15" s="136" customFormat="1" ht="13.5" customHeight="1">
      <c r="A69" s="130">
        <f t="shared" si="6"/>
        <v>61</v>
      </c>
      <c r="B69" s="131" t="str">
        <f t="shared" si="10"/>
        <v>T</v>
      </c>
      <c r="C69" s="115" t="s">
        <v>149</v>
      </c>
      <c r="D69" s="64" t="s">
        <v>225</v>
      </c>
      <c r="E69" s="132">
        <f t="shared" si="7"/>
        <v>30</v>
      </c>
      <c r="F69" s="133"/>
      <c r="G69" s="64"/>
      <c r="H69" s="134"/>
      <c r="I69" s="135"/>
      <c r="J69" s="133">
        <v>32</v>
      </c>
      <c r="K69" s="64">
        <f t="shared" si="8"/>
        <v>30</v>
      </c>
      <c r="L69" s="134"/>
      <c r="M69" s="135"/>
      <c r="N69" s="133"/>
      <c r="O69" s="64"/>
    </row>
    <row r="70" spans="1:15" s="136" customFormat="1" ht="13.5" customHeight="1">
      <c r="A70" s="130">
        <f aca="true" t="shared" si="11" ref="A70:A101">RANK(E70,$E$6:$E$128)</f>
        <v>61</v>
      </c>
      <c r="B70" s="131" t="str">
        <f t="shared" si="10"/>
        <v>T</v>
      </c>
      <c r="C70" s="115" t="s">
        <v>151</v>
      </c>
      <c r="D70" s="64" t="s">
        <v>225</v>
      </c>
      <c r="E70" s="132">
        <f aca="true" t="shared" si="12" ref="E70:E101">IF((G70+I70+K70+M70+O70)&lt;&gt;0,G70+I70+K70+M70+O70,0)</f>
        <v>30</v>
      </c>
      <c r="F70" s="133"/>
      <c r="G70" s="64"/>
      <c r="H70" s="134"/>
      <c r="I70" s="135"/>
      <c r="J70" s="133"/>
      <c r="K70" s="64"/>
      <c r="L70" s="134"/>
      <c r="M70" s="135"/>
      <c r="N70" s="133">
        <v>16</v>
      </c>
      <c r="O70" s="64">
        <f aca="true" t="shared" si="13" ref="O70:O101">IF(N70&lt;&gt;"",(VLOOKUP(N70,POINT,7)),0)</f>
        <v>30</v>
      </c>
    </row>
    <row r="71" spans="1:15" s="136" customFormat="1" ht="13.5" customHeight="1">
      <c r="A71" s="130">
        <f t="shared" si="11"/>
        <v>61</v>
      </c>
      <c r="B71" s="131" t="str">
        <f t="shared" si="10"/>
        <v>T</v>
      </c>
      <c r="C71" s="138" t="s">
        <v>152</v>
      </c>
      <c r="D71" s="64" t="s">
        <v>45</v>
      </c>
      <c r="E71" s="132">
        <f t="shared" si="12"/>
        <v>30</v>
      </c>
      <c r="F71" s="133"/>
      <c r="G71" s="64"/>
      <c r="H71" s="134"/>
      <c r="I71" s="135"/>
      <c r="J71" s="133">
        <v>32</v>
      </c>
      <c r="K71" s="64">
        <f>IF(J71&lt;&gt;"",(VLOOKUP(J71,POINT,5)),0)</f>
        <v>30</v>
      </c>
      <c r="L71" s="134"/>
      <c r="M71" s="135"/>
      <c r="N71" s="133"/>
      <c r="O71" s="64"/>
    </row>
    <row r="72" spans="1:15" s="136" customFormat="1" ht="13.5" customHeight="1">
      <c r="A72" s="130">
        <f t="shared" si="11"/>
        <v>61</v>
      </c>
      <c r="B72" s="131" t="str">
        <f t="shared" si="10"/>
        <v>T</v>
      </c>
      <c r="C72" s="138" t="s">
        <v>153</v>
      </c>
      <c r="D72" s="64" t="s">
        <v>154</v>
      </c>
      <c r="E72" s="132">
        <f t="shared" si="12"/>
        <v>30</v>
      </c>
      <c r="F72" s="133"/>
      <c r="G72" s="64"/>
      <c r="H72" s="134"/>
      <c r="I72" s="135"/>
      <c r="J72" s="133"/>
      <c r="K72" s="64"/>
      <c r="L72" s="134"/>
      <c r="M72" s="135"/>
      <c r="N72" s="133">
        <v>16</v>
      </c>
      <c r="O72" s="64">
        <f t="shared" si="13"/>
        <v>30</v>
      </c>
    </row>
    <row r="73" spans="1:15" s="136" customFormat="1" ht="13.5" customHeight="1">
      <c r="A73" s="130">
        <f t="shared" si="11"/>
        <v>61</v>
      </c>
      <c r="B73" s="131" t="str">
        <f t="shared" si="10"/>
        <v>T</v>
      </c>
      <c r="C73" s="115" t="s">
        <v>155</v>
      </c>
      <c r="D73" s="140" t="s">
        <v>458</v>
      </c>
      <c r="E73" s="132">
        <f t="shared" si="12"/>
        <v>30</v>
      </c>
      <c r="F73" s="133"/>
      <c r="G73" s="64"/>
      <c r="H73" s="134"/>
      <c r="I73" s="135"/>
      <c r="J73" s="133"/>
      <c r="K73" s="64"/>
      <c r="L73" s="134"/>
      <c r="M73" s="135"/>
      <c r="N73" s="133">
        <v>16</v>
      </c>
      <c r="O73" s="64">
        <f t="shared" si="13"/>
        <v>30</v>
      </c>
    </row>
    <row r="74" spans="1:15" s="136" customFormat="1" ht="13.5" customHeight="1">
      <c r="A74" s="130">
        <f t="shared" si="11"/>
        <v>61</v>
      </c>
      <c r="B74" s="131" t="str">
        <f t="shared" si="10"/>
        <v>T</v>
      </c>
      <c r="C74" s="115" t="s">
        <v>156</v>
      </c>
      <c r="D74" s="64" t="s">
        <v>7</v>
      </c>
      <c r="E74" s="132">
        <f t="shared" si="12"/>
        <v>30</v>
      </c>
      <c r="F74" s="133"/>
      <c r="G74" s="64"/>
      <c r="H74" s="134"/>
      <c r="I74" s="135"/>
      <c r="J74" s="133"/>
      <c r="K74" s="64"/>
      <c r="L74" s="134"/>
      <c r="M74" s="135"/>
      <c r="N74" s="133">
        <v>16</v>
      </c>
      <c r="O74" s="64">
        <f t="shared" si="13"/>
        <v>30</v>
      </c>
    </row>
    <row r="75" spans="1:15" s="136" customFormat="1" ht="13.5" customHeight="1">
      <c r="A75" s="130">
        <f t="shared" si="11"/>
        <v>61</v>
      </c>
      <c r="B75" s="131" t="str">
        <f t="shared" si="10"/>
        <v>T</v>
      </c>
      <c r="C75" s="138" t="s">
        <v>36</v>
      </c>
      <c r="D75" s="64" t="s">
        <v>27</v>
      </c>
      <c r="E75" s="132">
        <f t="shared" si="12"/>
        <v>30</v>
      </c>
      <c r="F75" s="133"/>
      <c r="G75" s="64"/>
      <c r="H75" s="134"/>
      <c r="I75" s="135"/>
      <c r="J75" s="133">
        <v>32</v>
      </c>
      <c r="K75" s="64">
        <f aca="true" t="shared" si="14" ref="K75:K82">IF(J75&lt;&gt;"",(VLOOKUP(J75,POINT,5)),0)</f>
        <v>30</v>
      </c>
      <c r="L75" s="134"/>
      <c r="M75" s="135"/>
      <c r="N75" s="133"/>
      <c r="O75" s="64"/>
    </row>
    <row r="76" spans="1:15" s="136" customFormat="1" ht="13.5" customHeight="1">
      <c r="A76" s="130">
        <f t="shared" si="11"/>
        <v>61</v>
      </c>
      <c r="B76" s="131" t="str">
        <f t="shared" si="10"/>
        <v>T</v>
      </c>
      <c r="C76" s="138" t="s">
        <v>54</v>
      </c>
      <c r="D76" s="64" t="s">
        <v>27</v>
      </c>
      <c r="E76" s="132">
        <f t="shared" si="12"/>
        <v>30</v>
      </c>
      <c r="F76" s="133"/>
      <c r="G76" s="64"/>
      <c r="H76" s="134"/>
      <c r="I76" s="135"/>
      <c r="J76" s="133">
        <v>32</v>
      </c>
      <c r="K76" s="64">
        <f t="shared" si="14"/>
        <v>30</v>
      </c>
      <c r="L76" s="134"/>
      <c r="M76" s="135"/>
      <c r="N76" s="133"/>
      <c r="O76" s="64"/>
    </row>
    <row r="77" spans="1:15" s="136" customFormat="1" ht="13.5" customHeight="1">
      <c r="A77" s="130">
        <f t="shared" si="11"/>
        <v>61</v>
      </c>
      <c r="B77" s="131" t="str">
        <f t="shared" si="10"/>
        <v>T</v>
      </c>
      <c r="C77" s="138" t="s">
        <v>41</v>
      </c>
      <c r="D77" s="64" t="s">
        <v>89</v>
      </c>
      <c r="E77" s="132">
        <f t="shared" si="12"/>
        <v>30</v>
      </c>
      <c r="F77" s="133"/>
      <c r="G77" s="64"/>
      <c r="H77" s="134"/>
      <c r="I77" s="135"/>
      <c r="J77" s="133">
        <v>32</v>
      </c>
      <c r="K77" s="64">
        <f t="shared" si="14"/>
        <v>30</v>
      </c>
      <c r="L77" s="134"/>
      <c r="M77" s="135"/>
      <c r="N77" s="133"/>
      <c r="O77" s="64"/>
    </row>
    <row r="78" spans="1:15" s="136" customFormat="1" ht="13.5" customHeight="1">
      <c r="A78" s="130">
        <f t="shared" si="11"/>
        <v>61</v>
      </c>
      <c r="B78" s="131" t="str">
        <f t="shared" si="10"/>
        <v>T</v>
      </c>
      <c r="C78" s="138" t="s">
        <v>55</v>
      </c>
      <c r="D78" s="64" t="s">
        <v>89</v>
      </c>
      <c r="E78" s="132">
        <f t="shared" si="12"/>
        <v>30</v>
      </c>
      <c r="F78" s="133"/>
      <c r="G78" s="64"/>
      <c r="H78" s="134"/>
      <c r="I78" s="135"/>
      <c r="J78" s="133">
        <v>32</v>
      </c>
      <c r="K78" s="64">
        <f t="shared" si="14"/>
        <v>30</v>
      </c>
      <c r="L78" s="134"/>
      <c r="M78" s="135"/>
      <c r="N78" s="133"/>
      <c r="O78" s="64"/>
    </row>
    <row r="79" spans="1:15" s="136" customFormat="1" ht="13.5" customHeight="1">
      <c r="A79" s="130">
        <f t="shared" si="11"/>
        <v>61</v>
      </c>
      <c r="B79" s="131" t="str">
        <f t="shared" si="10"/>
        <v>T</v>
      </c>
      <c r="C79" s="115" t="s">
        <v>42</v>
      </c>
      <c r="D79" s="64" t="s">
        <v>578</v>
      </c>
      <c r="E79" s="132">
        <f t="shared" si="12"/>
        <v>30</v>
      </c>
      <c r="F79" s="133"/>
      <c r="G79" s="64"/>
      <c r="H79" s="134"/>
      <c r="I79" s="135"/>
      <c r="J79" s="133">
        <v>32</v>
      </c>
      <c r="K79" s="64">
        <f t="shared" si="14"/>
        <v>30</v>
      </c>
      <c r="L79" s="134"/>
      <c r="M79" s="135"/>
      <c r="N79" s="133"/>
      <c r="O79" s="64"/>
    </row>
    <row r="80" spans="1:15" s="136" customFormat="1" ht="13.5" customHeight="1">
      <c r="A80" s="130">
        <f t="shared" si="11"/>
        <v>61</v>
      </c>
      <c r="B80" s="131" t="str">
        <f t="shared" si="10"/>
        <v>T</v>
      </c>
      <c r="C80" s="115" t="s">
        <v>38</v>
      </c>
      <c r="D80" s="64" t="s">
        <v>578</v>
      </c>
      <c r="E80" s="132">
        <f t="shared" si="12"/>
        <v>30</v>
      </c>
      <c r="F80" s="133"/>
      <c r="G80" s="64"/>
      <c r="H80" s="134"/>
      <c r="I80" s="135"/>
      <c r="J80" s="133">
        <v>32</v>
      </c>
      <c r="K80" s="64">
        <f t="shared" si="14"/>
        <v>30</v>
      </c>
      <c r="L80" s="134"/>
      <c r="M80" s="135"/>
      <c r="N80" s="133"/>
      <c r="O80" s="64"/>
    </row>
    <row r="81" spans="1:15" s="136" customFormat="1" ht="13.5" customHeight="1">
      <c r="A81" s="130">
        <f t="shared" si="11"/>
        <v>61</v>
      </c>
      <c r="B81" s="131" t="str">
        <f t="shared" si="10"/>
        <v>T</v>
      </c>
      <c r="C81" s="115" t="s">
        <v>158</v>
      </c>
      <c r="D81" s="64" t="s">
        <v>578</v>
      </c>
      <c r="E81" s="132">
        <f t="shared" si="12"/>
        <v>30</v>
      </c>
      <c r="F81" s="133"/>
      <c r="G81" s="64"/>
      <c r="H81" s="134"/>
      <c r="I81" s="135"/>
      <c r="J81" s="133">
        <v>32</v>
      </c>
      <c r="K81" s="64">
        <f t="shared" si="14"/>
        <v>30</v>
      </c>
      <c r="L81" s="134"/>
      <c r="M81" s="135"/>
      <c r="N81" s="133"/>
      <c r="O81" s="64"/>
    </row>
    <row r="82" spans="1:15" s="136" customFormat="1" ht="13.5" customHeight="1">
      <c r="A82" s="130">
        <f t="shared" si="11"/>
        <v>61</v>
      </c>
      <c r="B82" s="131" t="str">
        <f t="shared" si="10"/>
        <v>T</v>
      </c>
      <c r="C82" s="115" t="s">
        <v>159</v>
      </c>
      <c r="D82" s="64" t="s">
        <v>578</v>
      </c>
      <c r="E82" s="132">
        <f t="shared" si="12"/>
        <v>30</v>
      </c>
      <c r="F82" s="133"/>
      <c r="G82" s="64"/>
      <c r="H82" s="134"/>
      <c r="I82" s="135"/>
      <c r="J82" s="133">
        <v>32</v>
      </c>
      <c r="K82" s="64">
        <f t="shared" si="14"/>
        <v>30</v>
      </c>
      <c r="L82" s="134"/>
      <c r="M82" s="135"/>
      <c r="N82" s="133"/>
      <c r="O82" s="64"/>
    </row>
    <row r="83" spans="1:15" s="136" customFormat="1" ht="13.5" customHeight="1">
      <c r="A83" s="130">
        <f t="shared" si="11"/>
        <v>78</v>
      </c>
      <c r="B83" s="131">
        <f t="shared" si="10"/>
      </c>
      <c r="C83" s="115" t="s">
        <v>144</v>
      </c>
      <c r="D83" s="64" t="s">
        <v>145</v>
      </c>
      <c r="E83" s="132">
        <f t="shared" si="12"/>
        <v>25</v>
      </c>
      <c r="F83" s="133"/>
      <c r="G83" s="64"/>
      <c r="H83" s="134">
        <v>16</v>
      </c>
      <c r="I83" s="135">
        <f aca="true" t="shared" si="15" ref="I83:I89">IF(H83&lt;&gt;"",(VLOOKUP(H83,POINT,4)),0)</f>
        <v>25</v>
      </c>
      <c r="J83" s="133"/>
      <c r="K83" s="64"/>
      <c r="L83" s="134"/>
      <c r="M83" s="135"/>
      <c r="N83" s="133"/>
      <c r="O83" s="64"/>
    </row>
    <row r="84" spans="1:15" s="136" customFormat="1" ht="13.5" customHeight="1">
      <c r="A84" s="130">
        <f t="shared" si="11"/>
        <v>78</v>
      </c>
      <c r="B84" s="131" t="str">
        <f t="shared" si="10"/>
        <v>T</v>
      </c>
      <c r="C84" s="115" t="s">
        <v>160</v>
      </c>
      <c r="D84" s="64" t="s">
        <v>417</v>
      </c>
      <c r="E84" s="132">
        <f t="shared" si="12"/>
        <v>25</v>
      </c>
      <c r="F84" s="133"/>
      <c r="G84" s="64"/>
      <c r="H84" s="134">
        <v>16</v>
      </c>
      <c r="I84" s="135">
        <f t="shared" si="15"/>
        <v>25</v>
      </c>
      <c r="J84" s="133"/>
      <c r="K84" s="64"/>
      <c r="L84" s="134"/>
      <c r="M84" s="135"/>
      <c r="N84" s="133"/>
      <c r="O84" s="64"/>
    </row>
    <row r="85" spans="1:15" s="136" customFormat="1" ht="13.5" customHeight="1">
      <c r="A85" s="130">
        <f t="shared" si="11"/>
        <v>78</v>
      </c>
      <c r="B85" s="131" t="str">
        <f t="shared" si="10"/>
        <v>T</v>
      </c>
      <c r="C85" s="115" t="s">
        <v>161</v>
      </c>
      <c r="D85" s="64" t="s">
        <v>162</v>
      </c>
      <c r="E85" s="132">
        <f t="shared" si="12"/>
        <v>25</v>
      </c>
      <c r="F85" s="133"/>
      <c r="G85" s="64"/>
      <c r="H85" s="134">
        <v>16</v>
      </c>
      <c r="I85" s="135">
        <f t="shared" si="15"/>
        <v>25</v>
      </c>
      <c r="J85" s="133"/>
      <c r="K85" s="64"/>
      <c r="L85" s="134"/>
      <c r="M85" s="135"/>
      <c r="N85" s="133"/>
      <c r="O85" s="64"/>
    </row>
    <row r="86" spans="1:15" s="136" customFormat="1" ht="13.5" customHeight="1">
      <c r="A86" s="130">
        <f t="shared" si="11"/>
        <v>78</v>
      </c>
      <c r="B86" s="131" t="str">
        <f t="shared" si="10"/>
        <v>T</v>
      </c>
      <c r="C86" s="115" t="s">
        <v>163</v>
      </c>
      <c r="D86" s="64" t="s">
        <v>164</v>
      </c>
      <c r="E86" s="132">
        <f t="shared" si="12"/>
        <v>25</v>
      </c>
      <c r="F86" s="133"/>
      <c r="G86" s="64"/>
      <c r="H86" s="134">
        <v>16</v>
      </c>
      <c r="I86" s="135">
        <f t="shared" si="15"/>
        <v>25</v>
      </c>
      <c r="J86" s="133"/>
      <c r="K86" s="64"/>
      <c r="L86" s="134"/>
      <c r="M86" s="135"/>
      <c r="N86" s="133"/>
      <c r="O86" s="64"/>
    </row>
    <row r="87" spans="1:15" s="136" customFormat="1" ht="13.5" customHeight="1">
      <c r="A87" s="130">
        <f t="shared" si="11"/>
        <v>78</v>
      </c>
      <c r="B87" s="131" t="str">
        <f t="shared" si="10"/>
        <v>T</v>
      </c>
      <c r="C87" s="115" t="s">
        <v>165</v>
      </c>
      <c r="D87" s="64" t="s">
        <v>229</v>
      </c>
      <c r="E87" s="132">
        <f t="shared" si="12"/>
        <v>25</v>
      </c>
      <c r="F87" s="133"/>
      <c r="G87" s="64"/>
      <c r="H87" s="134">
        <v>16</v>
      </c>
      <c r="I87" s="135">
        <f t="shared" si="15"/>
        <v>25</v>
      </c>
      <c r="J87" s="133"/>
      <c r="K87" s="64"/>
      <c r="L87" s="134"/>
      <c r="M87" s="135"/>
      <c r="N87" s="133"/>
      <c r="O87" s="64"/>
    </row>
    <row r="88" spans="1:15" s="136" customFormat="1" ht="13.5" customHeight="1">
      <c r="A88" s="130">
        <f t="shared" si="11"/>
        <v>78</v>
      </c>
      <c r="B88" s="131" t="str">
        <f t="shared" si="10"/>
        <v>T</v>
      </c>
      <c r="C88" s="115" t="s">
        <v>166</v>
      </c>
      <c r="D88" s="64" t="s">
        <v>229</v>
      </c>
      <c r="E88" s="132">
        <f t="shared" si="12"/>
        <v>25</v>
      </c>
      <c r="F88" s="133"/>
      <c r="G88" s="64"/>
      <c r="H88" s="134">
        <v>16</v>
      </c>
      <c r="I88" s="135">
        <f t="shared" si="15"/>
        <v>25</v>
      </c>
      <c r="J88" s="133"/>
      <c r="K88" s="64"/>
      <c r="L88" s="134"/>
      <c r="M88" s="135"/>
      <c r="N88" s="133"/>
      <c r="O88" s="64"/>
    </row>
    <row r="89" spans="1:15" s="136" customFormat="1" ht="13.5" customHeight="1">
      <c r="A89" s="130">
        <f t="shared" si="11"/>
        <v>78</v>
      </c>
      <c r="B89" s="131" t="str">
        <f t="shared" si="10"/>
        <v>T</v>
      </c>
      <c r="C89" s="115" t="s">
        <v>167</v>
      </c>
      <c r="D89" s="64" t="s">
        <v>168</v>
      </c>
      <c r="E89" s="132">
        <f t="shared" si="12"/>
        <v>25</v>
      </c>
      <c r="F89" s="133"/>
      <c r="G89" s="64"/>
      <c r="H89" s="134">
        <v>16</v>
      </c>
      <c r="I89" s="135">
        <f t="shared" si="15"/>
        <v>25</v>
      </c>
      <c r="J89" s="133"/>
      <c r="K89" s="64"/>
      <c r="L89" s="134"/>
      <c r="M89" s="135"/>
      <c r="N89" s="133"/>
      <c r="O89" s="64"/>
    </row>
    <row r="90" spans="1:15" s="136" customFormat="1" ht="13.5" customHeight="1">
      <c r="A90" s="130">
        <f t="shared" si="11"/>
        <v>85</v>
      </c>
      <c r="B90" s="131">
        <f t="shared" si="10"/>
      </c>
      <c r="C90" s="91" t="s">
        <v>172</v>
      </c>
      <c r="D90" s="140" t="s">
        <v>228</v>
      </c>
      <c r="E90" s="132">
        <f t="shared" si="12"/>
        <v>21</v>
      </c>
      <c r="F90" s="188">
        <v>16</v>
      </c>
      <c r="G90" s="64">
        <f>IF(F90&lt;&gt;"",(VLOOKUP(F90,POINT,2)),0)</f>
        <v>1</v>
      </c>
      <c r="H90" s="134"/>
      <c r="I90" s="135"/>
      <c r="J90" s="133"/>
      <c r="K90" s="64"/>
      <c r="L90" s="134"/>
      <c r="M90" s="135"/>
      <c r="N90" s="133">
        <v>32</v>
      </c>
      <c r="O90" s="64">
        <f t="shared" si="13"/>
        <v>20</v>
      </c>
    </row>
    <row r="91" spans="1:15" s="136" customFormat="1" ht="13.5" customHeight="1">
      <c r="A91" s="130">
        <f t="shared" si="11"/>
        <v>85</v>
      </c>
      <c r="B91" s="131" t="str">
        <f t="shared" si="10"/>
        <v>T</v>
      </c>
      <c r="C91" s="91" t="s">
        <v>174</v>
      </c>
      <c r="D91" s="64" t="s">
        <v>175</v>
      </c>
      <c r="E91" s="132">
        <f t="shared" si="12"/>
        <v>21</v>
      </c>
      <c r="F91" s="188">
        <v>16</v>
      </c>
      <c r="G91" s="64">
        <f>IF(F91&lt;&gt;"",(VLOOKUP(F91,POINT,2)),0)</f>
        <v>1</v>
      </c>
      <c r="H91" s="134"/>
      <c r="I91" s="135"/>
      <c r="J91" s="133"/>
      <c r="K91" s="64"/>
      <c r="L91" s="134"/>
      <c r="M91" s="135"/>
      <c r="N91" s="133">
        <v>32</v>
      </c>
      <c r="O91" s="64">
        <f t="shared" si="13"/>
        <v>20</v>
      </c>
    </row>
    <row r="92" spans="1:15" s="136" customFormat="1" ht="13.5" customHeight="1">
      <c r="A92" s="130">
        <f t="shared" si="11"/>
        <v>85</v>
      </c>
      <c r="B92" s="131" t="str">
        <f t="shared" si="10"/>
        <v>T</v>
      </c>
      <c r="C92" s="91" t="s">
        <v>176</v>
      </c>
      <c r="D92" s="64" t="s">
        <v>175</v>
      </c>
      <c r="E92" s="132">
        <f t="shared" si="12"/>
        <v>21</v>
      </c>
      <c r="F92" s="188">
        <v>16</v>
      </c>
      <c r="G92" s="64">
        <f>IF(F92&lt;&gt;"",(VLOOKUP(F92,POINT,2)),0)</f>
        <v>1</v>
      </c>
      <c r="H92" s="134"/>
      <c r="I92" s="135"/>
      <c r="J92" s="133"/>
      <c r="K92" s="64"/>
      <c r="L92" s="134"/>
      <c r="M92" s="135"/>
      <c r="N92" s="133">
        <v>32</v>
      </c>
      <c r="O92" s="64">
        <f t="shared" si="13"/>
        <v>20</v>
      </c>
    </row>
    <row r="93" spans="1:15" s="136" customFormat="1" ht="13.5" customHeight="1">
      <c r="A93" s="130">
        <f t="shared" si="11"/>
        <v>85</v>
      </c>
      <c r="B93" s="131" t="str">
        <f t="shared" si="10"/>
        <v>T</v>
      </c>
      <c r="C93" s="91" t="s">
        <v>177</v>
      </c>
      <c r="D93" s="140" t="s">
        <v>302</v>
      </c>
      <c r="E93" s="132">
        <f t="shared" si="12"/>
        <v>21</v>
      </c>
      <c r="F93" s="188">
        <v>16</v>
      </c>
      <c r="G93" s="64">
        <f>IF(F93&lt;&gt;"",(VLOOKUP(F93,POINT,2)),0)</f>
        <v>1</v>
      </c>
      <c r="H93" s="134"/>
      <c r="I93" s="135"/>
      <c r="J93" s="133"/>
      <c r="K93" s="64"/>
      <c r="L93" s="134"/>
      <c r="M93" s="135"/>
      <c r="N93" s="133">
        <v>32</v>
      </c>
      <c r="O93" s="64">
        <f t="shared" si="13"/>
        <v>20</v>
      </c>
    </row>
    <row r="94" spans="1:15" s="136" customFormat="1" ht="13.5" customHeight="1">
      <c r="A94" s="130">
        <f t="shared" si="11"/>
        <v>89</v>
      </c>
      <c r="B94" s="131">
        <f t="shared" si="10"/>
      </c>
      <c r="C94" s="115" t="s">
        <v>169</v>
      </c>
      <c r="D94" s="64" t="s">
        <v>170</v>
      </c>
      <c r="E94" s="132">
        <f t="shared" si="12"/>
        <v>20</v>
      </c>
      <c r="F94" s="133"/>
      <c r="G94" s="64"/>
      <c r="H94" s="134"/>
      <c r="I94" s="135"/>
      <c r="J94" s="133"/>
      <c r="K94" s="64"/>
      <c r="L94" s="134"/>
      <c r="M94" s="135"/>
      <c r="N94" s="133">
        <v>32</v>
      </c>
      <c r="O94" s="64">
        <f t="shared" si="13"/>
        <v>20</v>
      </c>
    </row>
    <row r="95" spans="1:15" s="136" customFormat="1" ht="13.5" customHeight="1">
      <c r="A95" s="130">
        <f t="shared" si="11"/>
        <v>89</v>
      </c>
      <c r="B95" s="131" t="str">
        <f aca="true" t="shared" si="16" ref="B95:B119">IF(E95=0,"",IF(A95=A94,"T",""))</f>
        <v>T</v>
      </c>
      <c r="C95" s="91" t="s">
        <v>171</v>
      </c>
      <c r="D95" s="140" t="s">
        <v>301</v>
      </c>
      <c r="E95" s="132">
        <f t="shared" si="12"/>
        <v>20</v>
      </c>
      <c r="F95" s="188"/>
      <c r="G95" s="64"/>
      <c r="H95" s="134"/>
      <c r="I95" s="135"/>
      <c r="J95" s="133"/>
      <c r="K95" s="64"/>
      <c r="L95" s="134"/>
      <c r="M95" s="135"/>
      <c r="N95" s="133">
        <v>32</v>
      </c>
      <c r="O95" s="64">
        <f t="shared" si="13"/>
        <v>20</v>
      </c>
    </row>
    <row r="96" spans="1:15" s="136" customFormat="1" ht="13.5" customHeight="1">
      <c r="A96" s="130">
        <f t="shared" si="11"/>
        <v>89</v>
      </c>
      <c r="B96" s="131" t="str">
        <f t="shared" si="16"/>
        <v>T</v>
      </c>
      <c r="C96" s="91" t="s">
        <v>58</v>
      </c>
      <c r="D96" s="140" t="s">
        <v>170</v>
      </c>
      <c r="E96" s="132">
        <f t="shared" si="12"/>
        <v>20</v>
      </c>
      <c r="F96" s="188"/>
      <c r="G96" s="64"/>
      <c r="H96" s="134"/>
      <c r="I96" s="135"/>
      <c r="J96" s="133"/>
      <c r="K96" s="64"/>
      <c r="L96" s="134"/>
      <c r="M96" s="135"/>
      <c r="N96" s="133">
        <v>32</v>
      </c>
      <c r="O96" s="64">
        <f t="shared" si="13"/>
        <v>20</v>
      </c>
    </row>
    <row r="97" spans="1:15" s="136" customFormat="1" ht="13.5" customHeight="1">
      <c r="A97" s="130">
        <f t="shared" si="11"/>
        <v>89</v>
      </c>
      <c r="B97" s="131" t="str">
        <f t="shared" si="16"/>
        <v>T</v>
      </c>
      <c r="C97" s="91" t="s">
        <v>173</v>
      </c>
      <c r="D97" s="140" t="s">
        <v>458</v>
      </c>
      <c r="E97" s="132">
        <f t="shared" si="12"/>
        <v>20</v>
      </c>
      <c r="F97" s="188"/>
      <c r="G97" s="64"/>
      <c r="H97" s="134"/>
      <c r="I97" s="135"/>
      <c r="J97" s="133"/>
      <c r="K97" s="64"/>
      <c r="L97" s="134"/>
      <c r="M97" s="135"/>
      <c r="N97" s="133">
        <v>32</v>
      </c>
      <c r="O97" s="64">
        <f t="shared" si="13"/>
        <v>20</v>
      </c>
    </row>
    <row r="98" spans="1:15" s="136" customFormat="1" ht="13.5" customHeight="1">
      <c r="A98" s="130">
        <f t="shared" si="11"/>
        <v>89</v>
      </c>
      <c r="B98" s="131" t="str">
        <f t="shared" si="16"/>
        <v>T</v>
      </c>
      <c r="C98" s="91" t="s">
        <v>49</v>
      </c>
      <c r="D98" s="140" t="s">
        <v>458</v>
      </c>
      <c r="E98" s="132">
        <f t="shared" si="12"/>
        <v>20</v>
      </c>
      <c r="F98" s="188"/>
      <c r="G98" s="64"/>
      <c r="H98" s="134"/>
      <c r="I98" s="135"/>
      <c r="J98" s="133"/>
      <c r="K98" s="64"/>
      <c r="L98" s="134"/>
      <c r="M98" s="135"/>
      <c r="N98" s="133">
        <v>32</v>
      </c>
      <c r="O98" s="64">
        <f t="shared" si="13"/>
        <v>20</v>
      </c>
    </row>
    <row r="99" spans="1:15" s="136" customFormat="1" ht="13.5" customHeight="1">
      <c r="A99" s="130">
        <f t="shared" si="11"/>
        <v>89</v>
      </c>
      <c r="B99" s="131" t="str">
        <f t="shared" si="16"/>
        <v>T</v>
      </c>
      <c r="C99" s="141" t="s">
        <v>63</v>
      </c>
      <c r="D99" s="137" t="s">
        <v>60</v>
      </c>
      <c r="E99" s="132">
        <f t="shared" si="12"/>
        <v>20</v>
      </c>
      <c r="F99" s="133"/>
      <c r="G99" s="64"/>
      <c r="H99" s="134"/>
      <c r="I99" s="135"/>
      <c r="J99" s="133"/>
      <c r="K99" s="64"/>
      <c r="L99" s="134"/>
      <c r="M99" s="135"/>
      <c r="N99" s="133">
        <v>32</v>
      </c>
      <c r="O99" s="64">
        <f t="shared" si="13"/>
        <v>20</v>
      </c>
    </row>
    <row r="100" spans="1:15" s="136" customFormat="1" ht="13.5" customHeight="1">
      <c r="A100" s="130">
        <f t="shared" si="11"/>
        <v>89</v>
      </c>
      <c r="B100" s="131" t="str">
        <f t="shared" si="16"/>
        <v>T</v>
      </c>
      <c r="C100" s="91" t="s">
        <v>62</v>
      </c>
      <c r="D100" s="137" t="s">
        <v>60</v>
      </c>
      <c r="E100" s="132">
        <f t="shared" si="12"/>
        <v>20</v>
      </c>
      <c r="F100" s="133"/>
      <c r="G100" s="64"/>
      <c r="H100" s="134"/>
      <c r="I100" s="135"/>
      <c r="J100" s="133"/>
      <c r="K100" s="64"/>
      <c r="L100" s="134"/>
      <c r="M100" s="135"/>
      <c r="N100" s="133">
        <v>32</v>
      </c>
      <c r="O100" s="64">
        <f t="shared" si="13"/>
        <v>20</v>
      </c>
    </row>
    <row r="101" spans="1:15" s="136" customFormat="1" ht="13.5" customHeight="1">
      <c r="A101" s="130">
        <f t="shared" si="11"/>
        <v>89</v>
      </c>
      <c r="B101" s="131" t="str">
        <f t="shared" si="16"/>
        <v>T</v>
      </c>
      <c r="C101" s="141" t="s">
        <v>61</v>
      </c>
      <c r="D101" s="137" t="s">
        <v>60</v>
      </c>
      <c r="E101" s="132">
        <f t="shared" si="12"/>
        <v>20</v>
      </c>
      <c r="F101" s="133"/>
      <c r="G101" s="64"/>
      <c r="H101" s="134"/>
      <c r="I101" s="135"/>
      <c r="J101" s="133"/>
      <c r="K101" s="64"/>
      <c r="L101" s="134"/>
      <c r="M101" s="135"/>
      <c r="N101" s="133">
        <v>32</v>
      </c>
      <c r="O101" s="64">
        <f t="shared" si="13"/>
        <v>20</v>
      </c>
    </row>
    <row r="102" spans="1:15" s="136" customFormat="1" ht="13.5" customHeight="1">
      <c r="A102" s="130">
        <f aca="true" t="shared" si="17" ref="A102:A125">RANK(E102,$E$6:$E$128)</f>
        <v>89</v>
      </c>
      <c r="B102" s="131" t="str">
        <f t="shared" si="16"/>
        <v>T</v>
      </c>
      <c r="C102" s="141" t="s">
        <v>59</v>
      </c>
      <c r="D102" s="137" t="s">
        <v>60</v>
      </c>
      <c r="E102" s="132">
        <f aca="true" t="shared" si="18" ref="E102:E125">IF((G102+I102+K102+M102+O102)&lt;&gt;0,G102+I102+K102+M102+O102,0)</f>
        <v>20</v>
      </c>
      <c r="F102" s="133"/>
      <c r="G102" s="64"/>
      <c r="H102" s="134"/>
      <c r="I102" s="135"/>
      <c r="J102" s="133"/>
      <c r="K102" s="64"/>
      <c r="L102" s="134"/>
      <c r="M102" s="135"/>
      <c r="N102" s="133">
        <v>32</v>
      </c>
      <c r="O102" s="64">
        <f>IF(N102&lt;&gt;"",(VLOOKUP(N102,POINT,7)),0)</f>
        <v>20</v>
      </c>
    </row>
    <row r="103" spans="1:15" s="136" customFormat="1" ht="13.5" customHeight="1">
      <c r="A103" s="130">
        <f t="shared" si="17"/>
        <v>89</v>
      </c>
      <c r="B103" s="131" t="str">
        <f t="shared" si="16"/>
        <v>T</v>
      </c>
      <c r="C103" s="91" t="s">
        <v>178</v>
      </c>
      <c r="D103" s="140" t="s">
        <v>113</v>
      </c>
      <c r="E103" s="132">
        <f t="shared" si="18"/>
        <v>20</v>
      </c>
      <c r="F103" s="188"/>
      <c r="G103" s="64"/>
      <c r="H103" s="134"/>
      <c r="I103" s="135"/>
      <c r="J103" s="133"/>
      <c r="K103" s="64"/>
      <c r="L103" s="134"/>
      <c r="M103" s="135"/>
      <c r="N103" s="133">
        <v>32</v>
      </c>
      <c r="O103" s="64">
        <f>IF(N103&lt;&gt;"",(VLOOKUP(N103,POINT,7)),0)</f>
        <v>20</v>
      </c>
    </row>
    <row r="104" spans="1:15" s="136" customFormat="1" ht="13.5" customHeight="1">
      <c r="A104" s="130">
        <f t="shared" si="17"/>
        <v>99</v>
      </c>
      <c r="B104" s="131">
        <f t="shared" si="16"/>
      </c>
      <c r="C104" s="115" t="s">
        <v>179</v>
      </c>
      <c r="D104" s="140" t="s">
        <v>302</v>
      </c>
      <c r="E104" s="132">
        <f t="shared" si="18"/>
        <v>15</v>
      </c>
      <c r="F104" s="133"/>
      <c r="G104" s="64"/>
      <c r="H104" s="134">
        <v>32</v>
      </c>
      <c r="I104" s="135">
        <f>IF(H104&lt;&gt;"",(VLOOKUP(H104,POINT,4)),0)</f>
        <v>15</v>
      </c>
      <c r="J104" s="133"/>
      <c r="K104" s="64"/>
      <c r="L104" s="134"/>
      <c r="M104" s="135"/>
      <c r="N104" s="133"/>
      <c r="O104" s="64"/>
    </row>
    <row r="105" spans="1:15" s="136" customFormat="1" ht="13.5" customHeight="1">
      <c r="A105" s="130">
        <f t="shared" si="17"/>
        <v>99</v>
      </c>
      <c r="B105" s="131" t="str">
        <f t="shared" si="16"/>
        <v>T</v>
      </c>
      <c r="C105" s="115" t="s">
        <v>180</v>
      </c>
      <c r="D105" s="140" t="s">
        <v>302</v>
      </c>
      <c r="E105" s="132">
        <f t="shared" si="18"/>
        <v>15</v>
      </c>
      <c r="F105" s="133"/>
      <c r="G105" s="64"/>
      <c r="H105" s="134">
        <v>32</v>
      </c>
      <c r="I105" s="135">
        <f>IF(H105&lt;&gt;"",(VLOOKUP(H105,POINT,4)),0)</f>
        <v>15</v>
      </c>
      <c r="J105" s="133"/>
      <c r="K105" s="64"/>
      <c r="L105" s="134"/>
      <c r="M105" s="135"/>
      <c r="N105" s="133"/>
      <c r="O105" s="64"/>
    </row>
    <row r="106" spans="1:15" s="136" customFormat="1" ht="13.5" customHeight="1">
      <c r="A106" s="130">
        <f t="shared" si="17"/>
        <v>101</v>
      </c>
      <c r="B106" s="131">
        <f t="shared" si="16"/>
      </c>
      <c r="C106" s="115" t="s">
        <v>181</v>
      </c>
      <c r="D106" s="64" t="s">
        <v>45</v>
      </c>
      <c r="E106" s="132">
        <f t="shared" si="18"/>
        <v>7</v>
      </c>
      <c r="F106" s="133">
        <v>2</v>
      </c>
      <c r="G106" s="64">
        <f aca="true" t="shared" si="19" ref="G106:G125">IF(F106&lt;&gt;"",(VLOOKUP(F106,POINT,2)),0)</f>
        <v>7</v>
      </c>
      <c r="H106" s="134"/>
      <c r="I106" s="135"/>
      <c r="J106" s="133"/>
      <c r="K106" s="64"/>
      <c r="L106" s="134"/>
      <c r="M106" s="135"/>
      <c r="N106" s="133"/>
      <c r="O106" s="64"/>
    </row>
    <row r="107" spans="1:15" s="136" customFormat="1" ht="13.5" customHeight="1">
      <c r="A107" s="130">
        <f t="shared" si="17"/>
        <v>101</v>
      </c>
      <c r="B107" s="131" t="str">
        <f t="shared" si="16"/>
        <v>T</v>
      </c>
      <c r="C107" s="139" t="s">
        <v>764</v>
      </c>
      <c r="D107" s="64" t="s">
        <v>667</v>
      </c>
      <c r="E107" s="132">
        <f t="shared" si="18"/>
        <v>7</v>
      </c>
      <c r="F107" s="133">
        <v>2</v>
      </c>
      <c r="G107" s="64">
        <f t="shared" si="19"/>
        <v>7</v>
      </c>
      <c r="H107" s="134"/>
      <c r="I107" s="135"/>
      <c r="J107" s="133"/>
      <c r="K107" s="64"/>
      <c r="L107" s="134"/>
      <c r="M107" s="135"/>
      <c r="N107" s="133"/>
      <c r="O107" s="64"/>
    </row>
    <row r="108" spans="1:15" s="136" customFormat="1" ht="13.5" customHeight="1">
      <c r="A108" s="130">
        <f t="shared" si="17"/>
        <v>103</v>
      </c>
      <c r="B108" s="131">
        <f t="shared" si="16"/>
      </c>
      <c r="C108" s="132" t="s">
        <v>182</v>
      </c>
      <c r="D108" s="64" t="s">
        <v>387</v>
      </c>
      <c r="E108" s="132">
        <f t="shared" si="18"/>
        <v>4</v>
      </c>
      <c r="F108" s="133">
        <v>4</v>
      </c>
      <c r="G108" s="64">
        <f t="shared" si="19"/>
        <v>4</v>
      </c>
      <c r="H108" s="134"/>
      <c r="I108" s="135"/>
      <c r="J108" s="133"/>
      <c r="K108" s="64"/>
      <c r="L108" s="134"/>
      <c r="M108" s="135"/>
      <c r="N108" s="133"/>
      <c r="O108" s="64"/>
    </row>
    <row r="109" spans="1:15" s="136" customFormat="1" ht="13.5" customHeight="1">
      <c r="A109" s="130">
        <f t="shared" si="17"/>
        <v>103</v>
      </c>
      <c r="B109" s="131"/>
      <c r="C109" s="139" t="s">
        <v>765</v>
      </c>
      <c r="D109" s="137" t="s">
        <v>766</v>
      </c>
      <c r="E109" s="132">
        <f t="shared" si="18"/>
        <v>4</v>
      </c>
      <c r="F109" s="133">
        <v>4</v>
      </c>
      <c r="G109" s="64">
        <f t="shared" si="19"/>
        <v>4</v>
      </c>
      <c r="H109" s="133"/>
      <c r="I109" s="135"/>
      <c r="J109" s="66"/>
      <c r="K109" s="64"/>
      <c r="L109" s="133"/>
      <c r="M109" s="135"/>
      <c r="N109" s="133"/>
      <c r="O109" s="64"/>
    </row>
    <row r="110" spans="1:15" s="136" customFormat="1" ht="13.5" customHeight="1">
      <c r="A110" s="130">
        <f t="shared" si="17"/>
        <v>105</v>
      </c>
      <c r="B110" s="131"/>
      <c r="C110" s="139" t="s">
        <v>768</v>
      </c>
      <c r="D110" s="137" t="s">
        <v>767</v>
      </c>
      <c r="E110" s="132">
        <f t="shared" si="18"/>
        <v>2</v>
      </c>
      <c r="F110" s="133">
        <v>8</v>
      </c>
      <c r="G110" s="64">
        <f t="shared" si="19"/>
        <v>2</v>
      </c>
      <c r="H110" s="133"/>
      <c r="I110" s="135"/>
      <c r="J110" s="66"/>
      <c r="K110" s="64"/>
      <c r="L110" s="133"/>
      <c r="M110" s="135"/>
      <c r="N110" s="133"/>
      <c r="O110" s="64"/>
    </row>
    <row r="111" spans="1:15" s="136" customFormat="1" ht="13.5" customHeight="1">
      <c r="A111" s="130">
        <f t="shared" si="17"/>
        <v>105</v>
      </c>
      <c r="B111" s="131"/>
      <c r="C111" s="139" t="s">
        <v>769</v>
      </c>
      <c r="D111" s="137" t="s">
        <v>767</v>
      </c>
      <c r="E111" s="132">
        <f t="shared" si="18"/>
        <v>2</v>
      </c>
      <c r="F111" s="133">
        <v>8</v>
      </c>
      <c r="G111" s="64">
        <f t="shared" si="19"/>
        <v>2</v>
      </c>
      <c r="H111" s="133"/>
      <c r="I111" s="135"/>
      <c r="J111" s="66"/>
      <c r="K111" s="64"/>
      <c r="L111" s="133"/>
      <c r="M111" s="135"/>
      <c r="N111" s="133"/>
      <c r="O111" s="64"/>
    </row>
    <row r="112" spans="1:15" s="136" customFormat="1" ht="13.5" customHeight="1">
      <c r="A112" s="130">
        <f t="shared" si="17"/>
        <v>105</v>
      </c>
      <c r="B112" s="131"/>
      <c r="C112" s="139" t="s">
        <v>770</v>
      </c>
      <c r="D112" s="137" t="s">
        <v>771</v>
      </c>
      <c r="E112" s="132">
        <f t="shared" si="18"/>
        <v>2</v>
      </c>
      <c r="F112" s="133">
        <v>8</v>
      </c>
      <c r="G112" s="64">
        <f t="shared" si="19"/>
        <v>2</v>
      </c>
      <c r="H112" s="133"/>
      <c r="I112" s="135"/>
      <c r="J112" s="66"/>
      <c r="K112" s="64"/>
      <c r="L112" s="133"/>
      <c r="M112" s="135"/>
      <c r="N112" s="133"/>
      <c r="O112" s="64"/>
    </row>
    <row r="113" spans="1:15" s="136" customFormat="1" ht="13.5" customHeight="1">
      <c r="A113" s="130">
        <f t="shared" si="17"/>
        <v>105</v>
      </c>
      <c r="B113" s="131"/>
      <c r="C113" s="139" t="s">
        <v>772</v>
      </c>
      <c r="D113" s="137" t="s">
        <v>389</v>
      </c>
      <c r="E113" s="132">
        <f t="shared" si="18"/>
        <v>2</v>
      </c>
      <c r="F113" s="133">
        <v>8</v>
      </c>
      <c r="G113" s="64">
        <f t="shared" si="19"/>
        <v>2</v>
      </c>
      <c r="H113" s="133"/>
      <c r="I113" s="135"/>
      <c r="J113" s="66"/>
      <c r="K113" s="64"/>
      <c r="L113" s="133"/>
      <c r="M113" s="135"/>
      <c r="N113" s="133"/>
      <c r="O113" s="64"/>
    </row>
    <row r="114" spans="1:15" s="136" customFormat="1" ht="13.5" customHeight="1">
      <c r="A114" s="130">
        <f t="shared" si="17"/>
        <v>105</v>
      </c>
      <c r="B114" s="131"/>
      <c r="C114" s="139" t="s">
        <v>773</v>
      </c>
      <c r="D114" s="137" t="s">
        <v>774</v>
      </c>
      <c r="E114" s="132">
        <f t="shared" si="18"/>
        <v>2</v>
      </c>
      <c r="F114" s="133">
        <v>8</v>
      </c>
      <c r="G114" s="64">
        <f t="shared" si="19"/>
        <v>2</v>
      </c>
      <c r="H114" s="133"/>
      <c r="I114" s="135"/>
      <c r="J114" s="66"/>
      <c r="K114" s="64"/>
      <c r="L114" s="133"/>
      <c r="M114" s="135"/>
      <c r="N114" s="133"/>
      <c r="O114" s="64"/>
    </row>
    <row r="115" spans="1:15" s="136" customFormat="1" ht="13.5" customHeight="1">
      <c r="A115" s="130">
        <f t="shared" si="17"/>
        <v>105</v>
      </c>
      <c r="B115" s="131"/>
      <c r="C115" s="139" t="s">
        <v>66</v>
      </c>
      <c r="D115" s="137" t="s">
        <v>767</v>
      </c>
      <c r="E115" s="132">
        <f t="shared" si="18"/>
        <v>2</v>
      </c>
      <c r="F115" s="133">
        <v>8</v>
      </c>
      <c r="G115" s="64">
        <f t="shared" si="19"/>
        <v>2</v>
      </c>
      <c r="H115" s="133"/>
      <c r="I115" s="135"/>
      <c r="J115" s="66"/>
      <c r="K115" s="64"/>
      <c r="L115" s="133"/>
      <c r="M115" s="135"/>
      <c r="N115" s="133"/>
      <c r="O115" s="64"/>
    </row>
    <row r="116" spans="1:15" s="136" customFormat="1" ht="13.5" customHeight="1">
      <c r="A116" s="130">
        <f t="shared" si="17"/>
        <v>105</v>
      </c>
      <c r="B116" s="131"/>
      <c r="C116" s="139" t="s">
        <v>775</v>
      </c>
      <c r="D116" s="137" t="s">
        <v>590</v>
      </c>
      <c r="E116" s="132">
        <f t="shared" si="18"/>
        <v>2</v>
      </c>
      <c r="F116" s="133">
        <v>8</v>
      </c>
      <c r="G116" s="64">
        <f t="shared" si="19"/>
        <v>2</v>
      </c>
      <c r="H116" s="133"/>
      <c r="I116" s="135"/>
      <c r="J116" s="66"/>
      <c r="K116" s="64"/>
      <c r="L116" s="133"/>
      <c r="M116" s="135"/>
      <c r="N116" s="133"/>
      <c r="O116" s="64"/>
    </row>
    <row r="117" spans="1:15" s="136" customFormat="1" ht="13.5" customHeight="1">
      <c r="A117" s="130">
        <f t="shared" si="17"/>
        <v>112</v>
      </c>
      <c r="B117" s="131">
        <f t="shared" si="16"/>
      </c>
      <c r="C117" s="132" t="s">
        <v>184</v>
      </c>
      <c r="D117" s="137" t="s">
        <v>779</v>
      </c>
      <c r="E117" s="132">
        <f t="shared" si="18"/>
        <v>1</v>
      </c>
      <c r="F117" s="133">
        <v>16</v>
      </c>
      <c r="G117" s="64">
        <f t="shared" si="19"/>
        <v>1</v>
      </c>
      <c r="H117" s="133"/>
      <c r="I117" s="135"/>
      <c r="J117" s="66"/>
      <c r="K117" s="64"/>
      <c r="L117" s="133"/>
      <c r="M117" s="135"/>
      <c r="N117" s="133"/>
      <c r="O117" s="64"/>
    </row>
    <row r="118" spans="1:15" s="136" customFormat="1" ht="13.5" customHeight="1">
      <c r="A118" s="130">
        <f t="shared" si="17"/>
        <v>112</v>
      </c>
      <c r="B118" s="131" t="str">
        <f t="shared" si="16"/>
        <v>T</v>
      </c>
      <c r="C118" s="132" t="s">
        <v>185</v>
      </c>
      <c r="D118" s="64" t="s">
        <v>387</v>
      </c>
      <c r="E118" s="132">
        <f t="shared" si="18"/>
        <v>1</v>
      </c>
      <c r="F118" s="133">
        <v>16</v>
      </c>
      <c r="G118" s="64">
        <f t="shared" si="19"/>
        <v>1</v>
      </c>
      <c r="H118" s="133"/>
      <c r="I118" s="135"/>
      <c r="J118" s="66"/>
      <c r="K118" s="64"/>
      <c r="L118" s="133"/>
      <c r="M118" s="135"/>
      <c r="N118" s="133"/>
      <c r="O118" s="64"/>
    </row>
    <row r="119" spans="1:15" s="136" customFormat="1" ht="13.5" customHeight="1">
      <c r="A119" s="130">
        <f t="shared" si="17"/>
        <v>112</v>
      </c>
      <c r="B119" s="131" t="str">
        <f t="shared" si="16"/>
        <v>T</v>
      </c>
      <c r="C119" s="132" t="s">
        <v>186</v>
      </c>
      <c r="D119" s="64" t="s">
        <v>175</v>
      </c>
      <c r="E119" s="132">
        <f t="shared" si="18"/>
        <v>1</v>
      </c>
      <c r="F119" s="133">
        <v>16</v>
      </c>
      <c r="G119" s="64">
        <f t="shared" si="19"/>
        <v>1</v>
      </c>
      <c r="H119" s="133"/>
      <c r="I119" s="135"/>
      <c r="J119" s="66"/>
      <c r="K119" s="64"/>
      <c r="L119" s="133"/>
      <c r="M119" s="135"/>
      <c r="N119" s="133"/>
      <c r="O119" s="64"/>
    </row>
    <row r="120" spans="1:15" s="136" customFormat="1" ht="13.5" customHeight="1">
      <c r="A120" s="130">
        <f t="shared" si="17"/>
        <v>112</v>
      </c>
      <c r="B120" s="131"/>
      <c r="C120" s="139" t="s">
        <v>776</v>
      </c>
      <c r="D120" s="137" t="s">
        <v>771</v>
      </c>
      <c r="E120" s="132">
        <f t="shared" si="18"/>
        <v>1</v>
      </c>
      <c r="F120" s="133">
        <v>16</v>
      </c>
      <c r="G120" s="64">
        <f t="shared" si="19"/>
        <v>1</v>
      </c>
      <c r="H120" s="133"/>
      <c r="I120" s="135"/>
      <c r="J120" s="66"/>
      <c r="K120" s="64"/>
      <c r="L120" s="133"/>
      <c r="M120" s="135"/>
      <c r="N120" s="133"/>
      <c r="O120" s="64"/>
    </row>
    <row r="121" spans="1:15" s="136" customFormat="1" ht="13.5" customHeight="1">
      <c r="A121" s="130">
        <f t="shared" si="17"/>
        <v>112</v>
      </c>
      <c r="B121" s="131"/>
      <c r="C121" s="139" t="s">
        <v>777</v>
      </c>
      <c r="D121" s="137" t="s">
        <v>590</v>
      </c>
      <c r="E121" s="132">
        <f t="shared" si="18"/>
        <v>1</v>
      </c>
      <c r="F121" s="133">
        <v>16</v>
      </c>
      <c r="G121" s="64">
        <f t="shared" si="19"/>
        <v>1</v>
      </c>
      <c r="H121" s="133"/>
      <c r="I121" s="135"/>
      <c r="J121" s="66"/>
      <c r="K121" s="64"/>
      <c r="L121" s="133"/>
      <c r="M121" s="135"/>
      <c r="N121" s="133"/>
      <c r="O121" s="64"/>
    </row>
    <row r="122" spans="1:15" s="136" customFormat="1" ht="13.5" customHeight="1">
      <c r="A122" s="130">
        <f t="shared" si="17"/>
        <v>112</v>
      </c>
      <c r="B122" s="131"/>
      <c r="C122" s="139" t="s">
        <v>778</v>
      </c>
      <c r="D122" s="137" t="s">
        <v>590</v>
      </c>
      <c r="E122" s="132">
        <f t="shared" si="18"/>
        <v>1</v>
      </c>
      <c r="F122" s="133">
        <v>16</v>
      </c>
      <c r="G122" s="64">
        <f t="shared" si="19"/>
        <v>1</v>
      </c>
      <c r="H122" s="133"/>
      <c r="I122" s="135"/>
      <c r="J122" s="66"/>
      <c r="K122" s="64"/>
      <c r="L122" s="133"/>
      <c r="M122" s="135"/>
      <c r="N122" s="133"/>
      <c r="O122" s="64"/>
    </row>
    <row r="123" spans="1:15" s="136" customFormat="1" ht="13.5" customHeight="1">
      <c r="A123" s="130">
        <f t="shared" si="17"/>
        <v>112</v>
      </c>
      <c r="B123" s="131"/>
      <c r="C123" s="139" t="s">
        <v>780</v>
      </c>
      <c r="D123" s="137" t="s">
        <v>771</v>
      </c>
      <c r="E123" s="132">
        <f t="shared" si="18"/>
        <v>1</v>
      </c>
      <c r="F123" s="133">
        <v>16</v>
      </c>
      <c r="G123" s="64">
        <f t="shared" si="19"/>
        <v>1</v>
      </c>
      <c r="H123" s="133"/>
      <c r="I123" s="135"/>
      <c r="J123" s="66"/>
      <c r="K123" s="64"/>
      <c r="L123" s="133"/>
      <c r="M123" s="135"/>
      <c r="N123" s="133"/>
      <c r="O123" s="64"/>
    </row>
    <row r="124" spans="1:15" s="136" customFormat="1" ht="13.5" customHeight="1">
      <c r="A124" s="130">
        <f t="shared" si="17"/>
        <v>112</v>
      </c>
      <c r="B124" s="131"/>
      <c r="C124" s="139" t="s">
        <v>781</v>
      </c>
      <c r="D124" s="137" t="s">
        <v>771</v>
      </c>
      <c r="E124" s="132">
        <f t="shared" si="18"/>
        <v>1</v>
      </c>
      <c r="F124" s="133">
        <v>16</v>
      </c>
      <c r="G124" s="64">
        <f t="shared" si="19"/>
        <v>1</v>
      </c>
      <c r="H124" s="134"/>
      <c r="I124" s="135"/>
      <c r="J124" s="66"/>
      <c r="K124" s="64"/>
      <c r="L124" s="133"/>
      <c r="M124" s="135"/>
      <c r="N124" s="133"/>
      <c r="O124" s="64"/>
    </row>
    <row r="125" spans="1:15" s="136" customFormat="1" ht="13.5" customHeight="1">
      <c r="A125" s="130">
        <f t="shared" si="17"/>
        <v>112</v>
      </c>
      <c r="B125" s="131"/>
      <c r="C125" s="139" t="s">
        <v>782</v>
      </c>
      <c r="D125" s="137" t="s">
        <v>771</v>
      </c>
      <c r="E125" s="132">
        <f t="shared" si="18"/>
        <v>1</v>
      </c>
      <c r="F125" s="133">
        <v>16</v>
      </c>
      <c r="G125" s="64">
        <f t="shared" si="19"/>
        <v>1</v>
      </c>
      <c r="H125" s="134"/>
      <c r="I125" s="135"/>
      <c r="J125" s="66"/>
      <c r="K125" s="64"/>
      <c r="L125" s="133"/>
      <c r="M125" s="135"/>
      <c r="N125" s="133"/>
      <c r="O125" s="64"/>
    </row>
    <row r="126" spans="1:15" s="136" customFormat="1" ht="13.5" customHeight="1">
      <c r="A126" s="130"/>
      <c r="B126" s="131"/>
      <c r="C126" s="132"/>
      <c r="D126" s="64"/>
      <c r="E126" s="132"/>
      <c r="F126" s="133"/>
      <c r="G126" s="64"/>
      <c r="H126" s="134"/>
      <c r="I126" s="135"/>
      <c r="J126" s="66"/>
      <c r="K126" s="64"/>
      <c r="L126" s="133"/>
      <c r="M126" s="135"/>
      <c r="N126" s="133"/>
      <c r="O126" s="64"/>
    </row>
    <row r="127" spans="1:15" s="136" customFormat="1" ht="13.5" customHeight="1">
      <c r="A127" s="130"/>
      <c r="B127" s="77">
        <f>IF(E127=0,"",IF(A127=A121,"T",""))</f>
      </c>
      <c r="C127" s="142"/>
      <c r="D127" s="69"/>
      <c r="E127" s="132"/>
      <c r="F127" s="189"/>
      <c r="G127" s="64"/>
      <c r="H127" s="143"/>
      <c r="I127" s="79"/>
      <c r="J127" s="65"/>
      <c r="K127" s="69"/>
      <c r="L127" s="70"/>
      <c r="M127" s="79"/>
      <c r="N127" s="70"/>
      <c r="O127" s="69"/>
    </row>
    <row r="128" spans="1:15" ht="6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</sheetData>
  <mergeCells count="9">
    <mergeCell ref="A3:B4"/>
    <mergeCell ref="C3:C4"/>
    <mergeCell ref="D3:D4"/>
    <mergeCell ref="K1:N1"/>
    <mergeCell ref="L3:M3"/>
    <mergeCell ref="N3:O3"/>
    <mergeCell ref="F3:G3"/>
    <mergeCell ref="H3:I3"/>
    <mergeCell ref="J3:K3"/>
  </mergeCells>
  <printOptions/>
  <pageMargins left="0.73" right="0.59" top="0.984251968503937" bottom="0.5905511811023623" header="0.5118110236220472" footer="0.5118110236220472"/>
  <pageSetup horizontalDpi="360" verticalDpi="36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workbookViewId="0" topLeftCell="A1">
      <selection activeCell="O21" sqref="O21"/>
    </sheetView>
  </sheetViews>
  <sheetFormatPr defaultColWidth="9.00390625" defaultRowHeight="13.5"/>
  <cols>
    <col min="1" max="1" width="5.125" style="1" customWidth="1"/>
    <col min="2" max="2" width="2.625" style="1" customWidth="1"/>
    <col min="3" max="3" width="14.50390625" style="1" customWidth="1"/>
    <col min="4" max="4" width="12.875" style="1" customWidth="1"/>
    <col min="5" max="5" width="6.625" style="1" customWidth="1"/>
    <col min="6" max="15" width="5.625" style="1" customWidth="1"/>
    <col min="16" max="16384" width="9.00390625" style="1" customWidth="1"/>
  </cols>
  <sheetData>
    <row r="1" spans="1:14" ht="26.25" customHeight="1">
      <c r="A1" s="1" t="s">
        <v>218</v>
      </c>
      <c r="F1" s="1" t="s">
        <v>303</v>
      </c>
      <c r="K1" s="199" t="str">
        <f>'女Ｄ'!K1</f>
        <v>2001/5/31現在</v>
      </c>
      <c r="L1" s="208"/>
      <c r="M1" s="208"/>
      <c r="N1" s="208"/>
    </row>
    <row r="2" ht="6" customHeight="1"/>
    <row r="3" spans="1:15" ht="15.75" customHeight="1">
      <c r="A3" s="190" t="s">
        <v>219</v>
      </c>
      <c r="B3" s="191"/>
      <c r="C3" s="212" t="s">
        <v>187</v>
      </c>
      <c r="D3" s="209" t="s">
        <v>188</v>
      </c>
      <c r="E3" s="4" t="s">
        <v>220</v>
      </c>
      <c r="F3" s="204"/>
      <c r="G3" s="204"/>
      <c r="H3" s="214"/>
      <c r="I3" s="214"/>
      <c r="J3" s="204" t="s">
        <v>189</v>
      </c>
      <c r="K3" s="204"/>
      <c r="L3" s="204" t="str">
        <f>'女Ｄ'!L3</f>
        <v>H12県室内</v>
      </c>
      <c r="M3" s="204"/>
      <c r="N3" s="204" t="str">
        <f>'女Ｄ'!N3</f>
        <v>H12熊谷杯</v>
      </c>
      <c r="O3" s="204"/>
    </row>
    <row r="4" spans="1:15" ht="15.75" customHeight="1">
      <c r="A4" s="192"/>
      <c r="B4" s="193"/>
      <c r="C4" s="213"/>
      <c r="D4" s="210"/>
      <c r="E4" s="5" t="s">
        <v>221</v>
      </c>
      <c r="F4" s="6" t="s">
        <v>222</v>
      </c>
      <c r="G4" s="7" t="s">
        <v>220</v>
      </c>
      <c r="H4" s="6" t="s">
        <v>222</v>
      </c>
      <c r="I4" s="7" t="s">
        <v>220</v>
      </c>
      <c r="J4" s="6" t="s">
        <v>222</v>
      </c>
      <c r="K4" s="7" t="s">
        <v>220</v>
      </c>
      <c r="L4" s="6" t="s">
        <v>222</v>
      </c>
      <c r="M4" s="7" t="s">
        <v>220</v>
      </c>
      <c r="N4" s="6" t="s">
        <v>222</v>
      </c>
      <c r="O4" s="7" t="s">
        <v>220</v>
      </c>
    </row>
    <row r="5" spans="1:15" ht="7.5" customHeight="1">
      <c r="A5" s="144"/>
      <c r="B5" s="145"/>
      <c r="C5" s="146"/>
      <c r="D5" s="147"/>
      <c r="E5" s="148"/>
      <c r="F5" s="149"/>
      <c r="G5" s="147"/>
      <c r="H5" s="150"/>
      <c r="I5" s="151"/>
      <c r="J5" s="149"/>
      <c r="K5" s="147"/>
      <c r="L5" s="150"/>
      <c r="M5" s="151"/>
      <c r="N5" s="149"/>
      <c r="O5" s="147"/>
    </row>
    <row r="6" spans="1:15" ht="13.5" customHeight="1">
      <c r="A6" s="76">
        <f aca="true" t="shared" si="0" ref="A6:A21">IF(E6=0,"",RANK(E6,$E$5:$E$22))</f>
        <v>1</v>
      </c>
      <c r="B6" s="77">
        <f aca="true" t="shared" si="1" ref="B6:B21">IF(E6=0,"",IF(A6=A5,"T",""))</f>
      </c>
      <c r="C6" s="86" t="s">
        <v>285</v>
      </c>
      <c r="D6" s="69" t="s">
        <v>283</v>
      </c>
      <c r="E6" s="124">
        <f aca="true" t="shared" si="2" ref="E6:E20">IF((G6+I6+K6+M6+O6)&lt;&gt;0,G6+I6+K6+M6+O6,0)</f>
        <v>440</v>
      </c>
      <c r="F6" s="70"/>
      <c r="G6" s="69"/>
      <c r="H6" s="81"/>
      <c r="I6" s="79"/>
      <c r="J6" s="70">
        <v>1</v>
      </c>
      <c r="K6" s="69">
        <f aca="true" t="shared" si="3" ref="K6:K20">IF(J6&lt;&gt;"",(VLOOKUP(J6,POINT,5)),0)</f>
        <v>200</v>
      </c>
      <c r="L6" s="81">
        <v>1</v>
      </c>
      <c r="M6" s="79">
        <f aca="true" t="shared" si="4" ref="M6:M20">IF(L6&lt;&gt;"",(VLOOKUP(L6,POINT,6)),0)</f>
        <v>150</v>
      </c>
      <c r="N6" s="70">
        <v>4</v>
      </c>
      <c r="O6" s="69">
        <f aca="true" t="shared" si="5" ref="O6:O20">IF(N6&lt;&gt;"",(VLOOKUP(N6,POINT,7)),0)</f>
        <v>90</v>
      </c>
    </row>
    <row r="7" spans="1:15" ht="13.5" customHeight="1">
      <c r="A7" s="76">
        <f t="shared" si="0"/>
        <v>1</v>
      </c>
      <c r="B7" s="77" t="str">
        <f t="shared" si="1"/>
        <v>T</v>
      </c>
      <c r="C7" s="86" t="s">
        <v>304</v>
      </c>
      <c r="D7" s="69" t="s">
        <v>229</v>
      </c>
      <c r="E7" s="124">
        <f t="shared" si="2"/>
        <v>440</v>
      </c>
      <c r="F7" s="70"/>
      <c r="G7" s="69"/>
      <c r="H7" s="81"/>
      <c r="I7" s="79"/>
      <c r="J7" s="70">
        <v>1</v>
      </c>
      <c r="K7" s="69">
        <f t="shared" si="3"/>
        <v>200</v>
      </c>
      <c r="L7" s="81">
        <v>1</v>
      </c>
      <c r="M7" s="79">
        <f t="shared" si="4"/>
        <v>150</v>
      </c>
      <c r="N7" s="70">
        <v>4</v>
      </c>
      <c r="O7" s="69">
        <f t="shared" si="5"/>
        <v>90</v>
      </c>
    </row>
    <row r="8" spans="1:15" ht="13.5" customHeight="1">
      <c r="A8" s="76">
        <f t="shared" si="0"/>
        <v>3</v>
      </c>
      <c r="B8" s="77">
        <f t="shared" si="1"/>
      </c>
      <c r="C8" s="86" t="s">
        <v>190</v>
      </c>
      <c r="D8" s="69" t="s">
        <v>229</v>
      </c>
      <c r="E8" s="124">
        <f t="shared" si="2"/>
        <v>290</v>
      </c>
      <c r="F8" s="70"/>
      <c r="G8" s="69"/>
      <c r="H8" s="81"/>
      <c r="I8" s="79"/>
      <c r="J8" s="70">
        <v>3</v>
      </c>
      <c r="K8" s="69">
        <f t="shared" si="3"/>
        <v>100</v>
      </c>
      <c r="L8" s="81">
        <v>2</v>
      </c>
      <c r="M8" s="79">
        <f t="shared" si="4"/>
        <v>100</v>
      </c>
      <c r="N8" s="70">
        <v>4</v>
      </c>
      <c r="O8" s="69">
        <f t="shared" si="5"/>
        <v>90</v>
      </c>
    </row>
    <row r="9" spans="1:15" ht="13.5" customHeight="1">
      <c r="A9" s="76">
        <f t="shared" si="0"/>
        <v>4</v>
      </c>
      <c r="B9" s="77">
        <f t="shared" si="1"/>
      </c>
      <c r="C9" s="86" t="s">
        <v>287</v>
      </c>
      <c r="D9" s="69" t="s">
        <v>288</v>
      </c>
      <c r="E9" s="124">
        <f t="shared" si="2"/>
        <v>240</v>
      </c>
      <c r="F9" s="70"/>
      <c r="G9" s="69"/>
      <c r="H9" s="81"/>
      <c r="I9" s="79"/>
      <c r="J9" s="70">
        <v>2</v>
      </c>
      <c r="K9" s="69">
        <f t="shared" si="3"/>
        <v>150</v>
      </c>
      <c r="L9" s="81">
        <v>8</v>
      </c>
      <c r="M9" s="79">
        <f t="shared" si="4"/>
        <v>40</v>
      </c>
      <c r="N9" s="70">
        <v>8</v>
      </c>
      <c r="O9" s="69">
        <f t="shared" si="5"/>
        <v>50</v>
      </c>
    </row>
    <row r="10" spans="1:15" ht="13.5" customHeight="1">
      <c r="A10" s="76">
        <f t="shared" si="0"/>
        <v>5</v>
      </c>
      <c r="B10" s="77">
        <f t="shared" si="1"/>
      </c>
      <c r="C10" s="86" t="s">
        <v>289</v>
      </c>
      <c r="D10" s="69" t="s">
        <v>246</v>
      </c>
      <c r="E10" s="124">
        <f t="shared" si="2"/>
        <v>200</v>
      </c>
      <c r="F10" s="70"/>
      <c r="G10" s="69"/>
      <c r="H10" s="81"/>
      <c r="I10" s="79"/>
      <c r="J10" s="70">
        <v>3</v>
      </c>
      <c r="K10" s="69">
        <f t="shared" si="3"/>
        <v>100</v>
      </c>
      <c r="L10" s="81">
        <v>2</v>
      </c>
      <c r="M10" s="79">
        <f t="shared" si="4"/>
        <v>100</v>
      </c>
      <c r="N10" s="70"/>
      <c r="O10" s="69">
        <f t="shared" si="5"/>
        <v>0</v>
      </c>
    </row>
    <row r="11" spans="1:15" ht="13.5" customHeight="1">
      <c r="A11" s="76">
        <f t="shared" si="0"/>
        <v>6</v>
      </c>
      <c r="B11" s="77">
        <f t="shared" si="1"/>
      </c>
      <c r="C11" s="86" t="s">
        <v>294</v>
      </c>
      <c r="D11" s="69" t="s">
        <v>246</v>
      </c>
      <c r="E11" s="124">
        <f t="shared" si="2"/>
        <v>170</v>
      </c>
      <c r="F11" s="70"/>
      <c r="G11" s="69"/>
      <c r="H11" s="81"/>
      <c r="I11" s="79"/>
      <c r="J11" s="70">
        <v>4</v>
      </c>
      <c r="K11" s="69">
        <f t="shared" si="3"/>
        <v>100</v>
      </c>
      <c r="L11" s="81">
        <v>4</v>
      </c>
      <c r="M11" s="79">
        <f t="shared" si="4"/>
        <v>70</v>
      </c>
      <c r="N11" s="70"/>
      <c r="O11" s="69">
        <f t="shared" si="5"/>
        <v>0</v>
      </c>
    </row>
    <row r="12" spans="1:15" ht="13.5" customHeight="1">
      <c r="A12" s="76">
        <f t="shared" si="0"/>
        <v>6</v>
      </c>
      <c r="B12" s="77" t="str">
        <f t="shared" si="1"/>
        <v>T</v>
      </c>
      <c r="C12" s="86" t="s">
        <v>191</v>
      </c>
      <c r="D12" s="69" t="s">
        <v>246</v>
      </c>
      <c r="E12" s="124">
        <f t="shared" si="2"/>
        <v>170</v>
      </c>
      <c r="F12" s="70"/>
      <c r="G12" s="69"/>
      <c r="H12" s="81"/>
      <c r="I12" s="79"/>
      <c r="J12" s="70">
        <v>4</v>
      </c>
      <c r="K12" s="69">
        <f t="shared" si="3"/>
        <v>100</v>
      </c>
      <c r="L12" s="81">
        <v>4</v>
      </c>
      <c r="M12" s="79">
        <f t="shared" si="4"/>
        <v>70</v>
      </c>
      <c r="N12" s="70"/>
      <c r="O12" s="69">
        <f t="shared" si="5"/>
        <v>0</v>
      </c>
    </row>
    <row r="13" spans="1:15" ht="13.5" customHeight="1">
      <c r="A13" s="76">
        <f t="shared" si="0"/>
        <v>8</v>
      </c>
      <c r="B13" s="77">
        <f t="shared" si="1"/>
      </c>
      <c r="C13" s="86" t="s">
        <v>192</v>
      </c>
      <c r="D13" s="69" t="s">
        <v>22</v>
      </c>
      <c r="E13" s="124">
        <f t="shared" si="2"/>
        <v>150</v>
      </c>
      <c r="F13" s="70"/>
      <c r="G13" s="69"/>
      <c r="H13" s="81"/>
      <c r="I13" s="79"/>
      <c r="J13" s="70">
        <v>2</v>
      </c>
      <c r="K13" s="69">
        <f t="shared" si="3"/>
        <v>150</v>
      </c>
      <c r="L13" s="81"/>
      <c r="M13" s="79">
        <f t="shared" si="4"/>
        <v>0</v>
      </c>
      <c r="N13" s="70"/>
      <c r="O13" s="69">
        <f t="shared" si="5"/>
        <v>0</v>
      </c>
    </row>
    <row r="14" spans="1:15" ht="13.5" customHeight="1">
      <c r="A14" s="76">
        <f t="shared" si="0"/>
        <v>9</v>
      </c>
      <c r="B14" s="77">
        <f t="shared" si="1"/>
      </c>
      <c r="C14" s="86" t="s">
        <v>290</v>
      </c>
      <c r="D14" s="69" t="s">
        <v>229</v>
      </c>
      <c r="E14" s="124">
        <f t="shared" si="2"/>
        <v>120</v>
      </c>
      <c r="F14" s="70"/>
      <c r="G14" s="69"/>
      <c r="H14" s="81"/>
      <c r="I14" s="79"/>
      <c r="J14" s="70"/>
      <c r="K14" s="69">
        <f t="shared" si="3"/>
        <v>0</v>
      </c>
      <c r="L14" s="81">
        <v>4</v>
      </c>
      <c r="M14" s="79">
        <f t="shared" si="4"/>
        <v>70</v>
      </c>
      <c r="N14" s="70">
        <v>8</v>
      </c>
      <c r="O14" s="69">
        <f t="shared" si="5"/>
        <v>50</v>
      </c>
    </row>
    <row r="15" spans="1:15" ht="13.5" customHeight="1">
      <c r="A15" s="76">
        <f t="shared" si="0"/>
        <v>10</v>
      </c>
      <c r="B15" s="77">
        <f t="shared" si="1"/>
      </c>
      <c r="C15" s="86" t="s">
        <v>305</v>
      </c>
      <c r="D15" s="69" t="s">
        <v>246</v>
      </c>
      <c r="E15" s="124">
        <f t="shared" si="2"/>
        <v>50</v>
      </c>
      <c r="F15" s="70"/>
      <c r="G15" s="69"/>
      <c r="H15" s="81"/>
      <c r="I15" s="79"/>
      <c r="J15" s="70"/>
      <c r="K15" s="69">
        <f t="shared" si="3"/>
        <v>0</v>
      </c>
      <c r="L15" s="81"/>
      <c r="M15" s="79">
        <f t="shared" si="4"/>
        <v>0</v>
      </c>
      <c r="N15" s="70">
        <v>8</v>
      </c>
      <c r="O15" s="69">
        <f t="shared" si="5"/>
        <v>50</v>
      </c>
    </row>
    <row r="16" spans="1:15" ht="13.5" customHeight="1">
      <c r="A16" s="76">
        <f t="shared" si="0"/>
        <v>10</v>
      </c>
      <c r="B16" s="77" t="str">
        <f t="shared" si="1"/>
        <v>T</v>
      </c>
      <c r="C16" s="86" t="s">
        <v>306</v>
      </c>
      <c r="D16" s="69" t="s">
        <v>228</v>
      </c>
      <c r="E16" s="124">
        <f t="shared" si="2"/>
        <v>50</v>
      </c>
      <c r="F16" s="70"/>
      <c r="G16" s="69"/>
      <c r="H16" s="81"/>
      <c r="I16" s="79"/>
      <c r="J16" s="70"/>
      <c r="K16" s="69">
        <f t="shared" si="3"/>
        <v>0</v>
      </c>
      <c r="L16" s="81"/>
      <c r="M16" s="79">
        <f t="shared" si="4"/>
        <v>0</v>
      </c>
      <c r="N16" s="70">
        <v>8</v>
      </c>
      <c r="O16" s="69">
        <f t="shared" si="5"/>
        <v>50</v>
      </c>
    </row>
    <row r="17" spans="1:15" ht="13.5" customHeight="1">
      <c r="A17" s="76">
        <f t="shared" si="0"/>
        <v>10</v>
      </c>
      <c r="B17" s="77" t="str">
        <f t="shared" si="1"/>
        <v>T</v>
      </c>
      <c r="C17" s="152" t="s">
        <v>193</v>
      </c>
      <c r="D17" s="94" t="s">
        <v>229</v>
      </c>
      <c r="E17" s="124">
        <f t="shared" si="2"/>
        <v>50</v>
      </c>
      <c r="F17" s="70"/>
      <c r="G17" s="69"/>
      <c r="H17" s="81"/>
      <c r="I17" s="79"/>
      <c r="J17" s="70"/>
      <c r="K17" s="69">
        <f t="shared" si="3"/>
        <v>0</v>
      </c>
      <c r="L17" s="81"/>
      <c r="M17" s="79">
        <f t="shared" si="4"/>
        <v>0</v>
      </c>
      <c r="N17" s="70">
        <v>8</v>
      </c>
      <c r="O17" s="69">
        <f t="shared" si="5"/>
        <v>50</v>
      </c>
    </row>
    <row r="18" spans="1:15" ht="13.5" customHeight="1">
      <c r="A18" s="76">
        <f t="shared" si="0"/>
        <v>10</v>
      </c>
      <c r="B18" s="77" t="str">
        <f t="shared" si="1"/>
        <v>T</v>
      </c>
      <c r="C18" s="90" t="s">
        <v>194</v>
      </c>
      <c r="D18" s="153" t="s">
        <v>247</v>
      </c>
      <c r="E18" s="124">
        <f t="shared" si="2"/>
        <v>50</v>
      </c>
      <c r="F18" s="70"/>
      <c r="G18" s="69"/>
      <c r="H18" s="81"/>
      <c r="I18" s="79"/>
      <c r="J18" s="70"/>
      <c r="K18" s="69">
        <f t="shared" si="3"/>
        <v>0</v>
      </c>
      <c r="L18" s="81"/>
      <c r="M18" s="79">
        <f t="shared" si="4"/>
        <v>0</v>
      </c>
      <c r="N18" s="70">
        <v>8</v>
      </c>
      <c r="O18" s="69">
        <f t="shared" si="5"/>
        <v>50</v>
      </c>
    </row>
    <row r="19" spans="1:15" ht="13.5" customHeight="1">
      <c r="A19" s="76">
        <f t="shared" si="0"/>
        <v>14</v>
      </c>
      <c r="B19" s="77">
        <f t="shared" si="1"/>
      </c>
      <c r="C19" s="86" t="s">
        <v>298</v>
      </c>
      <c r="D19" s="67" t="s">
        <v>246</v>
      </c>
      <c r="E19" s="124">
        <f t="shared" si="2"/>
        <v>40</v>
      </c>
      <c r="F19" s="70"/>
      <c r="G19" s="69"/>
      <c r="H19" s="81"/>
      <c r="I19" s="79"/>
      <c r="J19" s="70"/>
      <c r="K19" s="69">
        <f t="shared" si="3"/>
        <v>0</v>
      </c>
      <c r="L19" s="81">
        <v>8</v>
      </c>
      <c r="M19" s="79">
        <f t="shared" si="4"/>
        <v>40</v>
      </c>
      <c r="N19" s="70"/>
      <c r="O19" s="69">
        <f t="shared" si="5"/>
        <v>0</v>
      </c>
    </row>
    <row r="20" spans="1:15" ht="13.5" customHeight="1">
      <c r="A20" s="76">
        <f t="shared" si="0"/>
        <v>14</v>
      </c>
      <c r="B20" s="77" t="str">
        <f t="shared" si="1"/>
        <v>T</v>
      </c>
      <c r="C20" s="86" t="s">
        <v>307</v>
      </c>
      <c r="D20" s="67" t="s">
        <v>283</v>
      </c>
      <c r="E20" s="124">
        <f t="shared" si="2"/>
        <v>40</v>
      </c>
      <c r="F20" s="70"/>
      <c r="G20" s="69"/>
      <c r="H20" s="81"/>
      <c r="I20" s="79"/>
      <c r="J20" s="70"/>
      <c r="K20" s="69">
        <f t="shared" si="3"/>
        <v>0</v>
      </c>
      <c r="L20" s="81">
        <v>8</v>
      </c>
      <c r="M20" s="79">
        <f t="shared" si="4"/>
        <v>40</v>
      </c>
      <c r="N20" s="70"/>
      <c r="O20" s="69">
        <f t="shared" si="5"/>
        <v>0</v>
      </c>
    </row>
    <row r="21" spans="1:15" ht="13.5" customHeight="1">
      <c r="A21" s="76">
        <f t="shared" si="0"/>
      </c>
      <c r="B21" s="77">
        <f t="shared" si="1"/>
      </c>
      <c r="C21" s="86"/>
      <c r="D21" s="67"/>
      <c r="E21" s="124"/>
      <c r="F21" s="70"/>
      <c r="G21" s="69"/>
      <c r="H21" s="81"/>
      <c r="I21" s="79"/>
      <c r="J21" s="70"/>
      <c r="K21" s="69"/>
      <c r="L21" s="81"/>
      <c r="M21" s="79"/>
      <c r="N21" s="70"/>
      <c r="O21" s="69"/>
    </row>
    <row r="22" spans="1:15" ht="6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4" ht="21" customHeight="1">
      <c r="A23" s="1" t="s">
        <v>218</v>
      </c>
      <c r="F23" s="1" t="s">
        <v>195</v>
      </c>
      <c r="K23" s="199" t="str">
        <f>'女Ｄ'!K1</f>
        <v>2001/5/31現在</v>
      </c>
      <c r="L23" s="208"/>
      <c r="M23" s="208"/>
      <c r="N23" s="208"/>
    </row>
    <row r="24" ht="4.5" customHeight="1"/>
    <row r="25" spans="1:15" ht="13.5">
      <c r="A25" s="190" t="s">
        <v>219</v>
      </c>
      <c r="B25" s="191"/>
      <c r="C25" s="212" t="s">
        <v>196</v>
      </c>
      <c r="D25" s="209" t="s">
        <v>197</v>
      </c>
      <c r="E25" s="4" t="s">
        <v>220</v>
      </c>
      <c r="F25" s="204"/>
      <c r="G25" s="204"/>
      <c r="H25" s="214"/>
      <c r="I25" s="214"/>
      <c r="J25" s="204" t="s">
        <v>198</v>
      </c>
      <c r="K25" s="204"/>
      <c r="L25" s="218"/>
      <c r="M25" s="218"/>
      <c r="N25" s="204" t="str">
        <f>'女Ｄ'!N3</f>
        <v>H12熊谷杯</v>
      </c>
      <c r="O25" s="204"/>
    </row>
    <row r="26" spans="1:15" ht="13.5">
      <c r="A26" s="192"/>
      <c r="B26" s="193"/>
      <c r="C26" s="213"/>
      <c r="D26" s="210"/>
      <c r="E26" s="5" t="s">
        <v>221</v>
      </c>
      <c r="F26" s="6" t="s">
        <v>222</v>
      </c>
      <c r="G26" s="7" t="s">
        <v>220</v>
      </c>
      <c r="H26" s="6" t="s">
        <v>222</v>
      </c>
      <c r="I26" s="7" t="s">
        <v>220</v>
      </c>
      <c r="J26" s="6" t="s">
        <v>222</v>
      </c>
      <c r="K26" s="7" t="s">
        <v>220</v>
      </c>
      <c r="L26" s="6" t="s">
        <v>222</v>
      </c>
      <c r="M26" s="7" t="s">
        <v>220</v>
      </c>
      <c r="N26" s="6" t="s">
        <v>222</v>
      </c>
      <c r="O26" s="7" t="s">
        <v>220</v>
      </c>
    </row>
    <row r="27" spans="1:15" ht="7.5" customHeight="1">
      <c r="A27" s="45"/>
      <c r="B27" s="45"/>
      <c r="C27" s="46"/>
      <c r="D27" s="47"/>
      <c r="E27" s="48"/>
      <c r="F27" s="49"/>
      <c r="G27" s="50"/>
      <c r="H27" s="51"/>
      <c r="I27" s="52"/>
      <c r="J27" s="49"/>
      <c r="K27" s="50"/>
      <c r="L27" s="51"/>
      <c r="M27" s="52"/>
      <c r="N27" s="49"/>
      <c r="O27" s="50"/>
    </row>
    <row r="28" spans="1:15" ht="13.5">
      <c r="A28" s="76">
        <f aca="true" t="shared" si="6" ref="A28:A41">IF(E28=0,"",RANK(E28,$E$27:$E$42))</f>
        <v>1</v>
      </c>
      <c r="B28" s="77">
        <f aca="true" t="shared" si="7" ref="B28:B41">IF(E28=0,"",IF(A28=A27,"T",""))</f>
      </c>
      <c r="C28" s="86" t="s">
        <v>308</v>
      </c>
      <c r="D28" s="69" t="s">
        <v>246</v>
      </c>
      <c r="E28" s="26">
        <f aca="true" t="shared" si="8" ref="E28:E40">IF((G28+I28+K28+M28+O28)&lt;&gt;0,G28+I28+K28+M28+O28,0)</f>
        <v>250</v>
      </c>
      <c r="F28" s="70"/>
      <c r="G28" s="69"/>
      <c r="H28" s="81"/>
      <c r="I28" s="79"/>
      <c r="J28" s="70">
        <v>1</v>
      </c>
      <c r="K28" s="69">
        <f aca="true" t="shared" si="9" ref="K28:K40">IF(J28&lt;&gt;"",(VLOOKUP(J28,POINT,5)),0)</f>
        <v>200</v>
      </c>
      <c r="L28" s="81"/>
      <c r="M28" s="79"/>
      <c r="N28" s="70">
        <v>8</v>
      </c>
      <c r="O28" s="69">
        <f aca="true" t="shared" si="10" ref="O28:O40">IF(N28&lt;&gt;"",(VLOOKUP(N28,POINT,7)),0)</f>
        <v>50</v>
      </c>
    </row>
    <row r="29" spans="1:15" ht="13.5">
      <c r="A29" s="76">
        <f t="shared" si="6"/>
        <v>1</v>
      </c>
      <c r="B29" s="77" t="str">
        <f t="shared" si="7"/>
        <v>T</v>
      </c>
      <c r="C29" s="86" t="s">
        <v>298</v>
      </c>
      <c r="D29" s="69" t="s">
        <v>246</v>
      </c>
      <c r="E29" s="124">
        <f t="shared" si="8"/>
        <v>250</v>
      </c>
      <c r="F29" s="128"/>
      <c r="G29" s="126"/>
      <c r="H29" s="127"/>
      <c r="I29" s="154"/>
      <c r="J29" s="128">
        <v>1</v>
      </c>
      <c r="K29" s="69">
        <f t="shared" si="9"/>
        <v>200</v>
      </c>
      <c r="L29" s="127"/>
      <c r="M29" s="154"/>
      <c r="N29" s="128">
        <v>8</v>
      </c>
      <c r="O29" s="69">
        <f t="shared" si="10"/>
        <v>50</v>
      </c>
    </row>
    <row r="30" spans="1:15" ht="13.5">
      <c r="A30" s="76">
        <f t="shared" si="6"/>
        <v>3</v>
      </c>
      <c r="B30" s="77">
        <f t="shared" si="7"/>
      </c>
      <c r="C30" s="86" t="s">
        <v>199</v>
      </c>
      <c r="D30" s="69" t="s">
        <v>412</v>
      </c>
      <c r="E30" s="124">
        <f t="shared" si="8"/>
        <v>150</v>
      </c>
      <c r="F30" s="70"/>
      <c r="G30" s="69"/>
      <c r="H30" s="81"/>
      <c r="I30" s="79"/>
      <c r="J30" s="70">
        <v>3</v>
      </c>
      <c r="K30" s="69">
        <f t="shared" si="9"/>
        <v>100</v>
      </c>
      <c r="L30" s="81"/>
      <c r="M30" s="79"/>
      <c r="N30" s="70">
        <v>8</v>
      </c>
      <c r="O30" s="69">
        <f t="shared" si="10"/>
        <v>50</v>
      </c>
    </row>
    <row r="31" spans="1:15" ht="13.5">
      <c r="A31" s="76">
        <f t="shared" si="6"/>
        <v>3</v>
      </c>
      <c r="B31" s="77" t="str">
        <f t="shared" si="7"/>
        <v>T</v>
      </c>
      <c r="C31" s="86" t="s">
        <v>286</v>
      </c>
      <c r="D31" s="69" t="s">
        <v>283</v>
      </c>
      <c r="E31" s="124">
        <f t="shared" si="8"/>
        <v>150</v>
      </c>
      <c r="F31" s="70"/>
      <c r="G31" s="69"/>
      <c r="H31" s="81"/>
      <c r="I31" s="79"/>
      <c r="J31" s="70">
        <v>2</v>
      </c>
      <c r="K31" s="69">
        <f t="shared" si="9"/>
        <v>150</v>
      </c>
      <c r="L31" s="81"/>
      <c r="M31" s="79"/>
      <c r="N31" s="70"/>
      <c r="O31" s="69">
        <f t="shared" si="10"/>
        <v>0</v>
      </c>
    </row>
    <row r="32" spans="1:15" ht="13.5">
      <c r="A32" s="76">
        <f t="shared" si="6"/>
        <v>3</v>
      </c>
      <c r="B32" s="77" t="str">
        <f t="shared" si="7"/>
        <v>T</v>
      </c>
      <c r="C32" s="155" t="s">
        <v>200</v>
      </c>
      <c r="D32" s="126" t="s">
        <v>283</v>
      </c>
      <c r="E32" s="124">
        <f t="shared" si="8"/>
        <v>150</v>
      </c>
      <c r="F32" s="128"/>
      <c r="G32" s="126"/>
      <c r="H32" s="127"/>
      <c r="I32" s="154"/>
      <c r="J32" s="128">
        <v>2</v>
      </c>
      <c r="K32" s="69">
        <f t="shared" si="9"/>
        <v>150</v>
      </c>
      <c r="L32" s="127"/>
      <c r="M32" s="79"/>
      <c r="N32" s="128"/>
      <c r="O32" s="69">
        <f t="shared" si="10"/>
        <v>0</v>
      </c>
    </row>
    <row r="33" spans="1:15" ht="13.5">
      <c r="A33" s="76">
        <f t="shared" si="6"/>
        <v>6</v>
      </c>
      <c r="B33" s="77">
        <f t="shared" si="7"/>
      </c>
      <c r="C33" s="156" t="s">
        <v>201</v>
      </c>
      <c r="D33" s="126" t="s">
        <v>374</v>
      </c>
      <c r="E33" s="124">
        <f t="shared" si="8"/>
        <v>100</v>
      </c>
      <c r="F33" s="128"/>
      <c r="G33" s="126"/>
      <c r="H33" s="127"/>
      <c r="I33" s="154"/>
      <c r="J33" s="128">
        <v>3</v>
      </c>
      <c r="K33" s="69">
        <f t="shared" si="9"/>
        <v>100</v>
      </c>
      <c r="L33" s="127"/>
      <c r="M33" s="79"/>
      <c r="N33" s="128"/>
      <c r="O33" s="69">
        <f t="shared" si="10"/>
        <v>0</v>
      </c>
    </row>
    <row r="34" spans="1:15" ht="13.5">
      <c r="A34" s="76">
        <f t="shared" si="6"/>
        <v>7</v>
      </c>
      <c r="B34" s="77">
        <f t="shared" si="7"/>
      </c>
      <c r="C34" s="86" t="s">
        <v>202</v>
      </c>
      <c r="D34" s="69" t="s">
        <v>247</v>
      </c>
      <c r="E34" s="124">
        <f t="shared" si="8"/>
        <v>90</v>
      </c>
      <c r="F34" s="70"/>
      <c r="G34" s="69"/>
      <c r="H34" s="81"/>
      <c r="I34" s="79"/>
      <c r="J34" s="70"/>
      <c r="K34" s="69">
        <f t="shared" si="9"/>
        <v>0</v>
      </c>
      <c r="L34" s="81"/>
      <c r="M34" s="79"/>
      <c r="N34" s="70">
        <v>4</v>
      </c>
      <c r="O34" s="69">
        <f t="shared" si="10"/>
        <v>90</v>
      </c>
    </row>
    <row r="35" spans="1:15" ht="13.5">
      <c r="A35" s="76">
        <f t="shared" si="6"/>
        <v>7</v>
      </c>
      <c r="B35" s="77" t="str">
        <f t="shared" si="7"/>
        <v>T</v>
      </c>
      <c r="C35" s="86" t="s">
        <v>203</v>
      </c>
      <c r="D35" s="69" t="s">
        <v>362</v>
      </c>
      <c r="E35" s="124">
        <f t="shared" si="8"/>
        <v>90</v>
      </c>
      <c r="F35" s="70"/>
      <c r="G35" s="69"/>
      <c r="H35" s="81"/>
      <c r="I35" s="79"/>
      <c r="J35" s="70"/>
      <c r="K35" s="69">
        <f t="shared" si="9"/>
        <v>0</v>
      </c>
      <c r="L35" s="81"/>
      <c r="M35" s="69"/>
      <c r="N35" s="70">
        <v>4</v>
      </c>
      <c r="O35" s="69">
        <f t="shared" si="10"/>
        <v>90</v>
      </c>
    </row>
    <row r="36" spans="1:15" ht="13.5">
      <c r="A36" s="76">
        <f t="shared" si="6"/>
        <v>9</v>
      </c>
      <c r="B36" s="77">
        <f t="shared" si="7"/>
      </c>
      <c r="C36" s="86" t="s">
        <v>289</v>
      </c>
      <c r="D36" s="69" t="s">
        <v>246</v>
      </c>
      <c r="E36" s="124">
        <f t="shared" si="8"/>
        <v>50</v>
      </c>
      <c r="F36" s="70"/>
      <c r="G36" s="69"/>
      <c r="H36" s="81"/>
      <c r="I36" s="79"/>
      <c r="J36" s="70"/>
      <c r="K36" s="69">
        <f t="shared" si="9"/>
        <v>0</v>
      </c>
      <c r="L36" s="81"/>
      <c r="M36" s="79"/>
      <c r="N36" s="70">
        <v>8</v>
      </c>
      <c r="O36" s="69">
        <f t="shared" si="10"/>
        <v>50</v>
      </c>
    </row>
    <row r="37" spans="1:15" ht="13.5">
      <c r="A37" s="76">
        <f t="shared" si="6"/>
        <v>9</v>
      </c>
      <c r="B37" s="77" t="str">
        <f t="shared" si="7"/>
        <v>T</v>
      </c>
      <c r="C37" s="86" t="s">
        <v>294</v>
      </c>
      <c r="D37" s="69" t="s">
        <v>246</v>
      </c>
      <c r="E37" s="124">
        <f t="shared" si="8"/>
        <v>50</v>
      </c>
      <c r="F37" s="70"/>
      <c r="G37" s="69"/>
      <c r="H37" s="81"/>
      <c r="I37" s="79"/>
      <c r="J37" s="70"/>
      <c r="K37" s="69">
        <f t="shared" si="9"/>
        <v>0</v>
      </c>
      <c r="L37" s="81"/>
      <c r="M37" s="79"/>
      <c r="N37" s="70">
        <v>8</v>
      </c>
      <c r="O37" s="69">
        <f t="shared" si="10"/>
        <v>50</v>
      </c>
    </row>
    <row r="38" spans="1:15" ht="13.5">
      <c r="A38" s="76">
        <f t="shared" si="6"/>
        <v>9</v>
      </c>
      <c r="B38" s="77" t="str">
        <f t="shared" si="7"/>
        <v>T</v>
      </c>
      <c r="C38" s="86" t="s">
        <v>309</v>
      </c>
      <c r="D38" s="69" t="s">
        <v>140</v>
      </c>
      <c r="E38" s="124">
        <f t="shared" si="8"/>
        <v>50</v>
      </c>
      <c r="F38" s="70"/>
      <c r="G38" s="69"/>
      <c r="H38" s="81"/>
      <c r="I38" s="79"/>
      <c r="J38" s="70"/>
      <c r="K38" s="69">
        <f t="shared" si="9"/>
        <v>0</v>
      </c>
      <c r="L38" s="81"/>
      <c r="M38" s="79"/>
      <c r="N38" s="70">
        <v>8</v>
      </c>
      <c r="O38" s="69">
        <f t="shared" si="10"/>
        <v>50</v>
      </c>
    </row>
    <row r="39" spans="1:15" ht="13.5">
      <c r="A39" s="76">
        <f t="shared" si="6"/>
        <v>9</v>
      </c>
      <c r="B39" s="77" t="str">
        <f t="shared" si="7"/>
        <v>T</v>
      </c>
      <c r="C39" s="156" t="s">
        <v>191</v>
      </c>
      <c r="D39" s="126" t="s">
        <v>246</v>
      </c>
      <c r="E39" s="124">
        <f t="shared" si="8"/>
        <v>50</v>
      </c>
      <c r="F39" s="128"/>
      <c r="G39" s="69"/>
      <c r="H39" s="127"/>
      <c r="I39" s="79"/>
      <c r="J39" s="128"/>
      <c r="K39" s="69">
        <f t="shared" si="9"/>
        <v>0</v>
      </c>
      <c r="L39" s="127"/>
      <c r="M39" s="79"/>
      <c r="N39" s="128">
        <v>8</v>
      </c>
      <c r="O39" s="69">
        <f t="shared" si="10"/>
        <v>50</v>
      </c>
    </row>
    <row r="40" spans="1:15" ht="13.5">
      <c r="A40" s="76">
        <f t="shared" si="6"/>
        <v>9</v>
      </c>
      <c r="B40" s="77" t="str">
        <f t="shared" si="7"/>
        <v>T</v>
      </c>
      <c r="C40" s="156" t="s">
        <v>192</v>
      </c>
      <c r="D40" s="69" t="s">
        <v>22</v>
      </c>
      <c r="E40" s="124">
        <f t="shared" si="8"/>
        <v>50</v>
      </c>
      <c r="F40" s="128"/>
      <c r="G40" s="69"/>
      <c r="H40" s="127"/>
      <c r="I40" s="79"/>
      <c r="J40" s="128"/>
      <c r="K40" s="69">
        <f t="shared" si="9"/>
        <v>0</v>
      </c>
      <c r="L40" s="127"/>
      <c r="M40" s="79"/>
      <c r="N40" s="128">
        <v>8</v>
      </c>
      <c r="O40" s="69">
        <f t="shared" si="10"/>
        <v>50</v>
      </c>
    </row>
    <row r="41" spans="1:15" ht="12.75" customHeight="1">
      <c r="A41" s="76">
        <f t="shared" si="6"/>
      </c>
      <c r="B41" s="77">
        <f t="shared" si="7"/>
      </c>
      <c r="C41" s="86"/>
      <c r="D41" s="69"/>
      <c r="E41" s="88"/>
      <c r="F41" s="70"/>
      <c r="G41" s="69"/>
      <c r="H41" s="81"/>
      <c r="I41" s="79"/>
      <c r="J41" s="70"/>
      <c r="K41" s="69"/>
      <c r="L41" s="81"/>
      <c r="M41" s="79"/>
      <c r="N41" s="70"/>
      <c r="O41" s="69"/>
    </row>
    <row r="42" spans="1:15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4" ht="21.75" customHeight="1">
      <c r="A43" s="1" t="s">
        <v>218</v>
      </c>
      <c r="F43" s="1" t="s">
        <v>310</v>
      </c>
      <c r="K43" s="199" t="str">
        <f>K1</f>
        <v>2001/5/31現在</v>
      </c>
      <c r="L43" s="208"/>
      <c r="M43" s="208"/>
      <c r="N43" s="208"/>
    </row>
    <row r="44" ht="4.5" customHeight="1"/>
    <row r="45" spans="1:15" ht="13.5">
      <c r="A45" s="190" t="s">
        <v>219</v>
      </c>
      <c r="B45" s="191"/>
      <c r="C45" s="215" t="s">
        <v>196</v>
      </c>
      <c r="D45" s="220" t="s">
        <v>197</v>
      </c>
      <c r="E45" s="4" t="s">
        <v>220</v>
      </c>
      <c r="F45" s="204"/>
      <c r="G45" s="204"/>
      <c r="H45" s="214"/>
      <c r="I45" s="214"/>
      <c r="J45" s="204"/>
      <c r="K45" s="204"/>
      <c r="L45" s="204"/>
      <c r="M45" s="204"/>
      <c r="N45" s="204" t="str">
        <f>'女Ｄ'!N3</f>
        <v>H12熊谷杯</v>
      </c>
      <c r="O45" s="204"/>
    </row>
    <row r="46" spans="1:15" ht="13.5">
      <c r="A46" s="192"/>
      <c r="B46" s="193"/>
      <c r="C46" s="213"/>
      <c r="D46" s="210"/>
      <c r="E46" s="5" t="s">
        <v>221</v>
      </c>
      <c r="F46" s="6" t="s">
        <v>222</v>
      </c>
      <c r="G46" s="7" t="s">
        <v>220</v>
      </c>
      <c r="H46" s="6" t="s">
        <v>222</v>
      </c>
      <c r="I46" s="7" t="s">
        <v>220</v>
      </c>
      <c r="J46" s="6" t="s">
        <v>222</v>
      </c>
      <c r="K46" s="7" t="s">
        <v>220</v>
      </c>
      <c r="L46" s="6" t="s">
        <v>222</v>
      </c>
      <c r="M46" s="7" t="s">
        <v>220</v>
      </c>
      <c r="N46" s="6" t="s">
        <v>222</v>
      </c>
      <c r="O46" s="7" t="s">
        <v>220</v>
      </c>
    </row>
    <row r="47" spans="1:15" ht="7.5" customHeight="1">
      <c r="A47" s="45"/>
      <c r="B47" s="45"/>
      <c r="C47" s="46"/>
      <c r="D47" s="47"/>
      <c r="E47" s="48"/>
      <c r="F47" s="49"/>
      <c r="G47" s="50"/>
      <c r="H47" s="51"/>
      <c r="I47" s="52"/>
      <c r="J47" s="49"/>
      <c r="K47" s="50"/>
      <c r="L47" s="51"/>
      <c r="M47" s="52"/>
      <c r="N47" s="49"/>
      <c r="O47" s="50"/>
    </row>
    <row r="48" spans="1:15" ht="13.5">
      <c r="A48" s="106">
        <f aca="true" t="shared" si="11" ref="A48:A53">RANK(E48,$E$47:$E$54)</f>
        <v>1</v>
      </c>
      <c r="B48" s="77">
        <f aca="true" t="shared" si="12" ref="B48:B53">IF(E48=0,"",IF(A48=A47,"T",""))</f>
      </c>
      <c r="C48" s="98" t="s">
        <v>204</v>
      </c>
      <c r="D48" s="99" t="s">
        <v>205</v>
      </c>
      <c r="E48" s="88">
        <f>IF((G48+I48+K48+M48+O48)&lt;&gt;0,G48+I48+K48+M48+O48,0)</f>
        <v>130</v>
      </c>
      <c r="F48" s="65"/>
      <c r="G48" s="69"/>
      <c r="H48" s="81"/>
      <c r="I48" s="88"/>
      <c r="J48" s="65"/>
      <c r="K48" s="69"/>
      <c r="L48" s="81"/>
      <c r="M48" s="88"/>
      <c r="N48" s="104">
        <v>2</v>
      </c>
      <c r="O48" s="99">
        <f>IF(N48&lt;&gt;"",(VLOOKUP(N48,POINT,7)),0)</f>
        <v>130</v>
      </c>
    </row>
    <row r="49" spans="1:15" ht="13.5">
      <c r="A49" s="106">
        <f t="shared" si="11"/>
        <v>1</v>
      </c>
      <c r="B49" s="77" t="str">
        <f t="shared" si="12"/>
        <v>T</v>
      </c>
      <c r="C49" s="98" t="s">
        <v>206</v>
      </c>
      <c r="D49" s="99" t="s">
        <v>207</v>
      </c>
      <c r="E49" s="88">
        <f>IF((G49+I49+K49+M49+O49)&lt;&gt;0,G49+I49+K49+M49+O49,0)</f>
        <v>130</v>
      </c>
      <c r="F49" s="65"/>
      <c r="G49" s="69"/>
      <c r="H49" s="81"/>
      <c r="I49" s="88"/>
      <c r="J49" s="65"/>
      <c r="K49" s="69"/>
      <c r="L49" s="81"/>
      <c r="M49" s="88"/>
      <c r="N49" s="104">
        <v>2</v>
      </c>
      <c r="O49" s="99">
        <f>IF(N49&lt;&gt;"",(VLOOKUP(N49,POINT,7)),0)</f>
        <v>130</v>
      </c>
    </row>
    <row r="50" spans="1:15" ht="13.5">
      <c r="A50" s="106">
        <f t="shared" si="11"/>
        <v>3</v>
      </c>
      <c r="B50" s="77">
        <f t="shared" si="12"/>
      </c>
      <c r="C50" s="98" t="s">
        <v>311</v>
      </c>
      <c r="D50" s="99" t="s">
        <v>312</v>
      </c>
      <c r="E50" s="88">
        <f>IF((G50+I50+K50+M50+O50)&lt;&gt;0,G50+I50+K50+M50+O50,0)</f>
        <v>90</v>
      </c>
      <c r="F50" s="65"/>
      <c r="G50" s="69"/>
      <c r="H50" s="81"/>
      <c r="I50" s="88"/>
      <c r="J50" s="65"/>
      <c r="K50" s="69"/>
      <c r="L50" s="81"/>
      <c r="M50" s="88"/>
      <c r="N50" s="104">
        <v>3</v>
      </c>
      <c r="O50" s="99">
        <f>IF(N50&lt;&gt;"",(VLOOKUP(N50,POINT,7)),0)</f>
        <v>90</v>
      </c>
    </row>
    <row r="51" spans="1:15" ht="13.5">
      <c r="A51" s="106">
        <f t="shared" si="11"/>
        <v>3</v>
      </c>
      <c r="B51" s="77" t="str">
        <f t="shared" si="12"/>
        <v>T</v>
      </c>
      <c r="C51" s="98" t="s">
        <v>313</v>
      </c>
      <c r="D51" s="99" t="s">
        <v>262</v>
      </c>
      <c r="E51" s="88">
        <f>IF((G51+I51+K51+M51+O51)&lt;&gt;0,G51+I51+K51+M51+O51,0)</f>
        <v>90</v>
      </c>
      <c r="F51" s="65"/>
      <c r="G51" s="69"/>
      <c r="H51" s="81"/>
      <c r="I51" s="88"/>
      <c r="J51" s="65"/>
      <c r="K51" s="69"/>
      <c r="L51" s="81"/>
      <c r="M51" s="88"/>
      <c r="N51" s="104">
        <v>3</v>
      </c>
      <c r="O51" s="99">
        <f>IF(N51&lt;&gt;"",(VLOOKUP(N51,POINT,7)),0)</f>
        <v>90</v>
      </c>
    </row>
    <row r="52" spans="1:15" ht="13.5">
      <c r="A52" s="106">
        <f t="shared" si="11"/>
        <v>3</v>
      </c>
      <c r="B52" s="77" t="str">
        <f t="shared" si="12"/>
        <v>T</v>
      </c>
      <c r="C52" s="98" t="s">
        <v>208</v>
      </c>
      <c r="D52" s="99" t="s">
        <v>516</v>
      </c>
      <c r="E52" s="88">
        <f>IF((G52+I52+K52+M52+O52)&lt;&gt;0,G52+I52+K52+M52+O52,0)</f>
        <v>90</v>
      </c>
      <c r="F52" s="65"/>
      <c r="G52" s="69"/>
      <c r="H52" s="81"/>
      <c r="I52" s="88"/>
      <c r="J52" s="65"/>
      <c r="K52" s="69"/>
      <c r="L52" s="81"/>
      <c r="M52" s="88"/>
      <c r="N52" s="104">
        <v>4</v>
      </c>
      <c r="O52" s="99">
        <f>IF(N52&lt;&gt;"",(VLOOKUP(N52,POINT,7)),0)</f>
        <v>90</v>
      </c>
    </row>
    <row r="53" spans="1:15" ht="13.5">
      <c r="A53" s="26" t="e">
        <f t="shared" si="11"/>
        <v>#N/A</v>
      </c>
      <c r="B53" s="77">
        <f t="shared" si="12"/>
      </c>
      <c r="C53" s="142"/>
      <c r="D53" s="99"/>
      <c r="E53" s="88"/>
      <c r="F53" s="65"/>
      <c r="G53" s="69"/>
      <c r="H53" s="81"/>
      <c r="I53" s="88"/>
      <c r="J53" s="65"/>
      <c r="K53" s="69"/>
      <c r="L53" s="81"/>
      <c r="M53" s="88"/>
      <c r="N53" s="104"/>
      <c r="O53" s="99"/>
    </row>
    <row r="54" spans="1:15" ht="6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</sheetData>
  <mergeCells count="27">
    <mergeCell ref="K43:N43"/>
    <mergeCell ref="F45:G45"/>
    <mergeCell ref="H45:I45"/>
    <mergeCell ref="J45:K45"/>
    <mergeCell ref="L45:M45"/>
    <mergeCell ref="N45:O45"/>
    <mergeCell ref="C25:C26"/>
    <mergeCell ref="D25:D26"/>
    <mergeCell ref="C45:C46"/>
    <mergeCell ref="D45:D46"/>
    <mergeCell ref="D3:D4"/>
    <mergeCell ref="K23:N23"/>
    <mergeCell ref="F25:G25"/>
    <mergeCell ref="H25:I25"/>
    <mergeCell ref="J25:K25"/>
    <mergeCell ref="L25:M25"/>
    <mergeCell ref="N25:O25"/>
    <mergeCell ref="A3:B4"/>
    <mergeCell ref="A25:B26"/>
    <mergeCell ref="A45:B46"/>
    <mergeCell ref="K1:N1"/>
    <mergeCell ref="F3:G3"/>
    <mergeCell ref="H3:I3"/>
    <mergeCell ref="J3:K3"/>
    <mergeCell ref="L3:M3"/>
    <mergeCell ref="N3:O3"/>
    <mergeCell ref="C3:C4"/>
  </mergeCells>
  <printOptions/>
  <pageMargins left="0.59" right="0.7874015748031497" top="0.984251968503937" bottom="0.5905511811023623" header="0.5118110236220472" footer="0.5118110236220472"/>
  <pageSetup horizontalDpi="360" verticalDpi="36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40"/>
  <sheetViews>
    <sheetView workbookViewId="0" topLeftCell="A1">
      <selection activeCell="J3" sqref="J3"/>
    </sheetView>
  </sheetViews>
  <sheetFormatPr defaultColWidth="9.00390625" defaultRowHeight="13.5"/>
  <cols>
    <col min="1" max="1" width="9.00390625" style="1" customWidth="1"/>
    <col min="2" max="2" width="5.375" style="1" customWidth="1"/>
    <col min="3" max="16384" width="9.00390625" style="1" customWidth="1"/>
  </cols>
  <sheetData>
    <row r="1" spans="2:9" ht="13.5">
      <c r="B1" s="157"/>
      <c r="C1" s="157"/>
      <c r="D1" s="157"/>
      <c r="E1" s="157"/>
      <c r="F1" s="157"/>
      <c r="G1" s="157"/>
      <c r="H1" s="157"/>
      <c r="I1" s="157"/>
    </row>
    <row r="2" spans="2:9" ht="18.75">
      <c r="B2" s="221" t="s">
        <v>209</v>
      </c>
      <c r="C2" s="221"/>
      <c r="D2" s="221"/>
      <c r="E2" s="221"/>
      <c r="F2" s="221"/>
      <c r="G2" s="221"/>
      <c r="H2" s="221"/>
      <c r="I2" s="221"/>
    </row>
    <row r="3" spans="2:9" ht="13.5">
      <c r="B3" s="157" t="s">
        <v>210</v>
      </c>
      <c r="C3" s="157"/>
      <c r="D3" s="157"/>
      <c r="E3" s="157"/>
      <c r="F3" s="157"/>
      <c r="G3" s="157"/>
      <c r="H3" s="157"/>
      <c r="I3" s="157"/>
    </row>
    <row r="4" spans="2:9" ht="13.5">
      <c r="B4" s="157">
        <v>1</v>
      </c>
      <c r="C4" s="157">
        <v>2</v>
      </c>
      <c r="D4" s="157">
        <v>3</v>
      </c>
      <c r="E4" s="157">
        <v>4</v>
      </c>
      <c r="F4" s="157">
        <v>5</v>
      </c>
      <c r="G4" s="157">
        <v>6</v>
      </c>
      <c r="H4" s="157">
        <v>7</v>
      </c>
      <c r="I4" s="157">
        <v>8</v>
      </c>
    </row>
    <row r="5" spans="2:9" ht="13.5">
      <c r="B5" s="158" t="s">
        <v>211</v>
      </c>
      <c r="C5" s="159" t="s">
        <v>212</v>
      </c>
      <c r="D5" s="160" t="s">
        <v>213</v>
      </c>
      <c r="E5" s="159" t="s">
        <v>214</v>
      </c>
      <c r="F5" s="159" t="s">
        <v>215</v>
      </c>
      <c r="G5" s="159" t="s">
        <v>216</v>
      </c>
      <c r="H5" s="159" t="s">
        <v>217</v>
      </c>
      <c r="I5" s="161"/>
    </row>
    <row r="6" spans="2:9" ht="13.5">
      <c r="B6" s="162">
        <v>1</v>
      </c>
      <c r="C6" s="163">
        <v>10</v>
      </c>
      <c r="D6" s="163">
        <v>150</v>
      </c>
      <c r="E6" s="163">
        <v>150</v>
      </c>
      <c r="F6" s="163">
        <v>200</v>
      </c>
      <c r="G6" s="163">
        <v>150</v>
      </c>
      <c r="H6" s="163">
        <v>180</v>
      </c>
      <c r="I6" s="164"/>
    </row>
    <row r="7" spans="2:9" ht="13.5">
      <c r="B7" s="165">
        <v>2</v>
      </c>
      <c r="C7" s="166">
        <v>7</v>
      </c>
      <c r="D7" s="166">
        <v>100</v>
      </c>
      <c r="E7" s="166">
        <v>100</v>
      </c>
      <c r="F7" s="166">
        <v>150</v>
      </c>
      <c r="G7" s="166">
        <v>100</v>
      </c>
      <c r="H7" s="166">
        <v>130</v>
      </c>
      <c r="I7" s="167"/>
    </row>
    <row r="8" spans="2:9" ht="13.5">
      <c r="B8" s="168">
        <v>3</v>
      </c>
      <c r="C8" s="169">
        <v>4</v>
      </c>
      <c r="D8" s="170">
        <v>80</v>
      </c>
      <c r="E8" s="171">
        <v>70</v>
      </c>
      <c r="F8" s="172">
        <v>100</v>
      </c>
      <c r="G8" s="172">
        <v>70</v>
      </c>
      <c r="H8" s="172">
        <v>90</v>
      </c>
      <c r="I8" s="173"/>
    </row>
    <row r="9" spans="2:9" ht="13.5">
      <c r="B9" s="174">
        <v>4</v>
      </c>
      <c r="C9" s="175">
        <v>4</v>
      </c>
      <c r="D9" s="176">
        <v>70</v>
      </c>
      <c r="E9" s="175">
        <v>70</v>
      </c>
      <c r="F9" s="175">
        <v>100</v>
      </c>
      <c r="G9" s="175">
        <v>70</v>
      </c>
      <c r="H9" s="175">
        <v>90</v>
      </c>
      <c r="I9" s="177"/>
    </row>
    <row r="10" spans="2:9" ht="13.5">
      <c r="B10" s="168">
        <v>5</v>
      </c>
      <c r="C10" s="172">
        <v>2</v>
      </c>
      <c r="D10" s="172">
        <v>40</v>
      </c>
      <c r="E10" s="172">
        <v>40</v>
      </c>
      <c r="F10" s="172">
        <v>60</v>
      </c>
      <c r="G10" s="172">
        <v>40</v>
      </c>
      <c r="H10" s="172">
        <v>50</v>
      </c>
      <c r="I10" s="173"/>
    </row>
    <row r="11" spans="2:9" ht="13.5">
      <c r="B11" s="178">
        <v>6</v>
      </c>
      <c r="C11" s="179">
        <v>2</v>
      </c>
      <c r="D11" s="179">
        <v>40</v>
      </c>
      <c r="E11" s="179">
        <v>40</v>
      </c>
      <c r="F11" s="179">
        <v>60</v>
      </c>
      <c r="G11" s="179">
        <v>40</v>
      </c>
      <c r="H11" s="179">
        <v>50</v>
      </c>
      <c r="I11" s="180"/>
    </row>
    <row r="12" spans="2:9" ht="13.5">
      <c r="B12" s="178">
        <v>7</v>
      </c>
      <c r="C12" s="179">
        <v>2</v>
      </c>
      <c r="D12" s="179">
        <v>40</v>
      </c>
      <c r="E12" s="179">
        <v>40</v>
      </c>
      <c r="F12" s="179">
        <v>60</v>
      </c>
      <c r="G12" s="179">
        <v>40</v>
      </c>
      <c r="H12" s="179">
        <v>50</v>
      </c>
      <c r="I12" s="180"/>
    </row>
    <row r="13" spans="2:9" ht="13.5">
      <c r="B13" s="174">
        <v>8</v>
      </c>
      <c r="C13" s="175">
        <v>2</v>
      </c>
      <c r="D13" s="175">
        <v>40</v>
      </c>
      <c r="E13" s="175">
        <v>40</v>
      </c>
      <c r="F13" s="175">
        <v>60</v>
      </c>
      <c r="G13" s="175">
        <v>40</v>
      </c>
      <c r="H13" s="175">
        <v>50</v>
      </c>
      <c r="I13" s="177"/>
    </row>
    <row r="14" spans="2:9" ht="13.5">
      <c r="B14" s="168">
        <v>9</v>
      </c>
      <c r="C14" s="172">
        <v>1</v>
      </c>
      <c r="D14" s="172">
        <v>25</v>
      </c>
      <c r="E14" s="172">
        <v>25</v>
      </c>
      <c r="F14" s="172">
        <v>40</v>
      </c>
      <c r="G14" s="172">
        <v>20</v>
      </c>
      <c r="H14" s="172">
        <v>30</v>
      </c>
      <c r="I14" s="173"/>
    </row>
    <row r="15" spans="2:9" ht="13.5">
      <c r="B15" s="178">
        <v>10</v>
      </c>
      <c r="C15" s="179">
        <v>1</v>
      </c>
      <c r="D15" s="179">
        <v>25</v>
      </c>
      <c r="E15" s="179">
        <v>25</v>
      </c>
      <c r="F15" s="179">
        <v>40</v>
      </c>
      <c r="G15" s="179">
        <v>20</v>
      </c>
      <c r="H15" s="179">
        <v>30</v>
      </c>
      <c r="I15" s="180"/>
    </row>
    <row r="16" spans="2:9" ht="13.5">
      <c r="B16" s="178">
        <v>11</v>
      </c>
      <c r="C16" s="179">
        <v>1</v>
      </c>
      <c r="D16" s="179">
        <v>25</v>
      </c>
      <c r="E16" s="179">
        <v>25</v>
      </c>
      <c r="F16" s="179">
        <v>40</v>
      </c>
      <c r="G16" s="179">
        <v>20</v>
      </c>
      <c r="H16" s="179">
        <v>30</v>
      </c>
      <c r="I16" s="180"/>
    </row>
    <row r="17" spans="2:9" ht="13.5">
      <c r="B17" s="178">
        <v>12</v>
      </c>
      <c r="C17" s="179">
        <v>1</v>
      </c>
      <c r="D17" s="179">
        <v>25</v>
      </c>
      <c r="E17" s="179">
        <v>25</v>
      </c>
      <c r="F17" s="179">
        <v>40</v>
      </c>
      <c r="G17" s="179">
        <v>20</v>
      </c>
      <c r="H17" s="179">
        <v>30</v>
      </c>
      <c r="I17" s="180"/>
    </row>
    <row r="18" spans="2:9" ht="13.5">
      <c r="B18" s="178">
        <v>13</v>
      </c>
      <c r="C18" s="179">
        <v>1</v>
      </c>
      <c r="D18" s="179">
        <v>25</v>
      </c>
      <c r="E18" s="179">
        <v>25</v>
      </c>
      <c r="F18" s="179">
        <v>40</v>
      </c>
      <c r="G18" s="179">
        <v>20</v>
      </c>
      <c r="H18" s="179">
        <v>30</v>
      </c>
      <c r="I18" s="180"/>
    </row>
    <row r="19" spans="2:9" ht="13.5">
      <c r="B19" s="178">
        <v>14</v>
      </c>
      <c r="C19" s="179">
        <v>1</v>
      </c>
      <c r="D19" s="179">
        <v>25</v>
      </c>
      <c r="E19" s="179">
        <v>25</v>
      </c>
      <c r="F19" s="179">
        <v>40</v>
      </c>
      <c r="G19" s="179">
        <v>20</v>
      </c>
      <c r="H19" s="179">
        <v>30</v>
      </c>
      <c r="I19" s="180"/>
    </row>
    <row r="20" spans="2:9" ht="13.5">
      <c r="B20" s="178">
        <v>15</v>
      </c>
      <c r="C20" s="179">
        <v>1</v>
      </c>
      <c r="D20" s="179">
        <v>25</v>
      </c>
      <c r="E20" s="179">
        <v>25</v>
      </c>
      <c r="F20" s="179">
        <v>40</v>
      </c>
      <c r="G20" s="179">
        <v>20</v>
      </c>
      <c r="H20" s="179">
        <v>30</v>
      </c>
      <c r="I20" s="180"/>
    </row>
    <row r="21" spans="2:9" ht="13.5">
      <c r="B21" s="174">
        <v>16</v>
      </c>
      <c r="C21" s="175">
        <v>1</v>
      </c>
      <c r="D21" s="175">
        <v>25</v>
      </c>
      <c r="E21" s="175">
        <v>25</v>
      </c>
      <c r="F21" s="175">
        <v>40</v>
      </c>
      <c r="G21" s="175">
        <v>20</v>
      </c>
      <c r="H21" s="175">
        <v>30</v>
      </c>
      <c r="I21" s="177"/>
    </row>
    <row r="22" spans="2:9" ht="13.5">
      <c r="B22" s="168">
        <v>17</v>
      </c>
      <c r="C22" s="172">
        <v>0</v>
      </c>
      <c r="D22" s="172">
        <v>15</v>
      </c>
      <c r="E22" s="172">
        <v>15</v>
      </c>
      <c r="F22" s="172">
        <v>30</v>
      </c>
      <c r="G22" s="172">
        <v>10</v>
      </c>
      <c r="H22" s="172">
        <v>20</v>
      </c>
      <c r="I22" s="181"/>
    </row>
    <row r="23" spans="2:9" ht="13.5">
      <c r="B23" s="178">
        <v>18</v>
      </c>
      <c r="C23" s="179">
        <v>0</v>
      </c>
      <c r="D23" s="179">
        <v>15</v>
      </c>
      <c r="E23" s="179">
        <v>15</v>
      </c>
      <c r="F23" s="179">
        <v>30</v>
      </c>
      <c r="G23" s="179">
        <v>10</v>
      </c>
      <c r="H23" s="179">
        <v>20</v>
      </c>
      <c r="I23" s="164"/>
    </row>
    <row r="24" spans="2:9" ht="13.5">
      <c r="B24" s="178">
        <v>19</v>
      </c>
      <c r="C24" s="179">
        <v>0</v>
      </c>
      <c r="D24" s="179">
        <v>15</v>
      </c>
      <c r="E24" s="179">
        <v>15</v>
      </c>
      <c r="F24" s="179">
        <v>30</v>
      </c>
      <c r="G24" s="179">
        <v>10</v>
      </c>
      <c r="H24" s="179">
        <v>20</v>
      </c>
      <c r="I24" s="164"/>
    </row>
    <row r="25" spans="2:9" ht="13.5">
      <c r="B25" s="178">
        <v>20</v>
      </c>
      <c r="C25" s="179">
        <v>0</v>
      </c>
      <c r="D25" s="179">
        <v>15</v>
      </c>
      <c r="E25" s="179">
        <v>15</v>
      </c>
      <c r="F25" s="179">
        <v>30</v>
      </c>
      <c r="G25" s="179">
        <v>10</v>
      </c>
      <c r="H25" s="179">
        <v>20</v>
      </c>
      <c r="I25" s="164"/>
    </row>
    <row r="26" spans="2:9" ht="13.5">
      <c r="B26" s="178">
        <v>21</v>
      </c>
      <c r="C26" s="163"/>
      <c r="D26" s="179">
        <v>15</v>
      </c>
      <c r="E26" s="179">
        <v>15</v>
      </c>
      <c r="F26" s="179">
        <v>30</v>
      </c>
      <c r="G26" s="179">
        <v>10</v>
      </c>
      <c r="H26" s="179">
        <v>20</v>
      </c>
      <c r="I26" s="164"/>
    </row>
    <row r="27" spans="2:9" ht="13.5">
      <c r="B27" s="178">
        <v>22</v>
      </c>
      <c r="C27" s="163"/>
      <c r="D27" s="179">
        <v>15</v>
      </c>
      <c r="E27" s="179">
        <v>15</v>
      </c>
      <c r="F27" s="179">
        <v>30</v>
      </c>
      <c r="G27" s="179">
        <v>10</v>
      </c>
      <c r="H27" s="179">
        <v>20</v>
      </c>
      <c r="I27" s="164"/>
    </row>
    <row r="28" spans="2:9" ht="13.5">
      <c r="B28" s="178">
        <v>23</v>
      </c>
      <c r="C28" s="163"/>
      <c r="D28" s="179">
        <v>15</v>
      </c>
      <c r="E28" s="179">
        <v>15</v>
      </c>
      <c r="F28" s="179">
        <v>30</v>
      </c>
      <c r="G28" s="179">
        <v>10</v>
      </c>
      <c r="H28" s="179">
        <v>20</v>
      </c>
      <c r="I28" s="164"/>
    </row>
    <row r="29" spans="2:9" ht="13.5">
      <c r="B29" s="178">
        <v>24</v>
      </c>
      <c r="C29" s="163"/>
      <c r="D29" s="179">
        <v>15</v>
      </c>
      <c r="E29" s="179">
        <v>15</v>
      </c>
      <c r="F29" s="179">
        <v>30</v>
      </c>
      <c r="G29" s="179">
        <v>10</v>
      </c>
      <c r="H29" s="179">
        <v>20</v>
      </c>
      <c r="I29" s="164"/>
    </row>
    <row r="30" spans="2:9" ht="13.5">
      <c r="B30" s="178">
        <v>25</v>
      </c>
      <c r="C30" s="163"/>
      <c r="D30" s="179">
        <v>15</v>
      </c>
      <c r="E30" s="179">
        <v>15</v>
      </c>
      <c r="F30" s="179">
        <v>30</v>
      </c>
      <c r="G30" s="179">
        <v>10</v>
      </c>
      <c r="H30" s="179">
        <v>20</v>
      </c>
      <c r="I30" s="164"/>
    </row>
    <row r="31" spans="2:9" ht="13.5">
      <c r="B31" s="178">
        <v>26</v>
      </c>
      <c r="C31" s="163"/>
      <c r="D31" s="179">
        <v>15</v>
      </c>
      <c r="E31" s="179">
        <v>15</v>
      </c>
      <c r="F31" s="179">
        <v>30</v>
      </c>
      <c r="G31" s="179">
        <v>10</v>
      </c>
      <c r="H31" s="179">
        <v>20</v>
      </c>
      <c r="I31" s="164"/>
    </row>
    <row r="32" spans="2:9" ht="13.5">
      <c r="B32" s="178">
        <v>27</v>
      </c>
      <c r="C32" s="163"/>
      <c r="D32" s="179">
        <v>15</v>
      </c>
      <c r="E32" s="179">
        <v>15</v>
      </c>
      <c r="F32" s="179">
        <v>30</v>
      </c>
      <c r="G32" s="179">
        <v>10</v>
      </c>
      <c r="H32" s="179">
        <v>20</v>
      </c>
      <c r="I32" s="164"/>
    </row>
    <row r="33" spans="2:9" ht="13.5">
      <c r="B33" s="178">
        <v>28</v>
      </c>
      <c r="C33" s="163"/>
      <c r="D33" s="179">
        <v>15</v>
      </c>
      <c r="E33" s="179">
        <v>15</v>
      </c>
      <c r="F33" s="179">
        <v>30</v>
      </c>
      <c r="G33" s="179">
        <v>10</v>
      </c>
      <c r="H33" s="179">
        <v>20</v>
      </c>
      <c r="I33" s="164"/>
    </row>
    <row r="34" spans="2:9" ht="13.5">
      <c r="B34" s="178">
        <v>29</v>
      </c>
      <c r="C34" s="163"/>
      <c r="D34" s="179">
        <v>15</v>
      </c>
      <c r="E34" s="179">
        <v>15</v>
      </c>
      <c r="F34" s="179">
        <v>30</v>
      </c>
      <c r="G34" s="179">
        <v>10</v>
      </c>
      <c r="H34" s="179">
        <v>20</v>
      </c>
      <c r="I34" s="164"/>
    </row>
    <row r="35" spans="2:9" ht="13.5">
      <c r="B35" s="178">
        <v>30</v>
      </c>
      <c r="C35" s="163"/>
      <c r="D35" s="179">
        <v>15</v>
      </c>
      <c r="E35" s="179">
        <v>15</v>
      </c>
      <c r="F35" s="179">
        <v>30</v>
      </c>
      <c r="G35" s="179">
        <v>10</v>
      </c>
      <c r="H35" s="179">
        <v>20</v>
      </c>
      <c r="I35" s="164"/>
    </row>
    <row r="36" spans="2:9" ht="13.5">
      <c r="B36" s="178">
        <v>31</v>
      </c>
      <c r="C36" s="163"/>
      <c r="D36" s="179">
        <v>15</v>
      </c>
      <c r="E36" s="179">
        <v>15</v>
      </c>
      <c r="F36" s="179">
        <v>30</v>
      </c>
      <c r="G36" s="179">
        <v>10</v>
      </c>
      <c r="H36" s="179">
        <v>20</v>
      </c>
      <c r="I36" s="164"/>
    </row>
    <row r="37" spans="2:9" ht="13.5">
      <c r="B37" s="174">
        <v>32</v>
      </c>
      <c r="C37" s="175"/>
      <c r="D37" s="175">
        <v>15</v>
      </c>
      <c r="E37" s="175">
        <v>15</v>
      </c>
      <c r="F37" s="175">
        <v>30</v>
      </c>
      <c r="G37" s="175">
        <v>10</v>
      </c>
      <c r="H37" s="175">
        <v>20</v>
      </c>
      <c r="I37" s="177"/>
    </row>
    <row r="38" spans="2:9" ht="13.5">
      <c r="B38" s="168">
        <v>33</v>
      </c>
      <c r="C38" s="182"/>
      <c r="D38" s="182">
        <v>10</v>
      </c>
      <c r="E38" s="182">
        <v>10</v>
      </c>
      <c r="F38" s="182">
        <v>20</v>
      </c>
      <c r="G38" s="182">
        <v>0</v>
      </c>
      <c r="H38" s="182">
        <v>15</v>
      </c>
      <c r="I38" s="181"/>
    </row>
    <row r="39" spans="2:9" ht="13.5">
      <c r="B39" s="178">
        <v>34</v>
      </c>
      <c r="C39" s="163"/>
      <c r="D39" s="163">
        <v>10</v>
      </c>
      <c r="E39" s="163">
        <v>10</v>
      </c>
      <c r="F39" s="163">
        <v>20</v>
      </c>
      <c r="G39" s="163">
        <v>0</v>
      </c>
      <c r="H39" s="163">
        <v>15</v>
      </c>
      <c r="I39" s="164"/>
    </row>
    <row r="40" spans="2:9" ht="13.5">
      <c r="B40" s="178">
        <v>35</v>
      </c>
      <c r="C40" s="163"/>
      <c r="D40" s="163">
        <v>10</v>
      </c>
      <c r="E40" s="163">
        <v>10</v>
      </c>
      <c r="F40" s="163">
        <v>20</v>
      </c>
      <c r="G40" s="163">
        <v>0</v>
      </c>
      <c r="H40" s="163">
        <v>15</v>
      </c>
      <c r="I40" s="164"/>
    </row>
    <row r="41" spans="2:9" ht="13.5">
      <c r="B41" s="178">
        <v>36</v>
      </c>
      <c r="C41" s="163"/>
      <c r="D41" s="163">
        <v>10</v>
      </c>
      <c r="E41" s="163">
        <v>10</v>
      </c>
      <c r="F41" s="163">
        <v>20</v>
      </c>
      <c r="G41" s="163">
        <v>0</v>
      </c>
      <c r="H41" s="163">
        <v>15</v>
      </c>
      <c r="I41" s="164"/>
    </row>
    <row r="42" spans="2:9" ht="13.5">
      <c r="B42" s="178">
        <v>37</v>
      </c>
      <c r="C42" s="163"/>
      <c r="D42" s="163">
        <v>10</v>
      </c>
      <c r="E42" s="163">
        <v>10</v>
      </c>
      <c r="F42" s="163">
        <v>20</v>
      </c>
      <c r="G42" s="163">
        <v>0</v>
      </c>
      <c r="H42" s="163">
        <v>15</v>
      </c>
      <c r="I42" s="164"/>
    </row>
    <row r="43" spans="2:9" ht="13.5">
      <c r="B43" s="178">
        <v>38</v>
      </c>
      <c r="C43" s="163"/>
      <c r="D43" s="163">
        <v>10</v>
      </c>
      <c r="E43" s="163">
        <v>10</v>
      </c>
      <c r="F43" s="163">
        <v>20</v>
      </c>
      <c r="G43" s="163">
        <v>0</v>
      </c>
      <c r="H43" s="163">
        <v>15</v>
      </c>
      <c r="I43" s="164"/>
    </row>
    <row r="44" spans="2:9" ht="13.5">
      <c r="B44" s="178">
        <v>39</v>
      </c>
      <c r="C44" s="163"/>
      <c r="D44" s="163">
        <v>10</v>
      </c>
      <c r="E44" s="163">
        <v>10</v>
      </c>
      <c r="F44" s="163">
        <v>20</v>
      </c>
      <c r="G44" s="163">
        <v>0</v>
      </c>
      <c r="H44" s="163">
        <v>15</v>
      </c>
      <c r="I44" s="164"/>
    </row>
    <row r="45" spans="2:9" ht="13.5">
      <c r="B45" s="178">
        <v>40</v>
      </c>
      <c r="C45" s="163"/>
      <c r="D45" s="163">
        <v>10</v>
      </c>
      <c r="E45" s="163">
        <v>10</v>
      </c>
      <c r="F45" s="163">
        <v>20</v>
      </c>
      <c r="G45" s="163">
        <v>0</v>
      </c>
      <c r="H45" s="163">
        <v>15</v>
      </c>
      <c r="I45" s="164"/>
    </row>
    <row r="46" spans="2:9" ht="13.5">
      <c r="B46" s="178">
        <v>41</v>
      </c>
      <c r="C46" s="163"/>
      <c r="D46" s="163">
        <v>10</v>
      </c>
      <c r="E46" s="163">
        <v>10</v>
      </c>
      <c r="F46" s="163">
        <v>20</v>
      </c>
      <c r="G46" s="163">
        <v>0</v>
      </c>
      <c r="H46" s="163">
        <v>15</v>
      </c>
      <c r="I46" s="164"/>
    </row>
    <row r="47" spans="2:9" ht="13.5">
      <c r="B47" s="178">
        <v>42</v>
      </c>
      <c r="C47" s="163"/>
      <c r="D47" s="163">
        <v>10</v>
      </c>
      <c r="E47" s="163">
        <v>10</v>
      </c>
      <c r="F47" s="163">
        <v>20</v>
      </c>
      <c r="G47" s="163">
        <v>0</v>
      </c>
      <c r="H47" s="163">
        <v>15</v>
      </c>
      <c r="I47" s="164"/>
    </row>
    <row r="48" spans="2:9" ht="13.5">
      <c r="B48" s="178">
        <v>43</v>
      </c>
      <c r="C48" s="163"/>
      <c r="D48" s="163">
        <v>10</v>
      </c>
      <c r="E48" s="163">
        <v>10</v>
      </c>
      <c r="F48" s="163">
        <v>20</v>
      </c>
      <c r="G48" s="163">
        <v>0</v>
      </c>
      <c r="H48" s="163">
        <v>15</v>
      </c>
      <c r="I48" s="164"/>
    </row>
    <row r="49" spans="2:9" ht="13.5">
      <c r="B49" s="178">
        <v>44</v>
      </c>
      <c r="C49" s="163"/>
      <c r="D49" s="163">
        <v>10</v>
      </c>
      <c r="E49" s="163">
        <v>10</v>
      </c>
      <c r="F49" s="163">
        <v>20</v>
      </c>
      <c r="G49" s="163">
        <v>0</v>
      </c>
      <c r="H49" s="163">
        <v>15</v>
      </c>
      <c r="I49" s="164"/>
    </row>
    <row r="50" spans="2:9" ht="13.5">
      <c r="B50" s="178">
        <v>45</v>
      </c>
      <c r="C50" s="163"/>
      <c r="D50" s="163">
        <v>10</v>
      </c>
      <c r="E50" s="163">
        <v>10</v>
      </c>
      <c r="F50" s="163">
        <v>20</v>
      </c>
      <c r="G50" s="163">
        <v>0</v>
      </c>
      <c r="H50" s="163">
        <v>15</v>
      </c>
      <c r="I50" s="164"/>
    </row>
    <row r="51" spans="2:9" ht="13.5">
      <c r="B51" s="178">
        <v>46</v>
      </c>
      <c r="C51" s="163"/>
      <c r="D51" s="163">
        <v>10</v>
      </c>
      <c r="E51" s="163">
        <v>10</v>
      </c>
      <c r="F51" s="163">
        <v>20</v>
      </c>
      <c r="G51" s="163">
        <v>0</v>
      </c>
      <c r="H51" s="163">
        <v>15</v>
      </c>
      <c r="I51" s="164"/>
    </row>
    <row r="52" spans="2:9" ht="13.5">
      <c r="B52" s="178">
        <v>47</v>
      </c>
      <c r="C52" s="163"/>
      <c r="D52" s="163">
        <v>10</v>
      </c>
      <c r="E52" s="163">
        <v>10</v>
      </c>
      <c r="F52" s="163">
        <v>20</v>
      </c>
      <c r="G52" s="163">
        <v>0</v>
      </c>
      <c r="H52" s="163">
        <v>15</v>
      </c>
      <c r="I52" s="164"/>
    </row>
    <row r="53" spans="2:9" ht="13.5">
      <c r="B53" s="178">
        <v>48</v>
      </c>
      <c r="C53" s="163"/>
      <c r="D53" s="163">
        <v>10</v>
      </c>
      <c r="E53" s="163">
        <v>10</v>
      </c>
      <c r="F53" s="163">
        <v>20</v>
      </c>
      <c r="G53" s="163">
        <v>0</v>
      </c>
      <c r="H53" s="163">
        <v>15</v>
      </c>
      <c r="I53" s="164"/>
    </row>
    <row r="54" spans="2:9" ht="13.5">
      <c r="B54" s="178">
        <v>49</v>
      </c>
      <c r="C54" s="163"/>
      <c r="D54" s="163">
        <v>10</v>
      </c>
      <c r="E54" s="163">
        <v>10</v>
      </c>
      <c r="F54" s="163">
        <v>20</v>
      </c>
      <c r="G54" s="163">
        <v>0</v>
      </c>
      <c r="H54" s="163">
        <v>15</v>
      </c>
      <c r="I54" s="164"/>
    </row>
    <row r="55" spans="2:9" ht="13.5">
      <c r="B55" s="178">
        <v>50</v>
      </c>
      <c r="C55" s="163"/>
      <c r="D55" s="163">
        <v>10</v>
      </c>
      <c r="E55" s="163">
        <v>10</v>
      </c>
      <c r="F55" s="163">
        <v>20</v>
      </c>
      <c r="G55" s="163">
        <v>0</v>
      </c>
      <c r="H55" s="163">
        <v>15</v>
      </c>
      <c r="I55" s="164"/>
    </row>
    <row r="56" spans="2:9" ht="13.5">
      <c r="B56" s="178">
        <v>51</v>
      </c>
      <c r="C56" s="163"/>
      <c r="D56" s="163">
        <v>10</v>
      </c>
      <c r="E56" s="163">
        <v>10</v>
      </c>
      <c r="F56" s="163">
        <v>20</v>
      </c>
      <c r="G56" s="163">
        <v>0</v>
      </c>
      <c r="H56" s="163">
        <v>15</v>
      </c>
      <c r="I56" s="164"/>
    </row>
    <row r="57" spans="2:9" ht="13.5">
      <c r="B57" s="178">
        <v>52</v>
      </c>
      <c r="C57" s="163"/>
      <c r="D57" s="163">
        <v>10</v>
      </c>
      <c r="E57" s="163">
        <v>10</v>
      </c>
      <c r="F57" s="163">
        <v>20</v>
      </c>
      <c r="G57" s="163">
        <v>0</v>
      </c>
      <c r="H57" s="163">
        <v>15</v>
      </c>
      <c r="I57" s="164"/>
    </row>
    <row r="58" spans="2:9" ht="13.5">
      <c r="B58" s="178">
        <v>53</v>
      </c>
      <c r="C58" s="163"/>
      <c r="D58" s="163">
        <v>10</v>
      </c>
      <c r="E58" s="163">
        <v>10</v>
      </c>
      <c r="F58" s="163">
        <v>20</v>
      </c>
      <c r="G58" s="163">
        <v>0</v>
      </c>
      <c r="H58" s="163">
        <v>15</v>
      </c>
      <c r="I58" s="164"/>
    </row>
    <row r="59" spans="2:9" ht="13.5">
      <c r="B59" s="178">
        <v>54</v>
      </c>
      <c r="C59" s="163"/>
      <c r="D59" s="163">
        <v>10</v>
      </c>
      <c r="E59" s="163">
        <v>10</v>
      </c>
      <c r="F59" s="163">
        <v>20</v>
      </c>
      <c r="G59" s="163">
        <v>0</v>
      </c>
      <c r="H59" s="163">
        <v>15</v>
      </c>
      <c r="I59" s="164"/>
    </row>
    <row r="60" spans="2:9" ht="13.5">
      <c r="B60" s="178">
        <v>55</v>
      </c>
      <c r="C60" s="163"/>
      <c r="D60" s="163">
        <v>10</v>
      </c>
      <c r="E60" s="163">
        <v>10</v>
      </c>
      <c r="F60" s="163">
        <v>20</v>
      </c>
      <c r="G60" s="163">
        <v>0</v>
      </c>
      <c r="H60" s="163">
        <v>15</v>
      </c>
      <c r="I60" s="164"/>
    </row>
    <row r="61" spans="2:9" ht="13.5">
      <c r="B61" s="178">
        <v>56</v>
      </c>
      <c r="C61" s="163"/>
      <c r="D61" s="163">
        <v>10</v>
      </c>
      <c r="E61" s="163">
        <v>10</v>
      </c>
      <c r="F61" s="163">
        <v>20</v>
      </c>
      <c r="G61" s="163">
        <v>0</v>
      </c>
      <c r="H61" s="163">
        <v>15</v>
      </c>
      <c r="I61" s="164"/>
    </row>
    <row r="62" spans="2:9" ht="13.5">
      <c r="B62" s="178">
        <v>57</v>
      </c>
      <c r="C62" s="163"/>
      <c r="D62" s="163">
        <v>10</v>
      </c>
      <c r="E62" s="163">
        <v>10</v>
      </c>
      <c r="F62" s="163">
        <v>20</v>
      </c>
      <c r="G62" s="163">
        <v>0</v>
      </c>
      <c r="H62" s="163">
        <v>15</v>
      </c>
      <c r="I62" s="164"/>
    </row>
    <row r="63" spans="2:9" ht="13.5">
      <c r="B63" s="178">
        <v>58</v>
      </c>
      <c r="C63" s="163"/>
      <c r="D63" s="163">
        <v>10</v>
      </c>
      <c r="E63" s="163">
        <v>10</v>
      </c>
      <c r="F63" s="163">
        <v>20</v>
      </c>
      <c r="G63" s="163">
        <v>0</v>
      </c>
      <c r="H63" s="163">
        <v>15</v>
      </c>
      <c r="I63" s="164"/>
    </row>
    <row r="64" spans="2:9" ht="13.5">
      <c r="B64" s="178">
        <v>59</v>
      </c>
      <c r="C64" s="163"/>
      <c r="D64" s="163">
        <v>10</v>
      </c>
      <c r="E64" s="163">
        <v>10</v>
      </c>
      <c r="F64" s="163">
        <v>20</v>
      </c>
      <c r="G64" s="163">
        <v>0</v>
      </c>
      <c r="H64" s="163">
        <v>15</v>
      </c>
      <c r="I64" s="164"/>
    </row>
    <row r="65" spans="2:9" ht="13.5">
      <c r="B65" s="178">
        <v>60</v>
      </c>
      <c r="C65" s="163"/>
      <c r="D65" s="163">
        <v>10</v>
      </c>
      <c r="E65" s="163">
        <v>10</v>
      </c>
      <c r="F65" s="163">
        <v>20</v>
      </c>
      <c r="G65" s="163">
        <v>0</v>
      </c>
      <c r="H65" s="163">
        <v>15</v>
      </c>
      <c r="I65" s="164"/>
    </row>
    <row r="66" spans="2:9" ht="13.5">
      <c r="B66" s="178">
        <v>61</v>
      </c>
      <c r="C66" s="163"/>
      <c r="D66" s="163">
        <v>10</v>
      </c>
      <c r="E66" s="163">
        <v>10</v>
      </c>
      <c r="F66" s="163">
        <v>20</v>
      </c>
      <c r="G66" s="163">
        <v>0</v>
      </c>
      <c r="H66" s="163">
        <v>15</v>
      </c>
      <c r="I66" s="164"/>
    </row>
    <row r="67" spans="2:9" ht="13.5">
      <c r="B67" s="178">
        <v>62</v>
      </c>
      <c r="C67" s="163"/>
      <c r="D67" s="163">
        <v>10</v>
      </c>
      <c r="E67" s="163">
        <v>10</v>
      </c>
      <c r="F67" s="163">
        <v>20</v>
      </c>
      <c r="G67" s="163">
        <v>0</v>
      </c>
      <c r="H67" s="163">
        <v>15</v>
      </c>
      <c r="I67" s="164"/>
    </row>
    <row r="68" spans="2:9" ht="13.5">
      <c r="B68" s="178">
        <v>63</v>
      </c>
      <c r="C68" s="163"/>
      <c r="D68" s="163">
        <v>10</v>
      </c>
      <c r="E68" s="163">
        <v>10</v>
      </c>
      <c r="F68" s="163">
        <v>20</v>
      </c>
      <c r="G68" s="163">
        <v>0</v>
      </c>
      <c r="H68" s="163">
        <v>15</v>
      </c>
      <c r="I68" s="164"/>
    </row>
    <row r="69" spans="2:9" ht="13.5">
      <c r="B69" s="174">
        <v>64</v>
      </c>
      <c r="C69" s="175"/>
      <c r="D69" s="175">
        <v>10</v>
      </c>
      <c r="E69" s="175">
        <v>10</v>
      </c>
      <c r="F69" s="175">
        <v>20</v>
      </c>
      <c r="G69" s="175">
        <v>0</v>
      </c>
      <c r="H69" s="175">
        <v>15</v>
      </c>
      <c r="I69" s="177"/>
    </row>
    <row r="70" spans="2:9" ht="13.5">
      <c r="B70" s="168">
        <v>65</v>
      </c>
      <c r="C70" s="182"/>
      <c r="D70" s="182">
        <v>5</v>
      </c>
      <c r="E70" s="182">
        <v>5</v>
      </c>
      <c r="F70" s="182">
        <v>10</v>
      </c>
      <c r="G70" s="182">
        <v>0</v>
      </c>
      <c r="H70" s="182">
        <v>7</v>
      </c>
      <c r="I70" s="181"/>
    </row>
    <row r="71" spans="2:9" ht="13.5">
      <c r="B71" s="178">
        <v>66</v>
      </c>
      <c r="C71" s="163"/>
      <c r="D71" s="163">
        <v>5</v>
      </c>
      <c r="E71" s="163">
        <v>5</v>
      </c>
      <c r="F71" s="163">
        <v>10</v>
      </c>
      <c r="G71" s="163">
        <v>0</v>
      </c>
      <c r="H71" s="163">
        <v>7</v>
      </c>
      <c r="I71" s="164"/>
    </row>
    <row r="72" spans="2:9" ht="13.5">
      <c r="B72" s="178">
        <v>67</v>
      </c>
      <c r="C72" s="163"/>
      <c r="D72" s="163">
        <v>5</v>
      </c>
      <c r="E72" s="163">
        <v>5</v>
      </c>
      <c r="F72" s="163">
        <v>10</v>
      </c>
      <c r="G72" s="163">
        <v>0</v>
      </c>
      <c r="H72" s="163">
        <v>7</v>
      </c>
      <c r="I72" s="164"/>
    </row>
    <row r="73" spans="2:9" ht="13.5">
      <c r="B73" s="178">
        <v>68</v>
      </c>
      <c r="C73" s="163"/>
      <c r="D73" s="163">
        <v>5</v>
      </c>
      <c r="E73" s="163">
        <v>5</v>
      </c>
      <c r="F73" s="163">
        <v>10</v>
      </c>
      <c r="G73" s="163">
        <v>0</v>
      </c>
      <c r="H73" s="163">
        <v>7</v>
      </c>
      <c r="I73" s="164"/>
    </row>
    <row r="74" spans="2:9" ht="13.5">
      <c r="B74" s="178">
        <v>69</v>
      </c>
      <c r="C74" s="163"/>
      <c r="D74" s="163">
        <v>5</v>
      </c>
      <c r="E74" s="163">
        <v>5</v>
      </c>
      <c r="F74" s="163">
        <v>10</v>
      </c>
      <c r="G74" s="163">
        <v>0</v>
      </c>
      <c r="H74" s="163">
        <v>7</v>
      </c>
      <c r="I74" s="164"/>
    </row>
    <row r="75" spans="2:9" ht="13.5">
      <c r="B75" s="178">
        <v>70</v>
      </c>
      <c r="C75" s="163"/>
      <c r="D75" s="163">
        <v>5</v>
      </c>
      <c r="E75" s="163">
        <v>5</v>
      </c>
      <c r="F75" s="163">
        <v>10</v>
      </c>
      <c r="G75" s="163">
        <v>0</v>
      </c>
      <c r="H75" s="163">
        <v>7</v>
      </c>
      <c r="I75" s="164"/>
    </row>
    <row r="76" spans="2:9" ht="13.5">
      <c r="B76" s="178">
        <v>71</v>
      </c>
      <c r="C76" s="163"/>
      <c r="D76" s="163">
        <v>5</v>
      </c>
      <c r="E76" s="163">
        <v>5</v>
      </c>
      <c r="F76" s="163">
        <v>10</v>
      </c>
      <c r="G76" s="163">
        <v>0</v>
      </c>
      <c r="H76" s="163">
        <v>7</v>
      </c>
      <c r="I76" s="164"/>
    </row>
    <row r="77" spans="2:9" ht="13.5">
      <c r="B77" s="178">
        <v>72</v>
      </c>
      <c r="C77" s="163"/>
      <c r="D77" s="163">
        <v>5</v>
      </c>
      <c r="E77" s="163">
        <v>5</v>
      </c>
      <c r="F77" s="163">
        <v>10</v>
      </c>
      <c r="G77" s="163">
        <v>0</v>
      </c>
      <c r="H77" s="163">
        <v>7</v>
      </c>
      <c r="I77" s="164"/>
    </row>
    <row r="78" spans="2:9" ht="13.5">
      <c r="B78" s="178">
        <v>73</v>
      </c>
      <c r="C78" s="163"/>
      <c r="D78" s="163">
        <v>5</v>
      </c>
      <c r="E78" s="163">
        <v>5</v>
      </c>
      <c r="F78" s="163">
        <v>10</v>
      </c>
      <c r="G78" s="163">
        <v>0</v>
      </c>
      <c r="H78" s="163">
        <v>7</v>
      </c>
      <c r="I78" s="164"/>
    </row>
    <row r="79" spans="2:9" ht="13.5">
      <c r="B79" s="178">
        <v>74</v>
      </c>
      <c r="C79" s="163"/>
      <c r="D79" s="163">
        <v>5</v>
      </c>
      <c r="E79" s="163">
        <v>5</v>
      </c>
      <c r="F79" s="163">
        <v>10</v>
      </c>
      <c r="G79" s="163">
        <v>0</v>
      </c>
      <c r="H79" s="163">
        <v>7</v>
      </c>
      <c r="I79" s="164"/>
    </row>
    <row r="80" spans="2:9" ht="13.5">
      <c r="B80" s="178">
        <v>75</v>
      </c>
      <c r="C80" s="163"/>
      <c r="D80" s="163">
        <v>5</v>
      </c>
      <c r="E80" s="163">
        <v>5</v>
      </c>
      <c r="F80" s="163">
        <v>10</v>
      </c>
      <c r="G80" s="163">
        <v>0</v>
      </c>
      <c r="H80" s="163">
        <v>7</v>
      </c>
      <c r="I80" s="164"/>
    </row>
    <row r="81" spans="2:9" ht="13.5">
      <c r="B81" s="178">
        <v>76</v>
      </c>
      <c r="C81" s="163"/>
      <c r="D81" s="163">
        <v>5</v>
      </c>
      <c r="E81" s="163">
        <v>5</v>
      </c>
      <c r="F81" s="163">
        <v>10</v>
      </c>
      <c r="G81" s="163">
        <v>0</v>
      </c>
      <c r="H81" s="163">
        <v>7</v>
      </c>
      <c r="I81" s="164"/>
    </row>
    <row r="82" spans="2:9" ht="13.5">
      <c r="B82" s="178">
        <v>77</v>
      </c>
      <c r="C82" s="163"/>
      <c r="D82" s="163">
        <v>5</v>
      </c>
      <c r="E82" s="163">
        <v>5</v>
      </c>
      <c r="F82" s="163">
        <v>10</v>
      </c>
      <c r="G82" s="163">
        <v>0</v>
      </c>
      <c r="H82" s="163">
        <v>7</v>
      </c>
      <c r="I82" s="164"/>
    </row>
    <row r="83" spans="2:9" ht="13.5">
      <c r="B83" s="178">
        <v>78</v>
      </c>
      <c r="C83" s="163"/>
      <c r="D83" s="163">
        <v>5</v>
      </c>
      <c r="E83" s="163">
        <v>5</v>
      </c>
      <c r="F83" s="163">
        <v>10</v>
      </c>
      <c r="G83" s="163">
        <v>0</v>
      </c>
      <c r="H83" s="163">
        <v>7</v>
      </c>
      <c r="I83" s="164"/>
    </row>
    <row r="84" spans="2:9" ht="13.5">
      <c r="B84" s="178">
        <v>79</v>
      </c>
      <c r="C84" s="163"/>
      <c r="D84" s="163">
        <v>5</v>
      </c>
      <c r="E84" s="163">
        <v>5</v>
      </c>
      <c r="F84" s="163">
        <v>10</v>
      </c>
      <c r="G84" s="163">
        <v>0</v>
      </c>
      <c r="H84" s="163">
        <v>7</v>
      </c>
      <c r="I84" s="164"/>
    </row>
    <row r="85" spans="2:9" ht="13.5">
      <c r="B85" s="178">
        <v>80</v>
      </c>
      <c r="C85" s="163"/>
      <c r="D85" s="163">
        <v>5</v>
      </c>
      <c r="E85" s="163">
        <v>5</v>
      </c>
      <c r="F85" s="163">
        <v>10</v>
      </c>
      <c r="G85" s="163">
        <v>0</v>
      </c>
      <c r="H85" s="163">
        <v>7</v>
      </c>
      <c r="I85" s="164"/>
    </row>
    <row r="86" spans="2:9" ht="13.5">
      <c r="B86" s="178">
        <v>81</v>
      </c>
      <c r="C86" s="163"/>
      <c r="D86" s="163">
        <v>5</v>
      </c>
      <c r="E86" s="163">
        <v>5</v>
      </c>
      <c r="F86" s="163">
        <v>10</v>
      </c>
      <c r="G86" s="163">
        <v>0</v>
      </c>
      <c r="H86" s="163">
        <v>7</v>
      </c>
      <c r="I86" s="164"/>
    </row>
    <row r="87" spans="2:9" ht="13.5">
      <c r="B87" s="178">
        <v>82</v>
      </c>
      <c r="C87" s="163"/>
      <c r="D87" s="163">
        <v>5</v>
      </c>
      <c r="E87" s="163">
        <v>5</v>
      </c>
      <c r="F87" s="163">
        <v>10</v>
      </c>
      <c r="G87" s="163">
        <v>0</v>
      </c>
      <c r="H87" s="163">
        <v>7</v>
      </c>
      <c r="I87" s="164"/>
    </row>
    <row r="88" spans="2:9" ht="13.5">
      <c r="B88" s="178">
        <v>83</v>
      </c>
      <c r="C88" s="163"/>
      <c r="D88" s="163">
        <v>5</v>
      </c>
      <c r="E88" s="163">
        <v>5</v>
      </c>
      <c r="F88" s="163">
        <v>10</v>
      </c>
      <c r="G88" s="163">
        <v>0</v>
      </c>
      <c r="H88" s="163">
        <v>7</v>
      </c>
      <c r="I88" s="164"/>
    </row>
    <row r="89" spans="2:9" ht="13.5">
      <c r="B89" s="178">
        <v>84</v>
      </c>
      <c r="C89" s="163"/>
      <c r="D89" s="163">
        <v>5</v>
      </c>
      <c r="E89" s="163">
        <v>5</v>
      </c>
      <c r="F89" s="163">
        <v>10</v>
      </c>
      <c r="G89" s="163">
        <v>0</v>
      </c>
      <c r="H89" s="163">
        <v>7</v>
      </c>
      <c r="I89" s="164"/>
    </row>
    <row r="90" spans="2:9" ht="13.5">
      <c r="B90" s="178">
        <v>85</v>
      </c>
      <c r="C90" s="163"/>
      <c r="D90" s="163">
        <v>5</v>
      </c>
      <c r="E90" s="163">
        <v>5</v>
      </c>
      <c r="F90" s="163">
        <v>10</v>
      </c>
      <c r="G90" s="163">
        <v>0</v>
      </c>
      <c r="H90" s="163">
        <v>7</v>
      </c>
      <c r="I90" s="164"/>
    </row>
    <row r="91" spans="2:9" ht="13.5">
      <c r="B91" s="178">
        <v>86</v>
      </c>
      <c r="C91" s="163"/>
      <c r="D91" s="163">
        <v>5</v>
      </c>
      <c r="E91" s="163">
        <v>5</v>
      </c>
      <c r="F91" s="163">
        <v>10</v>
      </c>
      <c r="G91" s="163">
        <v>0</v>
      </c>
      <c r="H91" s="163">
        <v>7</v>
      </c>
      <c r="I91" s="164"/>
    </row>
    <row r="92" spans="2:9" ht="13.5">
      <c r="B92" s="178">
        <v>87</v>
      </c>
      <c r="C92" s="163"/>
      <c r="D92" s="163">
        <v>5</v>
      </c>
      <c r="E92" s="163">
        <v>5</v>
      </c>
      <c r="F92" s="163">
        <v>10</v>
      </c>
      <c r="G92" s="163">
        <v>0</v>
      </c>
      <c r="H92" s="163">
        <v>7</v>
      </c>
      <c r="I92" s="164"/>
    </row>
    <row r="93" spans="2:9" ht="13.5">
      <c r="B93" s="178">
        <v>88</v>
      </c>
      <c r="C93" s="163"/>
      <c r="D93" s="163">
        <v>5</v>
      </c>
      <c r="E93" s="163">
        <v>5</v>
      </c>
      <c r="F93" s="163">
        <v>10</v>
      </c>
      <c r="G93" s="163">
        <v>0</v>
      </c>
      <c r="H93" s="163">
        <v>7</v>
      </c>
      <c r="I93" s="164"/>
    </row>
    <row r="94" spans="2:9" ht="13.5">
      <c r="B94" s="178">
        <v>89</v>
      </c>
      <c r="C94" s="163"/>
      <c r="D94" s="163">
        <v>5</v>
      </c>
      <c r="E94" s="163">
        <v>5</v>
      </c>
      <c r="F94" s="163">
        <v>10</v>
      </c>
      <c r="G94" s="163">
        <v>0</v>
      </c>
      <c r="H94" s="163">
        <v>7</v>
      </c>
      <c r="I94" s="164"/>
    </row>
    <row r="95" spans="2:9" ht="13.5">
      <c r="B95" s="178">
        <v>90</v>
      </c>
      <c r="C95" s="163"/>
      <c r="D95" s="163">
        <v>5</v>
      </c>
      <c r="E95" s="163">
        <v>5</v>
      </c>
      <c r="F95" s="163">
        <v>10</v>
      </c>
      <c r="G95" s="163">
        <v>0</v>
      </c>
      <c r="H95" s="163">
        <v>7</v>
      </c>
      <c r="I95" s="164"/>
    </row>
    <row r="96" spans="2:9" ht="13.5">
      <c r="B96" s="178">
        <v>91</v>
      </c>
      <c r="C96" s="163"/>
      <c r="D96" s="163">
        <v>5</v>
      </c>
      <c r="E96" s="163">
        <v>5</v>
      </c>
      <c r="F96" s="163">
        <v>10</v>
      </c>
      <c r="G96" s="163">
        <v>0</v>
      </c>
      <c r="H96" s="163">
        <v>7</v>
      </c>
      <c r="I96" s="164"/>
    </row>
    <row r="97" spans="2:9" ht="13.5">
      <c r="B97" s="178">
        <v>92</v>
      </c>
      <c r="C97" s="163"/>
      <c r="D97" s="163">
        <v>5</v>
      </c>
      <c r="E97" s="163">
        <v>5</v>
      </c>
      <c r="F97" s="163">
        <v>10</v>
      </c>
      <c r="G97" s="163">
        <v>0</v>
      </c>
      <c r="H97" s="163">
        <v>7</v>
      </c>
      <c r="I97" s="164"/>
    </row>
    <row r="98" spans="2:9" ht="13.5">
      <c r="B98" s="178">
        <v>93</v>
      </c>
      <c r="C98" s="163"/>
      <c r="D98" s="163">
        <v>5</v>
      </c>
      <c r="E98" s="163">
        <v>5</v>
      </c>
      <c r="F98" s="163">
        <v>10</v>
      </c>
      <c r="G98" s="163">
        <v>0</v>
      </c>
      <c r="H98" s="163">
        <v>7</v>
      </c>
      <c r="I98" s="164"/>
    </row>
    <row r="99" spans="2:9" ht="13.5">
      <c r="B99" s="178">
        <v>94</v>
      </c>
      <c r="C99" s="163"/>
      <c r="D99" s="163">
        <v>5</v>
      </c>
      <c r="E99" s="163">
        <v>5</v>
      </c>
      <c r="F99" s="163">
        <v>10</v>
      </c>
      <c r="G99" s="163">
        <v>0</v>
      </c>
      <c r="H99" s="163">
        <v>7</v>
      </c>
      <c r="I99" s="164"/>
    </row>
    <row r="100" spans="2:9" ht="13.5">
      <c r="B100" s="178">
        <v>95</v>
      </c>
      <c r="C100" s="163"/>
      <c r="D100" s="163">
        <v>5</v>
      </c>
      <c r="E100" s="163">
        <v>5</v>
      </c>
      <c r="F100" s="163">
        <v>10</v>
      </c>
      <c r="G100" s="163">
        <v>0</v>
      </c>
      <c r="H100" s="163">
        <v>7</v>
      </c>
      <c r="I100" s="164"/>
    </row>
    <row r="101" spans="2:9" ht="13.5">
      <c r="B101" s="178">
        <v>96</v>
      </c>
      <c r="C101" s="163"/>
      <c r="D101" s="163">
        <v>5</v>
      </c>
      <c r="E101" s="163">
        <v>5</v>
      </c>
      <c r="F101" s="163">
        <v>10</v>
      </c>
      <c r="G101" s="163">
        <v>0</v>
      </c>
      <c r="H101" s="163">
        <v>7</v>
      </c>
      <c r="I101" s="164"/>
    </row>
    <row r="102" spans="2:9" ht="13.5">
      <c r="B102" s="178">
        <v>97</v>
      </c>
      <c r="C102" s="163"/>
      <c r="D102" s="163">
        <v>5</v>
      </c>
      <c r="E102" s="163">
        <v>5</v>
      </c>
      <c r="F102" s="163">
        <v>10</v>
      </c>
      <c r="G102" s="163">
        <v>0</v>
      </c>
      <c r="H102" s="163">
        <v>7</v>
      </c>
      <c r="I102" s="164"/>
    </row>
    <row r="103" spans="2:9" ht="13.5">
      <c r="B103" s="178">
        <v>98</v>
      </c>
      <c r="C103" s="163"/>
      <c r="D103" s="163">
        <v>5</v>
      </c>
      <c r="E103" s="163">
        <v>5</v>
      </c>
      <c r="F103" s="163">
        <v>10</v>
      </c>
      <c r="G103" s="163">
        <v>0</v>
      </c>
      <c r="H103" s="163">
        <v>7</v>
      </c>
      <c r="I103" s="164"/>
    </row>
    <row r="104" spans="2:9" ht="13.5">
      <c r="B104" s="178">
        <v>99</v>
      </c>
      <c r="C104" s="163"/>
      <c r="D104" s="163">
        <v>5</v>
      </c>
      <c r="E104" s="163">
        <v>5</v>
      </c>
      <c r="F104" s="163">
        <v>10</v>
      </c>
      <c r="G104" s="163">
        <v>0</v>
      </c>
      <c r="H104" s="163">
        <v>7</v>
      </c>
      <c r="I104" s="164"/>
    </row>
    <row r="105" spans="2:9" ht="13.5">
      <c r="B105" s="178">
        <v>100</v>
      </c>
      <c r="C105" s="163"/>
      <c r="D105" s="163">
        <v>5</v>
      </c>
      <c r="E105" s="163">
        <v>5</v>
      </c>
      <c r="F105" s="163">
        <v>10</v>
      </c>
      <c r="G105" s="163">
        <v>0</v>
      </c>
      <c r="H105" s="163">
        <v>7</v>
      </c>
      <c r="I105" s="164"/>
    </row>
    <row r="106" spans="2:9" ht="13.5">
      <c r="B106" s="178">
        <v>101</v>
      </c>
      <c r="C106" s="163"/>
      <c r="D106" s="163">
        <v>5</v>
      </c>
      <c r="E106" s="163">
        <v>5</v>
      </c>
      <c r="F106" s="163">
        <v>10</v>
      </c>
      <c r="G106" s="163">
        <v>0</v>
      </c>
      <c r="H106" s="163">
        <v>7</v>
      </c>
      <c r="I106" s="164"/>
    </row>
    <row r="107" spans="2:9" ht="13.5">
      <c r="B107" s="178">
        <v>102</v>
      </c>
      <c r="C107" s="163"/>
      <c r="D107" s="163">
        <v>5</v>
      </c>
      <c r="E107" s="163">
        <v>5</v>
      </c>
      <c r="F107" s="163">
        <v>10</v>
      </c>
      <c r="G107" s="163">
        <v>0</v>
      </c>
      <c r="H107" s="163">
        <v>7</v>
      </c>
      <c r="I107" s="164"/>
    </row>
    <row r="108" spans="2:9" ht="13.5">
      <c r="B108" s="178">
        <v>103</v>
      </c>
      <c r="C108" s="163"/>
      <c r="D108" s="163">
        <v>5</v>
      </c>
      <c r="E108" s="163">
        <v>5</v>
      </c>
      <c r="F108" s="163">
        <v>10</v>
      </c>
      <c r="G108" s="163">
        <v>0</v>
      </c>
      <c r="H108" s="163">
        <v>7</v>
      </c>
      <c r="I108" s="164"/>
    </row>
    <row r="109" spans="2:9" ht="13.5">
      <c r="B109" s="178">
        <v>104</v>
      </c>
      <c r="C109" s="163"/>
      <c r="D109" s="163">
        <v>5</v>
      </c>
      <c r="E109" s="163">
        <v>5</v>
      </c>
      <c r="F109" s="163">
        <v>10</v>
      </c>
      <c r="G109" s="163">
        <v>0</v>
      </c>
      <c r="H109" s="163">
        <v>7</v>
      </c>
      <c r="I109" s="164"/>
    </row>
    <row r="110" spans="2:9" ht="13.5">
      <c r="B110" s="178">
        <v>105</v>
      </c>
      <c r="C110" s="163"/>
      <c r="D110" s="163">
        <v>5</v>
      </c>
      <c r="E110" s="163">
        <v>5</v>
      </c>
      <c r="F110" s="163">
        <v>10</v>
      </c>
      <c r="G110" s="163">
        <v>0</v>
      </c>
      <c r="H110" s="163">
        <v>7</v>
      </c>
      <c r="I110" s="164"/>
    </row>
    <row r="111" spans="2:9" ht="13.5">
      <c r="B111" s="178">
        <v>106</v>
      </c>
      <c r="C111" s="163"/>
      <c r="D111" s="163">
        <v>5</v>
      </c>
      <c r="E111" s="163">
        <v>5</v>
      </c>
      <c r="F111" s="163">
        <v>10</v>
      </c>
      <c r="G111" s="163">
        <v>0</v>
      </c>
      <c r="H111" s="163">
        <v>7</v>
      </c>
      <c r="I111" s="164"/>
    </row>
    <row r="112" spans="2:9" ht="13.5">
      <c r="B112" s="178">
        <v>107</v>
      </c>
      <c r="C112" s="163"/>
      <c r="D112" s="163">
        <v>5</v>
      </c>
      <c r="E112" s="163">
        <v>5</v>
      </c>
      <c r="F112" s="163">
        <v>10</v>
      </c>
      <c r="G112" s="163">
        <v>0</v>
      </c>
      <c r="H112" s="163">
        <v>7</v>
      </c>
      <c r="I112" s="164"/>
    </row>
    <row r="113" spans="2:9" ht="13.5">
      <c r="B113" s="178">
        <v>108</v>
      </c>
      <c r="C113" s="163"/>
      <c r="D113" s="163">
        <v>5</v>
      </c>
      <c r="E113" s="163">
        <v>5</v>
      </c>
      <c r="F113" s="163">
        <v>10</v>
      </c>
      <c r="G113" s="163">
        <v>0</v>
      </c>
      <c r="H113" s="163">
        <v>7</v>
      </c>
      <c r="I113" s="164"/>
    </row>
    <row r="114" spans="2:9" ht="13.5">
      <c r="B114" s="178">
        <v>109</v>
      </c>
      <c r="C114" s="163"/>
      <c r="D114" s="163">
        <v>5</v>
      </c>
      <c r="E114" s="163">
        <v>5</v>
      </c>
      <c r="F114" s="163">
        <v>10</v>
      </c>
      <c r="G114" s="163">
        <v>0</v>
      </c>
      <c r="H114" s="163">
        <v>7</v>
      </c>
      <c r="I114" s="164"/>
    </row>
    <row r="115" spans="2:9" ht="13.5">
      <c r="B115" s="178">
        <v>110</v>
      </c>
      <c r="C115" s="163"/>
      <c r="D115" s="163">
        <v>5</v>
      </c>
      <c r="E115" s="163">
        <v>5</v>
      </c>
      <c r="F115" s="163">
        <v>10</v>
      </c>
      <c r="G115" s="163">
        <v>0</v>
      </c>
      <c r="H115" s="163">
        <v>7</v>
      </c>
      <c r="I115" s="164"/>
    </row>
    <row r="116" spans="2:9" ht="13.5">
      <c r="B116" s="178">
        <v>111</v>
      </c>
      <c r="C116" s="163"/>
      <c r="D116" s="163">
        <v>5</v>
      </c>
      <c r="E116" s="163">
        <v>5</v>
      </c>
      <c r="F116" s="163">
        <v>10</v>
      </c>
      <c r="G116" s="163">
        <v>0</v>
      </c>
      <c r="H116" s="163">
        <v>7</v>
      </c>
      <c r="I116" s="164"/>
    </row>
    <row r="117" spans="2:9" ht="13.5">
      <c r="B117" s="178">
        <v>112</v>
      </c>
      <c r="C117" s="163"/>
      <c r="D117" s="163">
        <v>5</v>
      </c>
      <c r="E117" s="163">
        <v>5</v>
      </c>
      <c r="F117" s="163">
        <v>10</v>
      </c>
      <c r="G117" s="163">
        <v>0</v>
      </c>
      <c r="H117" s="163">
        <v>7</v>
      </c>
      <c r="I117" s="164"/>
    </row>
    <row r="118" spans="2:9" ht="13.5">
      <c r="B118" s="178">
        <v>113</v>
      </c>
      <c r="C118" s="163"/>
      <c r="D118" s="163">
        <v>5</v>
      </c>
      <c r="E118" s="163">
        <v>5</v>
      </c>
      <c r="F118" s="163">
        <v>10</v>
      </c>
      <c r="G118" s="163">
        <v>0</v>
      </c>
      <c r="H118" s="163">
        <v>7</v>
      </c>
      <c r="I118" s="164"/>
    </row>
    <row r="119" spans="2:9" ht="13.5">
      <c r="B119" s="178">
        <v>114</v>
      </c>
      <c r="C119" s="163"/>
      <c r="D119" s="163">
        <v>5</v>
      </c>
      <c r="E119" s="163">
        <v>5</v>
      </c>
      <c r="F119" s="163">
        <v>10</v>
      </c>
      <c r="G119" s="163">
        <v>0</v>
      </c>
      <c r="H119" s="163">
        <v>7</v>
      </c>
      <c r="I119" s="164"/>
    </row>
    <row r="120" spans="2:9" ht="13.5">
      <c r="B120" s="178">
        <v>115</v>
      </c>
      <c r="C120" s="163"/>
      <c r="D120" s="163">
        <v>5</v>
      </c>
      <c r="E120" s="163">
        <v>5</v>
      </c>
      <c r="F120" s="163">
        <v>10</v>
      </c>
      <c r="G120" s="163">
        <v>0</v>
      </c>
      <c r="H120" s="163">
        <v>7</v>
      </c>
      <c r="I120" s="164"/>
    </row>
    <row r="121" spans="2:9" ht="13.5">
      <c r="B121" s="178">
        <v>116</v>
      </c>
      <c r="C121" s="163"/>
      <c r="D121" s="163">
        <v>5</v>
      </c>
      <c r="E121" s="163">
        <v>5</v>
      </c>
      <c r="F121" s="163">
        <v>10</v>
      </c>
      <c r="G121" s="163">
        <v>0</v>
      </c>
      <c r="H121" s="163">
        <v>7</v>
      </c>
      <c r="I121" s="164"/>
    </row>
    <row r="122" spans="2:9" ht="13.5">
      <c r="B122" s="178">
        <v>117</v>
      </c>
      <c r="C122" s="163"/>
      <c r="D122" s="163">
        <v>5</v>
      </c>
      <c r="E122" s="163">
        <v>5</v>
      </c>
      <c r="F122" s="163">
        <v>10</v>
      </c>
      <c r="G122" s="163">
        <v>0</v>
      </c>
      <c r="H122" s="163">
        <v>7</v>
      </c>
      <c r="I122" s="164"/>
    </row>
    <row r="123" spans="2:9" ht="13.5">
      <c r="B123" s="178">
        <v>118</v>
      </c>
      <c r="C123" s="163"/>
      <c r="D123" s="163">
        <v>5</v>
      </c>
      <c r="E123" s="163">
        <v>5</v>
      </c>
      <c r="F123" s="163">
        <v>10</v>
      </c>
      <c r="G123" s="163">
        <v>0</v>
      </c>
      <c r="H123" s="163">
        <v>7</v>
      </c>
      <c r="I123" s="164"/>
    </row>
    <row r="124" spans="2:9" ht="13.5">
      <c r="B124" s="178">
        <v>119</v>
      </c>
      <c r="C124" s="163"/>
      <c r="D124" s="163">
        <v>5</v>
      </c>
      <c r="E124" s="163">
        <v>5</v>
      </c>
      <c r="F124" s="163">
        <v>10</v>
      </c>
      <c r="G124" s="163">
        <v>0</v>
      </c>
      <c r="H124" s="163">
        <v>7</v>
      </c>
      <c r="I124" s="164"/>
    </row>
    <row r="125" spans="2:9" ht="13.5">
      <c r="B125" s="178">
        <v>120</v>
      </c>
      <c r="C125" s="163"/>
      <c r="D125" s="163">
        <v>5</v>
      </c>
      <c r="E125" s="163">
        <v>5</v>
      </c>
      <c r="F125" s="163">
        <v>10</v>
      </c>
      <c r="G125" s="163">
        <v>0</v>
      </c>
      <c r="H125" s="163">
        <v>7</v>
      </c>
      <c r="I125" s="164"/>
    </row>
    <row r="126" spans="2:9" ht="13.5">
      <c r="B126" s="178">
        <v>121</v>
      </c>
      <c r="C126" s="163"/>
      <c r="D126" s="163">
        <v>5</v>
      </c>
      <c r="E126" s="163">
        <v>5</v>
      </c>
      <c r="F126" s="163">
        <v>10</v>
      </c>
      <c r="G126" s="163">
        <v>0</v>
      </c>
      <c r="H126" s="163">
        <v>7</v>
      </c>
      <c r="I126" s="164"/>
    </row>
    <row r="127" spans="2:9" ht="13.5">
      <c r="B127" s="178">
        <v>122</v>
      </c>
      <c r="C127" s="163"/>
      <c r="D127" s="163">
        <v>5</v>
      </c>
      <c r="E127" s="163">
        <v>5</v>
      </c>
      <c r="F127" s="163">
        <v>10</v>
      </c>
      <c r="G127" s="163">
        <v>0</v>
      </c>
      <c r="H127" s="163">
        <v>7</v>
      </c>
      <c r="I127" s="164"/>
    </row>
    <row r="128" spans="2:9" ht="13.5">
      <c r="B128" s="178">
        <v>123</v>
      </c>
      <c r="C128" s="163"/>
      <c r="D128" s="163">
        <v>5</v>
      </c>
      <c r="E128" s="163">
        <v>5</v>
      </c>
      <c r="F128" s="163">
        <v>10</v>
      </c>
      <c r="G128" s="163">
        <v>0</v>
      </c>
      <c r="H128" s="163">
        <v>7</v>
      </c>
      <c r="I128" s="164"/>
    </row>
    <row r="129" spans="2:9" ht="13.5">
      <c r="B129" s="178">
        <v>124</v>
      </c>
      <c r="C129" s="163"/>
      <c r="D129" s="163">
        <v>5</v>
      </c>
      <c r="E129" s="163">
        <v>5</v>
      </c>
      <c r="F129" s="163">
        <v>10</v>
      </c>
      <c r="G129" s="163">
        <v>0</v>
      </c>
      <c r="H129" s="163">
        <v>7</v>
      </c>
      <c r="I129" s="164"/>
    </row>
    <row r="130" spans="2:9" ht="13.5">
      <c r="B130" s="178">
        <v>125</v>
      </c>
      <c r="C130" s="163"/>
      <c r="D130" s="163">
        <v>5</v>
      </c>
      <c r="E130" s="163">
        <v>5</v>
      </c>
      <c r="F130" s="163">
        <v>10</v>
      </c>
      <c r="G130" s="163">
        <v>0</v>
      </c>
      <c r="H130" s="163">
        <v>7</v>
      </c>
      <c r="I130" s="164"/>
    </row>
    <row r="131" spans="2:9" ht="13.5">
      <c r="B131" s="178">
        <v>126</v>
      </c>
      <c r="C131" s="163"/>
      <c r="D131" s="163">
        <v>5</v>
      </c>
      <c r="E131" s="163">
        <v>5</v>
      </c>
      <c r="F131" s="163">
        <v>10</v>
      </c>
      <c r="G131" s="163">
        <v>0</v>
      </c>
      <c r="H131" s="163">
        <v>7</v>
      </c>
      <c r="I131" s="164"/>
    </row>
    <row r="132" spans="2:9" ht="13.5">
      <c r="B132" s="178">
        <v>127</v>
      </c>
      <c r="C132" s="163"/>
      <c r="D132" s="163">
        <v>5</v>
      </c>
      <c r="E132" s="163">
        <v>5</v>
      </c>
      <c r="F132" s="163">
        <v>10</v>
      </c>
      <c r="G132" s="163">
        <v>0</v>
      </c>
      <c r="H132" s="163">
        <v>7</v>
      </c>
      <c r="I132" s="164"/>
    </row>
    <row r="133" spans="2:9" ht="13.5">
      <c r="B133" s="174">
        <v>128</v>
      </c>
      <c r="C133" s="175"/>
      <c r="D133" s="175">
        <v>5</v>
      </c>
      <c r="E133" s="175">
        <v>5</v>
      </c>
      <c r="F133" s="175">
        <v>10</v>
      </c>
      <c r="G133" s="175">
        <v>0</v>
      </c>
      <c r="H133" s="175">
        <v>7</v>
      </c>
      <c r="I133" s="177"/>
    </row>
    <row r="134" spans="2:9" ht="13.5">
      <c r="B134" s="168">
        <v>129</v>
      </c>
      <c r="C134" s="182"/>
      <c r="D134" s="182"/>
      <c r="E134" s="182"/>
      <c r="F134" s="182"/>
      <c r="G134" s="182"/>
      <c r="H134" s="182"/>
      <c r="I134" s="181"/>
    </row>
    <row r="135" spans="2:9" ht="13.5">
      <c r="B135" s="178">
        <v>130</v>
      </c>
      <c r="C135" s="163"/>
      <c r="D135" s="163"/>
      <c r="E135" s="163"/>
      <c r="F135" s="163"/>
      <c r="G135" s="163"/>
      <c r="H135" s="163"/>
      <c r="I135" s="164"/>
    </row>
    <row r="136" spans="2:9" ht="13.5">
      <c r="B136" s="162"/>
      <c r="C136" s="163"/>
      <c r="D136" s="163"/>
      <c r="E136" s="163"/>
      <c r="F136" s="163"/>
      <c r="G136" s="163"/>
      <c r="H136" s="163"/>
      <c r="I136" s="164"/>
    </row>
    <row r="137" spans="2:9" ht="13.5">
      <c r="B137" s="162"/>
      <c r="C137" s="163"/>
      <c r="D137" s="163"/>
      <c r="E137" s="163"/>
      <c r="F137" s="163"/>
      <c r="G137" s="163"/>
      <c r="H137" s="163"/>
      <c r="I137" s="164"/>
    </row>
    <row r="138" spans="2:9" ht="13.5">
      <c r="B138" s="162"/>
      <c r="C138" s="163"/>
      <c r="D138" s="163"/>
      <c r="E138" s="163"/>
      <c r="F138" s="163"/>
      <c r="G138" s="163"/>
      <c r="H138" s="163"/>
      <c r="I138" s="164"/>
    </row>
    <row r="139" spans="2:9" ht="13.5">
      <c r="B139" s="162"/>
      <c r="C139" s="163"/>
      <c r="D139" s="163"/>
      <c r="E139" s="163"/>
      <c r="F139" s="163"/>
      <c r="G139" s="163"/>
      <c r="H139" s="163"/>
      <c r="I139" s="164"/>
    </row>
    <row r="140" spans="2:9" ht="13.5">
      <c r="B140" s="183"/>
      <c r="C140" s="184"/>
      <c r="D140" s="184"/>
      <c r="E140" s="184"/>
      <c r="F140" s="184"/>
      <c r="G140" s="184"/>
      <c r="H140" s="184"/>
      <c r="I140" s="185"/>
    </row>
  </sheetData>
  <mergeCells count="1">
    <mergeCell ref="B2:I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姫田</dc:creator>
  <cp:keywords/>
  <dc:description/>
  <cp:lastModifiedBy>Chiho Yoshioka</cp:lastModifiedBy>
  <cp:lastPrinted>2001-04-13T02:50:45Z</cp:lastPrinted>
  <dcterms:created xsi:type="dcterms:W3CDTF">2001-04-10T15:42:26Z</dcterms:created>
  <dcterms:modified xsi:type="dcterms:W3CDTF">2010-05-26T14:39:39Z</dcterms:modified>
  <cp:category/>
  <cp:version/>
  <cp:contentType/>
  <cp:contentStatus/>
</cp:coreProperties>
</file>