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shi/projects/ken_tennis/MTP/"/>
    </mc:Choice>
  </mc:AlternateContent>
  <xr:revisionPtr revIDLastSave="0" documentId="13_ncr:1_{DB205FDC-6944-E249-882C-EF5BF23855D2}" xr6:coauthVersionLast="47" xr6:coauthVersionMax="47" xr10:uidLastSave="{00000000-0000-0000-0000-000000000000}"/>
  <bookViews>
    <workbookView xWindow="0" yWindow="500" windowWidth="15420" windowHeight="15820" xr2:uid="{00000000-000D-0000-FFFF-FFFF00000000}"/>
  </bookViews>
  <sheets>
    <sheet name="男子S" sheetId="1" r:id="rId1"/>
    <sheet name="男Ｄ" sheetId="4" r:id="rId2"/>
    <sheet name="年齢男子S" sheetId="5" r:id="rId3"/>
    <sheet name="年齢男子D" sheetId="6" r:id="rId4"/>
    <sheet name="女子Ｓ" sheetId="7" r:id="rId5"/>
    <sheet name="女Ｄ" sheetId="8" r:id="rId6"/>
    <sheet name="年齢女子Ｓ" sheetId="9" r:id="rId7"/>
    <sheet name="年齢女Ｄ" sheetId="10" r:id="rId8"/>
    <sheet name="得点テーブル" sheetId="11" r:id="rId9"/>
    <sheet name="Sheet2" sheetId="2" r:id="rId10"/>
    <sheet name="Sheet3" sheetId="3" r:id="rId11"/>
  </sheets>
  <definedNames>
    <definedName name="_xlnm._FilterDatabase" localSheetId="5" hidden="1">女Ｄ!$A$6:$T$6</definedName>
    <definedName name="_xlnm._FilterDatabase" localSheetId="4" hidden="1">女子Ｓ!$A$6:$Q$6</definedName>
    <definedName name="_xlnm._FilterDatabase" localSheetId="1" hidden="1">男Ｄ!$A$5:$S$175</definedName>
    <definedName name="_xlnm._FilterDatabase" localSheetId="0" hidden="1">男子S!$A$5:$Q$222</definedName>
    <definedName name="_xlnm._FilterDatabase" localSheetId="7" hidden="1">年齢女Ｄ!$A$16:$R$16</definedName>
    <definedName name="_xlnm._FilterDatabase" localSheetId="6" hidden="1">年齢女子Ｓ!#REF!</definedName>
    <definedName name="_xlnm._FilterDatabase" localSheetId="3" hidden="1">年齢男子D!$A$29:$S$29</definedName>
    <definedName name="_xlnm._FilterDatabase" localSheetId="2" hidden="1">年齢男子S!$A$92:$P$92</definedName>
    <definedName name="DANTAI">#REF!</definedName>
    <definedName name="KIJUN">#REF!</definedName>
    <definedName name="KOJIN">#REF!</definedName>
    <definedName name="POINT">得点テーブル!$B$6:$I$141</definedName>
    <definedName name="_xlnm.Print_Area" localSheetId="5">女Ｄ!$A$1:$S$117</definedName>
    <definedName name="_xlnm.Print_Area" localSheetId="4">女子Ｓ!$A$1:$Q$54</definedName>
    <definedName name="_xlnm.Print_Area" localSheetId="1">男Ｄ!$A$1:$S$177</definedName>
    <definedName name="_xlnm.Print_Area" localSheetId="0">男子S!$A$1:$Q$224</definedName>
    <definedName name="_xlnm.Print_Area" localSheetId="7">年齢女Ｄ!$A$1:$Q$104</definedName>
    <definedName name="_xlnm.Print_Area" localSheetId="6">年齢女子Ｓ!$A$1:$O$61</definedName>
    <definedName name="_xlnm.Print_Area" localSheetId="2">年齢男子S!$A$1:$O$112</definedName>
    <definedName name="_xlnm.Print_Titles" localSheetId="5">女Ｄ!$1:$5</definedName>
    <definedName name="_xlnm.Print_Titles" localSheetId="4">女子Ｓ!$1:$5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9" i="5" l="1"/>
  <c r="B29" i="5"/>
  <c r="G29" i="5"/>
  <c r="I29" i="5"/>
  <c r="K29" i="5"/>
  <c r="M29" i="5"/>
  <c r="O29" i="5"/>
  <c r="B223" i="1"/>
  <c r="G223" i="1"/>
  <c r="I223" i="1"/>
  <c r="K223" i="1"/>
  <c r="M223" i="1"/>
  <c r="O223" i="1"/>
  <c r="A53" i="7"/>
  <c r="B53" i="7"/>
  <c r="G53" i="7"/>
  <c r="I53" i="7"/>
  <c r="K53" i="7"/>
  <c r="M53" i="7"/>
  <c r="O53" i="7"/>
  <c r="B89" i="6"/>
  <c r="B102" i="10"/>
  <c r="B86" i="10"/>
  <c r="B54" i="10"/>
  <c r="B116" i="8"/>
  <c r="A176" i="4"/>
  <c r="B176" i="4"/>
  <c r="B57" i="5"/>
  <c r="B49" i="6"/>
  <c r="B32" i="9"/>
  <c r="B22" i="6"/>
  <c r="B99" i="5"/>
  <c r="A57" i="5"/>
  <c r="B76" i="6"/>
  <c r="A49" i="6"/>
  <c r="B45" i="9"/>
  <c r="L2" i="5"/>
  <c r="L14" i="9" s="1"/>
  <c r="L36" i="9" s="1"/>
  <c r="L49" i="9" s="1"/>
  <c r="Q76" i="6"/>
  <c r="O76" i="6"/>
  <c r="M76" i="6"/>
  <c r="K76" i="6"/>
  <c r="I76" i="6"/>
  <c r="G76" i="6"/>
  <c r="E6" i="10"/>
  <c r="B6" i="10"/>
  <c r="G6" i="10"/>
  <c r="I6" i="10"/>
  <c r="K6" i="10"/>
  <c r="M6" i="10"/>
  <c r="O6" i="10"/>
  <c r="Q6" i="10"/>
  <c r="E7" i="10"/>
  <c r="B7" i="10"/>
  <c r="G7" i="10"/>
  <c r="I7" i="10"/>
  <c r="K7" i="10"/>
  <c r="M7" i="10"/>
  <c r="O7" i="10"/>
  <c r="Q7" i="10"/>
  <c r="E8" i="10"/>
  <c r="B8" i="10"/>
  <c r="G8" i="10"/>
  <c r="I8" i="10"/>
  <c r="K8" i="10"/>
  <c r="M8" i="10"/>
  <c r="O8" i="10"/>
  <c r="Q8" i="10"/>
  <c r="E9" i="10"/>
  <c r="B9" i="10"/>
  <c r="G9" i="10"/>
  <c r="I9" i="10"/>
  <c r="K9" i="10"/>
  <c r="M9" i="10"/>
  <c r="O9" i="10"/>
  <c r="Q9" i="10"/>
  <c r="I54" i="10"/>
  <c r="K54" i="10"/>
  <c r="M54" i="10"/>
  <c r="O54" i="10"/>
  <c r="Q54" i="10"/>
  <c r="G86" i="10"/>
  <c r="I86" i="10"/>
  <c r="K86" i="10"/>
  <c r="M86" i="10"/>
  <c r="O86" i="10"/>
  <c r="Q86" i="10"/>
  <c r="G102" i="10"/>
  <c r="I102" i="10"/>
  <c r="K102" i="10"/>
  <c r="M102" i="10"/>
  <c r="O102" i="10"/>
  <c r="Q102" i="10"/>
  <c r="E6" i="9"/>
  <c r="A6" i="9" s="1"/>
  <c r="G6" i="9"/>
  <c r="I6" i="9"/>
  <c r="K6" i="9"/>
  <c r="M6" i="9"/>
  <c r="O6" i="9"/>
  <c r="E7" i="9"/>
  <c r="A7" i="9" s="1"/>
  <c r="G7" i="9"/>
  <c r="I7" i="9"/>
  <c r="K7" i="9"/>
  <c r="M7" i="9"/>
  <c r="O7" i="9"/>
  <c r="E8" i="9"/>
  <c r="B8" i="9" s="1"/>
  <c r="A8" i="9"/>
  <c r="G8" i="9"/>
  <c r="I8" i="9"/>
  <c r="K8" i="9"/>
  <c r="M8" i="9"/>
  <c r="O8" i="9"/>
  <c r="E9" i="9"/>
  <c r="A9" i="9" s="1"/>
  <c r="B9" i="9"/>
  <c r="G9" i="9"/>
  <c r="I9" i="9"/>
  <c r="K9" i="9"/>
  <c r="M9" i="9"/>
  <c r="O9" i="9"/>
  <c r="E10" i="9"/>
  <c r="A10" i="9" s="1"/>
  <c r="G10" i="9"/>
  <c r="I10" i="9"/>
  <c r="K10" i="9"/>
  <c r="M10" i="9"/>
  <c r="O10" i="9"/>
  <c r="F14" i="9"/>
  <c r="F36" i="9" s="1"/>
  <c r="F49" i="9" s="1"/>
  <c r="A32" i="9"/>
  <c r="G32" i="9"/>
  <c r="I32" i="9"/>
  <c r="K32" i="9"/>
  <c r="M32" i="9"/>
  <c r="O32" i="9"/>
  <c r="A45" i="9"/>
  <c r="G45" i="9"/>
  <c r="I45" i="9"/>
  <c r="K45" i="9"/>
  <c r="M45" i="9"/>
  <c r="O45" i="9"/>
  <c r="A61" i="9"/>
  <c r="B61" i="9"/>
  <c r="J3" i="8"/>
  <c r="L3" i="8"/>
  <c r="P3" i="8"/>
  <c r="G116" i="8"/>
  <c r="I116" i="8"/>
  <c r="K116" i="8"/>
  <c r="M116" i="8"/>
  <c r="O116" i="8"/>
  <c r="Q116" i="8"/>
  <c r="S116" i="8"/>
  <c r="O1" i="7"/>
  <c r="Q1" i="8"/>
  <c r="F3" i="7"/>
  <c r="H3" i="7"/>
  <c r="J3" i="7"/>
  <c r="L3" i="7"/>
  <c r="N3" i="7"/>
  <c r="P3" i="7"/>
  <c r="F3" i="6"/>
  <c r="F53" i="6" s="1"/>
  <c r="H3" i="6"/>
  <c r="H3" i="10" s="1"/>
  <c r="J3" i="6"/>
  <c r="J13" i="10" s="1"/>
  <c r="J58" i="10" s="1"/>
  <c r="J90" i="10" s="1"/>
  <c r="N3" i="6"/>
  <c r="N3" i="10" s="1"/>
  <c r="G22" i="6"/>
  <c r="I22" i="6"/>
  <c r="K22" i="6"/>
  <c r="M22" i="6"/>
  <c r="O22" i="6"/>
  <c r="Q22" i="6"/>
  <c r="G49" i="6"/>
  <c r="I49" i="6"/>
  <c r="K49" i="6"/>
  <c r="M49" i="6"/>
  <c r="O49" i="6"/>
  <c r="Q49" i="6"/>
  <c r="A89" i="6"/>
  <c r="G89" i="6"/>
  <c r="I89" i="6"/>
  <c r="K89" i="6"/>
  <c r="M89" i="6"/>
  <c r="O89" i="6"/>
  <c r="Q89" i="6"/>
  <c r="B99" i="6"/>
  <c r="G99" i="6"/>
  <c r="I99" i="6"/>
  <c r="K99" i="6"/>
  <c r="M99" i="6"/>
  <c r="O99" i="6"/>
  <c r="Q99" i="6"/>
  <c r="M1" i="5"/>
  <c r="M12" i="9" s="1"/>
  <c r="H2" i="5"/>
  <c r="H33" i="5" s="1"/>
  <c r="H61" i="5" s="1"/>
  <c r="H89" i="5" s="1"/>
  <c r="H102" i="5" s="1"/>
  <c r="J2" i="5"/>
  <c r="J14" i="9" s="1"/>
  <c r="J36" i="9" s="1"/>
  <c r="J49" i="9" s="1"/>
  <c r="N2" i="5"/>
  <c r="N14" i="9" s="1"/>
  <c r="N36" i="9" s="1"/>
  <c r="N49" i="9" s="1"/>
  <c r="N33" i="5"/>
  <c r="N61" i="5" s="1"/>
  <c r="N89" i="5" s="1"/>
  <c r="N102" i="5" s="1"/>
  <c r="F33" i="5"/>
  <c r="F61" i="5" s="1"/>
  <c r="F89" i="5" s="1"/>
  <c r="F102" i="5" s="1"/>
  <c r="G57" i="5"/>
  <c r="I57" i="5"/>
  <c r="K57" i="5"/>
  <c r="M57" i="5"/>
  <c r="O57" i="5"/>
  <c r="A99" i="5"/>
  <c r="G99" i="5"/>
  <c r="I99" i="5"/>
  <c r="K99" i="5"/>
  <c r="M99" i="5"/>
  <c r="O99" i="5"/>
  <c r="Q1" i="4"/>
  <c r="F3" i="4"/>
  <c r="F3" i="8" s="1"/>
  <c r="H3" i="4"/>
  <c r="H3" i="8"/>
  <c r="N3" i="4"/>
  <c r="L3" i="6" s="1"/>
  <c r="R3" i="4"/>
  <c r="P3" i="6" s="1"/>
  <c r="G176" i="4"/>
  <c r="I176" i="4"/>
  <c r="K176" i="4"/>
  <c r="M176" i="4"/>
  <c r="O176" i="4"/>
  <c r="Q176" i="4"/>
  <c r="S176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B6" i="9"/>
  <c r="A99" i="6"/>
  <c r="A54" i="10"/>
  <c r="A102" i="10"/>
  <c r="A8" i="10"/>
  <c r="A6" i="10"/>
  <c r="A86" i="10"/>
  <c r="A9" i="10"/>
  <c r="A7" i="10"/>
  <c r="A116" i="8"/>
  <c r="A22" i="6"/>
  <c r="A76" i="6"/>
  <c r="N3" i="8"/>
  <c r="N13" i="10"/>
  <c r="N58" i="10" s="1"/>
  <c r="N90" i="10" s="1"/>
  <c r="N53" i="6"/>
  <c r="N26" i="6"/>
  <c r="J53" i="6" l="1"/>
  <c r="J26" i="6"/>
  <c r="B10" i="9"/>
  <c r="B7" i="9"/>
  <c r="J33" i="5"/>
  <c r="J61" i="5" s="1"/>
  <c r="J89" i="5" s="1"/>
  <c r="J102" i="5" s="1"/>
  <c r="M31" i="5"/>
  <c r="O1" i="6"/>
  <c r="O91" i="6" s="1"/>
  <c r="M59" i="5"/>
  <c r="M100" i="5"/>
  <c r="M87" i="5"/>
  <c r="H14" i="9"/>
  <c r="H36" i="9" s="1"/>
  <c r="H49" i="9" s="1"/>
  <c r="M47" i="9"/>
  <c r="M34" i="9"/>
  <c r="M1" i="9"/>
  <c r="F13" i="10"/>
  <c r="F3" i="10" s="1"/>
  <c r="F3" i="9"/>
  <c r="R3" i="8"/>
  <c r="L33" i="5"/>
  <c r="L61" i="5" s="1"/>
  <c r="L89" i="5" s="1"/>
  <c r="L102" i="5" s="1"/>
  <c r="H26" i="6"/>
  <c r="F26" i="6"/>
  <c r="H53" i="6"/>
  <c r="H13" i="10"/>
  <c r="H58" i="10" s="1"/>
  <c r="H90" i="10" s="1"/>
  <c r="J3" i="10"/>
  <c r="P13" i="10"/>
  <c r="P58" i="10" s="1"/>
  <c r="P90" i="10" s="1"/>
  <c r="P53" i="6"/>
  <c r="P80" i="6" s="1"/>
  <c r="P93" i="6" s="1"/>
  <c r="P3" i="10"/>
  <c r="P26" i="6"/>
  <c r="L13" i="10"/>
  <c r="L58" i="10" s="1"/>
  <c r="L90" i="10" s="1"/>
  <c r="L3" i="10"/>
  <c r="L26" i="6"/>
  <c r="L53" i="6"/>
  <c r="O24" i="6" l="1"/>
  <c r="O11" i="10"/>
  <c r="O51" i="6"/>
  <c r="O78" i="6"/>
  <c r="F58" i="10"/>
  <c r="F90" i="10" s="1"/>
  <c r="O56" i="10"/>
  <c r="O1" i="10"/>
  <c r="O88" i="10"/>
</calcChain>
</file>

<file path=xl/sharedStrings.xml><?xml version="1.0" encoding="utf-8"?>
<sst xmlns="http://schemas.openxmlformats.org/spreadsheetml/2006/main" count="2695" uniqueCount="854">
  <si>
    <t>宮崎県テニスポイントランキング</t>
    <phoneticPr fontId="9"/>
  </si>
  <si>
    <t>戦績</t>
    <phoneticPr fontId="2"/>
  </si>
  <si>
    <t>CHイワキリ</t>
  </si>
  <si>
    <t>ＣＨイワキリ</t>
  </si>
  <si>
    <t>延岡ロイヤル</t>
  </si>
  <si>
    <t>小林テニス協会</t>
  </si>
  <si>
    <t>新田原TC</t>
  </si>
  <si>
    <t>女子３0才ダブルス</t>
    <phoneticPr fontId="7"/>
  </si>
  <si>
    <t>女子30才シングルス</t>
    <rPh sb="0" eb="2">
      <t>ジョシ</t>
    </rPh>
    <rPh sb="4" eb="5">
      <t>サイ</t>
    </rPh>
    <phoneticPr fontId="7"/>
  </si>
  <si>
    <t>ポイント</t>
    <phoneticPr fontId="7"/>
  </si>
  <si>
    <t>宮崎日大高校</t>
  </si>
  <si>
    <t>宮崎県テニスポイントランキング</t>
  </si>
  <si>
    <t>氏名</t>
  </si>
  <si>
    <t>戦績</t>
    <rPh sb="0" eb="2">
      <t>センセキ</t>
    </rPh>
    <phoneticPr fontId="7"/>
  </si>
  <si>
    <t>女子60才シングルス</t>
    <rPh sb="0" eb="2">
      <t>ジョシ</t>
    </rPh>
    <rPh sb="4" eb="5">
      <t>サイ</t>
    </rPh>
    <phoneticPr fontId="7"/>
  </si>
  <si>
    <t>女子60才ダブルス</t>
  </si>
  <si>
    <t>宮崎県大会別テニスポイントテーブル</t>
    <rPh sb="0" eb="3">
      <t>ミヤザキケン</t>
    </rPh>
    <rPh sb="3" eb="5">
      <t>タイカイ</t>
    </rPh>
    <rPh sb="5" eb="6">
      <t>ベツ</t>
    </rPh>
    <phoneticPr fontId="7"/>
  </si>
  <si>
    <t>佐土原高校</t>
  </si>
  <si>
    <t>KTC</t>
  </si>
  <si>
    <t>チームエリート</t>
  </si>
  <si>
    <t>POINT</t>
    <phoneticPr fontId="7"/>
  </si>
  <si>
    <t>順位</t>
    <rPh sb="0" eb="2">
      <t>ジュンイ</t>
    </rPh>
    <phoneticPr fontId="7"/>
  </si>
  <si>
    <t>チャレンジ</t>
    <phoneticPr fontId="7"/>
  </si>
  <si>
    <t>全日　　マスターズ</t>
    <rPh sb="0" eb="1">
      <t>ゼン</t>
    </rPh>
    <rPh sb="1" eb="2">
      <t>ニチ</t>
    </rPh>
    <phoneticPr fontId="7"/>
  </si>
  <si>
    <t>県ﾀﾞﾝﾛｯﾌﾟ</t>
    <rPh sb="0" eb="1">
      <t>ケン</t>
    </rPh>
    <phoneticPr fontId="7"/>
  </si>
  <si>
    <t>県選手権</t>
    <rPh sb="0" eb="1">
      <t>ケン</t>
    </rPh>
    <rPh sb="1" eb="4">
      <t>センシュケン</t>
    </rPh>
    <phoneticPr fontId="7"/>
  </si>
  <si>
    <t>県室内</t>
    <rPh sb="0" eb="1">
      <t>ケン</t>
    </rPh>
    <rPh sb="1" eb="3">
      <t>シツナイ</t>
    </rPh>
    <phoneticPr fontId="7"/>
  </si>
  <si>
    <t>熊谷杯</t>
    <rPh sb="0" eb="2">
      <t>クマガヤ</t>
    </rPh>
    <rPh sb="2" eb="3">
      <t>ハイ</t>
    </rPh>
    <phoneticPr fontId="7"/>
  </si>
  <si>
    <t>b1</t>
    <phoneticPr fontId="7"/>
  </si>
  <si>
    <t>b2</t>
    <phoneticPr fontId="7"/>
  </si>
  <si>
    <t>b3</t>
    <phoneticPr fontId="7"/>
  </si>
  <si>
    <t>b4</t>
    <phoneticPr fontId="7"/>
  </si>
  <si>
    <t>b5</t>
    <phoneticPr fontId="7"/>
  </si>
  <si>
    <t>b6</t>
    <phoneticPr fontId="7"/>
  </si>
  <si>
    <t>b7</t>
    <phoneticPr fontId="7"/>
  </si>
  <si>
    <t>b8</t>
    <phoneticPr fontId="7"/>
  </si>
  <si>
    <t>b9</t>
    <phoneticPr fontId="7"/>
  </si>
  <si>
    <t>b10</t>
    <phoneticPr fontId="7"/>
  </si>
  <si>
    <t>b11</t>
    <phoneticPr fontId="7"/>
  </si>
  <si>
    <t>b12</t>
    <phoneticPr fontId="7"/>
  </si>
  <si>
    <t>b13</t>
    <phoneticPr fontId="7"/>
  </si>
  <si>
    <t>b14</t>
    <phoneticPr fontId="7"/>
  </si>
  <si>
    <t>b15</t>
    <phoneticPr fontId="7"/>
  </si>
  <si>
    <t>b16</t>
    <phoneticPr fontId="7"/>
  </si>
  <si>
    <t>b17</t>
    <phoneticPr fontId="7"/>
  </si>
  <si>
    <t>b18</t>
    <phoneticPr fontId="7"/>
  </si>
  <si>
    <t>b19</t>
    <phoneticPr fontId="7"/>
  </si>
  <si>
    <t>b20</t>
    <phoneticPr fontId="7"/>
  </si>
  <si>
    <t>b21</t>
    <phoneticPr fontId="7"/>
  </si>
  <si>
    <t>b22</t>
    <phoneticPr fontId="7"/>
  </si>
  <si>
    <t>b23</t>
    <phoneticPr fontId="7"/>
  </si>
  <si>
    <t>b24</t>
    <phoneticPr fontId="7"/>
  </si>
  <si>
    <t>b25</t>
    <phoneticPr fontId="7"/>
  </si>
  <si>
    <t>b26</t>
    <phoneticPr fontId="7"/>
  </si>
  <si>
    <t>b27</t>
    <phoneticPr fontId="7"/>
  </si>
  <si>
    <t>b28</t>
    <phoneticPr fontId="7"/>
  </si>
  <si>
    <t>b29</t>
    <phoneticPr fontId="7"/>
  </si>
  <si>
    <t>b30</t>
    <phoneticPr fontId="7"/>
  </si>
  <si>
    <t>b31</t>
    <phoneticPr fontId="7"/>
  </si>
  <si>
    <t>b32</t>
    <phoneticPr fontId="7"/>
  </si>
  <si>
    <t>b33</t>
    <phoneticPr fontId="7"/>
  </si>
  <si>
    <t>b34</t>
    <phoneticPr fontId="7"/>
  </si>
  <si>
    <t>b35</t>
    <phoneticPr fontId="7"/>
  </si>
  <si>
    <t>b36</t>
    <phoneticPr fontId="7"/>
  </si>
  <si>
    <t>b37</t>
    <phoneticPr fontId="7"/>
  </si>
  <si>
    <t>b38</t>
    <phoneticPr fontId="7"/>
  </si>
  <si>
    <t>b39</t>
    <phoneticPr fontId="7"/>
  </si>
  <si>
    <t>b40</t>
    <phoneticPr fontId="7"/>
  </si>
  <si>
    <t>b41</t>
    <phoneticPr fontId="7"/>
  </si>
  <si>
    <t>b42</t>
    <phoneticPr fontId="7"/>
  </si>
  <si>
    <t>b43</t>
    <phoneticPr fontId="7"/>
  </si>
  <si>
    <t>b44</t>
    <phoneticPr fontId="7"/>
  </si>
  <si>
    <t>b45</t>
    <phoneticPr fontId="7"/>
  </si>
  <si>
    <t>b46</t>
    <phoneticPr fontId="7"/>
  </si>
  <si>
    <t>b47</t>
    <phoneticPr fontId="7"/>
  </si>
  <si>
    <t>b48</t>
    <phoneticPr fontId="7"/>
  </si>
  <si>
    <t>b49</t>
    <phoneticPr fontId="7"/>
  </si>
  <si>
    <t>b50</t>
    <phoneticPr fontId="7"/>
  </si>
  <si>
    <t>b51</t>
    <phoneticPr fontId="7"/>
  </si>
  <si>
    <t>b52</t>
    <phoneticPr fontId="7"/>
  </si>
  <si>
    <t>b53</t>
    <phoneticPr fontId="7"/>
  </si>
  <si>
    <t>b54</t>
    <phoneticPr fontId="7"/>
  </si>
  <si>
    <t>b55</t>
    <phoneticPr fontId="7"/>
  </si>
  <si>
    <t>b56</t>
    <phoneticPr fontId="7"/>
  </si>
  <si>
    <t>b57</t>
    <phoneticPr fontId="7"/>
  </si>
  <si>
    <t>b58</t>
    <phoneticPr fontId="7"/>
  </si>
  <si>
    <t>b59</t>
    <phoneticPr fontId="7"/>
  </si>
  <si>
    <t>b60</t>
    <phoneticPr fontId="7"/>
  </si>
  <si>
    <t>b61</t>
    <phoneticPr fontId="7"/>
  </si>
  <si>
    <t>b62</t>
    <phoneticPr fontId="7"/>
  </si>
  <si>
    <t>b63</t>
    <phoneticPr fontId="7"/>
  </si>
  <si>
    <t>b64</t>
    <phoneticPr fontId="7"/>
  </si>
  <si>
    <t>b65</t>
    <phoneticPr fontId="7"/>
  </si>
  <si>
    <t>b66</t>
    <phoneticPr fontId="7"/>
  </si>
  <si>
    <t>b67</t>
    <phoneticPr fontId="7"/>
  </si>
  <si>
    <t>b68</t>
    <phoneticPr fontId="7"/>
  </si>
  <si>
    <t>b69</t>
    <phoneticPr fontId="7"/>
  </si>
  <si>
    <t>b70</t>
    <phoneticPr fontId="7"/>
  </si>
  <si>
    <t>b71</t>
    <phoneticPr fontId="7"/>
  </si>
  <si>
    <t>b72</t>
    <phoneticPr fontId="7"/>
  </si>
  <si>
    <t>b73</t>
    <phoneticPr fontId="7"/>
  </si>
  <si>
    <t>b74</t>
    <phoneticPr fontId="7"/>
  </si>
  <si>
    <t>b75</t>
    <phoneticPr fontId="7"/>
  </si>
  <si>
    <t>b76</t>
    <phoneticPr fontId="7"/>
  </si>
  <si>
    <t>b77</t>
    <phoneticPr fontId="7"/>
  </si>
  <si>
    <t>b78</t>
    <phoneticPr fontId="7"/>
  </si>
  <si>
    <t>b79</t>
    <phoneticPr fontId="7"/>
  </si>
  <si>
    <t>b80</t>
    <phoneticPr fontId="7"/>
  </si>
  <si>
    <t>b81</t>
    <phoneticPr fontId="7"/>
  </si>
  <si>
    <t>b82</t>
    <phoneticPr fontId="7"/>
  </si>
  <si>
    <t>b83</t>
    <phoneticPr fontId="7"/>
  </si>
  <si>
    <t>b84</t>
    <phoneticPr fontId="7"/>
  </si>
  <si>
    <t>b85</t>
    <phoneticPr fontId="7"/>
  </si>
  <si>
    <t>b86</t>
    <phoneticPr fontId="7"/>
  </si>
  <si>
    <t>b87</t>
    <phoneticPr fontId="7"/>
  </si>
  <si>
    <t>b88</t>
    <phoneticPr fontId="7"/>
  </si>
  <si>
    <t>b89</t>
    <phoneticPr fontId="7"/>
  </si>
  <si>
    <t>b90</t>
    <phoneticPr fontId="7"/>
  </si>
  <si>
    <t>b91</t>
    <phoneticPr fontId="7"/>
  </si>
  <si>
    <t>b92</t>
    <phoneticPr fontId="7"/>
  </si>
  <si>
    <t>b93</t>
    <phoneticPr fontId="7"/>
  </si>
  <si>
    <t>b94</t>
    <phoneticPr fontId="7"/>
  </si>
  <si>
    <t>b95</t>
    <phoneticPr fontId="7"/>
  </si>
  <si>
    <t>b96</t>
    <phoneticPr fontId="7"/>
  </si>
  <si>
    <t>b97</t>
    <phoneticPr fontId="7"/>
  </si>
  <si>
    <t>b98</t>
    <phoneticPr fontId="7"/>
  </si>
  <si>
    <t>b99</t>
    <phoneticPr fontId="7"/>
  </si>
  <si>
    <t>b100</t>
    <phoneticPr fontId="7"/>
  </si>
  <si>
    <t>b101</t>
    <phoneticPr fontId="7"/>
  </si>
  <si>
    <t>b102</t>
    <phoneticPr fontId="7"/>
  </si>
  <si>
    <t>b103</t>
    <phoneticPr fontId="7"/>
  </si>
  <si>
    <t>b104</t>
    <phoneticPr fontId="7"/>
  </si>
  <si>
    <t>b105</t>
    <phoneticPr fontId="7"/>
  </si>
  <si>
    <t>b106</t>
    <phoneticPr fontId="7"/>
  </si>
  <si>
    <t>b107</t>
    <phoneticPr fontId="7"/>
  </si>
  <si>
    <t>b108</t>
    <phoneticPr fontId="7"/>
  </si>
  <si>
    <t>b109</t>
    <phoneticPr fontId="7"/>
  </si>
  <si>
    <t>b110</t>
    <phoneticPr fontId="7"/>
  </si>
  <si>
    <t>b111</t>
    <phoneticPr fontId="7"/>
  </si>
  <si>
    <t>b112</t>
    <phoneticPr fontId="7"/>
  </si>
  <si>
    <t>b113</t>
    <phoneticPr fontId="7"/>
  </si>
  <si>
    <t>b114</t>
    <phoneticPr fontId="7"/>
  </si>
  <si>
    <t>b115</t>
    <phoneticPr fontId="7"/>
  </si>
  <si>
    <t>b116</t>
    <phoneticPr fontId="7"/>
  </si>
  <si>
    <t>b117</t>
    <phoneticPr fontId="7"/>
  </si>
  <si>
    <t>b118</t>
    <phoneticPr fontId="7"/>
  </si>
  <si>
    <t>b119</t>
    <phoneticPr fontId="7"/>
  </si>
  <si>
    <t>b120</t>
    <phoneticPr fontId="7"/>
  </si>
  <si>
    <t>b121</t>
    <phoneticPr fontId="7"/>
  </si>
  <si>
    <t>b122</t>
    <phoneticPr fontId="7"/>
  </si>
  <si>
    <t>b123</t>
    <phoneticPr fontId="7"/>
  </si>
  <si>
    <t>b124</t>
    <phoneticPr fontId="7"/>
  </si>
  <si>
    <t>b125</t>
    <phoneticPr fontId="7"/>
  </si>
  <si>
    <t>b126</t>
    <phoneticPr fontId="7"/>
  </si>
  <si>
    <t>b127</t>
    <phoneticPr fontId="7"/>
  </si>
  <si>
    <t>b128</t>
    <phoneticPr fontId="7"/>
  </si>
  <si>
    <t>男子35才シングルス</t>
    <rPh sb="4" eb="5">
      <t>サイ</t>
    </rPh>
    <phoneticPr fontId="7"/>
  </si>
  <si>
    <t>男子45才シングルス</t>
    <rPh sb="4" eb="5">
      <t>サイ</t>
    </rPh>
    <phoneticPr fontId="7"/>
  </si>
  <si>
    <t>男子55才シングルス</t>
    <rPh sb="4" eb="5">
      <t>サイ</t>
    </rPh>
    <phoneticPr fontId="7"/>
  </si>
  <si>
    <t>男子65才シングルス</t>
    <rPh sb="4" eb="5">
      <t>サイ</t>
    </rPh>
    <phoneticPr fontId="7"/>
  </si>
  <si>
    <t/>
  </si>
  <si>
    <t>男子45才ダブルス</t>
  </si>
  <si>
    <t>男子55才ダブルス</t>
  </si>
  <si>
    <t>男子65才ダブルス</t>
  </si>
  <si>
    <t>男子70才ダブルス</t>
  </si>
  <si>
    <t>男子３５歳ダブルス</t>
    <rPh sb="0" eb="2">
      <t>ダンシ</t>
    </rPh>
    <rPh sb="4" eb="5">
      <t>サイ</t>
    </rPh>
    <phoneticPr fontId="7"/>
  </si>
  <si>
    <t>一般女子シングルス</t>
    <rPh sb="2" eb="4">
      <t>ジョシ</t>
    </rPh>
    <phoneticPr fontId="7"/>
  </si>
  <si>
    <t>戦績</t>
    <rPh sb="0" eb="2">
      <t>センセキ</t>
    </rPh>
    <phoneticPr fontId="9"/>
  </si>
  <si>
    <t>ポイント</t>
    <phoneticPr fontId="9"/>
  </si>
  <si>
    <t>一般女子ダブルス</t>
    <rPh sb="2" eb="3">
      <t>オンナ</t>
    </rPh>
    <phoneticPr fontId="7"/>
  </si>
  <si>
    <t>宮崎県テニスポイントランキング</t>
    <phoneticPr fontId="2"/>
  </si>
  <si>
    <t>一般男子シングルス</t>
  </si>
  <si>
    <t>順位</t>
  </si>
  <si>
    <t>氏名</t>
    <phoneticPr fontId="2" type="Hiragana"/>
  </si>
  <si>
    <t>所属</t>
  </si>
  <si>
    <t>ﾎﾟｲﾝﾄ</t>
  </si>
  <si>
    <t>合計</t>
  </si>
  <si>
    <t>戦績</t>
  </si>
  <si>
    <t>戦績</t>
    <rPh sb="0" eb="2">
      <t>センセキ</t>
    </rPh>
    <phoneticPr fontId="2"/>
  </si>
  <si>
    <t>シーガイア</t>
  </si>
  <si>
    <t>チームミリオン</t>
  </si>
  <si>
    <t>HOT-BERRY</t>
  </si>
  <si>
    <t>てげなテニス部</t>
  </si>
  <si>
    <t>ルネサンス</t>
  </si>
  <si>
    <t>ファイナル</t>
  </si>
  <si>
    <t>MCO</t>
  </si>
  <si>
    <t>チームセルベッサ</t>
  </si>
  <si>
    <t>MTF</t>
  </si>
  <si>
    <t>チームサトウ</t>
  </si>
  <si>
    <t>ＫＴＣ</t>
  </si>
  <si>
    <t>ポイント</t>
    <phoneticPr fontId="2"/>
  </si>
  <si>
    <t>一般男子ダブルス</t>
    <phoneticPr fontId="7"/>
  </si>
  <si>
    <t>戦績</t>
    <phoneticPr fontId="7"/>
  </si>
  <si>
    <t>Medical Team</t>
  </si>
  <si>
    <t>県シニア</t>
  </si>
  <si>
    <t>Medical  Team</t>
  </si>
  <si>
    <t>ポイント</t>
    <phoneticPr fontId="7"/>
  </si>
  <si>
    <t>セントジェームズ</t>
  </si>
  <si>
    <t>ライジングサンHJC</t>
  </si>
  <si>
    <t>スマイルテニスラボ</t>
  </si>
  <si>
    <t>日向学院高校</t>
  </si>
  <si>
    <t>TAKE OFF</t>
  </si>
  <si>
    <t>日向倶楽部</t>
  </si>
  <si>
    <t>公立SNTC</t>
  </si>
  <si>
    <t>二代目村雲</t>
  </si>
  <si>
    <r>
      <t>男子7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才シングルス</t>
    </r>
    <rPh sb="4" eb="5">
      <t>サイ</t>
    </rPh>
    <phoneticPr fontId="7"/>
  </si>
  <si>
    <t>RSTennis</t>
  </si>
  <si>
    <t>宮崎西高校</t>
  </si>
  <si>
    <r>
      <t>女子40才ダブルス（＊会長杯・ﾀﾞﾝﾛｯﾌﾟ</t>
    </r>
    <r>
      <rPr>
        <sz val="11"/>
        <rFont val="ＭＳ Ｐゴシック"/>
        <family val="3"/>
        <charset val="128"/>
      </rPr>
      <t>45才）</t>
    </r>
    <rPh sb="11" eb="13">
      <t>カイチョウ</t>
    </rPh>
    <rPh sb="13" eb="14">
      <t>ハイ</t>
    </rPh>
    <rPh sb="24" eb="25">
      <t>サイ</t>
    </rPh>
    <phoneticPr fontId="7"/>
  </si>
  <si>
    <r>
      <t>女子40才シングルス（＊会長杯</t>
    </r>
    <r>
      <rPr>
        <sz val="11"/>
        <rFont val="ＭＳ Ｐゴシック"/>
        <family val="3"/>
        <charset val="128"/>
      </rPr>
      <t>45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</si>
  <si>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r>
      <t>女子50才ダブルス（＊会長杯55</t>
    </r>
    <r>
      <rPr>
        <sz val="11"/>
        <rFont val="ＭＳ Ｐゴシック"/>
        <family val="3"/>
        <charset val="128"/>
      </rPr>
      <t>才）</t>
    </r>
    <phoneticPr fontId="7"/>
  </si>
  <si>
    <r>
      <t>女子50才シングルス（＊会長杯</t>
    </r>
    <r>
      <rPr>
        <sz val="11"/>
        <rFont val="ＭＳ Ｐゴシック"/>
        <family val="3"/>
        <charset val="128"/>
      </rPr>
      <t>55</t>
    </r>
    <r>
      <rPr>
        <sz val="11"/>
        <rFont val="ＭＳ Ｐゴシック"/>
        <family val="3"/>
        <charset val="128"/>
      </rPr>
      <t>才）</t>
    </r>
    <rPh sb="0" eb="2">
      <t>ジョシ</t>
    </rPh>
    <rPh sb="4" eb="5">
      <t>サイ</t>
    </rPh>
    <phoneticPr fontId="7"/>
  </si>
  <si>
    <t>宮崎大宮高校</t>
  </si>
  <si>
    <t>小林中学校</t>
  </si>
  <si>
    <t>飯野高校</t>
  </si>
  <si>
    <t>ミッキーズ</t>
  </si>
  <si>
    <t>なかよし</t>
  </si>
  <si>
    <t>BREEZE TENNIS</t>
  </si>
  <si>
    <t>都城泉ヶ丘高校</t>
  </si>
  <si>
    <t>RStennis</t>
  </si>
  <si>
    <t>TEAM　P’S</t>
  </si>
  <si>
    <t>C.フォレスト</t>
  </si>
  <si>
    <t>都城ローン</t>
  </si>
  <si>
    <t>Ｃ，フォレスト</t>
  </si>
  <si>
    <t>ライジングサンＨＪＣ</t>
  </si>
  <si>
    <t>日向学院中</t>
  </si>
  <si>
    <t>ETC</t>
  </si>
  <si>
    <t>ﾗｲｼﾞﾝｸﾞｻﾝHJC</t>
  </si>
  <si>
    <t>ミヤテニ</t>
  </si>
  <si>
    <t>小林中</t>
  </si>
  <si>
    <t>ＭＲＴグループ</t>
  </si>
  <si>
    <t>橘</t>
  </si>
  <si>
    <t>宮崎大学</t>
  </si>
  <si>
    <t>日向グリーンTC</t>
  </si>
  <si>
    <t>宮崎日大</t>
  </si>
  <si>
    <t>ブルドック</t>
  </si>
  <si>
    <t>レインボー・ A</t>
  </si>
  <si>
    <t>MedicalTeam</t>
  </si>
  <si>
    <t>WSJr.</t>
  </si>
  <si>
    <t>モン・クレール</t>
  </si>
  <si>
    <t>宮崎農業高校</t>
  </si>
  <si>
    <t>宮崎工業高校</t>
  </si>
  <si>
    <t>スウィングTC</t>
  </si>
  <si>
    <t>門川高校</t>
  </si>
  <si>
    <t>都城農業高校</t>
  </si>
  <si>
    <t>テニス日和</t>
  </si>
  <si>
    <t>WSJｒ</t>
  </si>
  <si>
    <t>宮崎第一高校</t>
  </si>
  <si>
    <t>旭化成TC</t>
  </si>
  <si>
    <t>ＴＥＡＭ　ＨＡＲＩＳ</t>
  </si>
  <si>
    <t>TEAM HARIS</t>
  </si>
  <si>
    <t>旭化成</t>
  </si>
  <si>
    <t>C・フォレスト</t>
  </si>
  <si>
    <t>WinG</t>
  </si>
  <si>
    <t>延岡工業高校</t>
  </si>
  <si>
    <t>ロイヤルJr</t>
  </si>
  <si>
    <t>R4春チャレ</t>
    <rPh sb="2" eb="3">
      <t>ハル</t>
    </rPh>
    <phoneticPr fontId="2"/>
  </si>
  <si>
    <t>R4会長杯</t>
    <rPh sb="2" eb="4">
      <t>カイチョウ</t>
    </rPh>
    <rPh sb="4" eb="5">
      <t>ハイ</t>
    </rPh>
    <phoneticPr fontId="2"/>
  </si>
  <si>
    <t>UMKーAg</t>
  </si>
  <si>
    <t>門川高校教員</t>
  </si>
  <si>
    <t>TEAM P's Jr</t>
  </si>
  <si>
    <t>WSTC</t>
  </si>
  <si>
    <t>2winds</t>
  </si>
  <si>
    <t>KSTT</t>
  </si>
  <si>
    <t>WinG　Jr</t>
  </si>
  <si>
    <t>Over Cats</t>
  </si>
  <si>
    <t>セントジェームス</t>
  </si>
  <si>
    <t>P’ｓＪr</t>
  </si>
  <si>
    <t>ファイナルJr</t>
  </si>
  <si>
    <t>　ロイヤルJr</t>
  </si>
  <si>
    <t>R4マスターズ</t>
    <phoneticPr fontId="7"/>
  </si>
  <si>
    <t>R4秋チャレ</t>
    <rPh sb="2" eb="3">
      <t>アキ</t>
    </rPh>
    <phoneticPr fontId="2"/>
  </si>
  <si>
    <r>
      <t>R4</t>
    </r>
    <r>
      <rPr>
        <sz val="11"/>
        <rFont val="ＭＳ Ｐゴシック"/>
        <family val="3"/>
        <charset val="128"/>
      </rPr>
      <t>県選手権</t>
    </r>
    <rPh sb="2" eb="6">
      <t>ケンセンシュケン</t>
    </rPh>
    <phoneticPr fontId="2"/>
  </si>
  <si>
    <r>
      <t>R4</t>
    </r>
    <r>
      <rPr>
        <sz val="11"/>
        <rFont val="ＭＳ Ｐゴシック"/>
        <family val="3"/>
        <charset val="128"/>
      </rPr>
      <t>ダンロップ</t>
    </r>
    <phoneticPr fontId="7"/>
  </si>
  <si>
    <t>TＥA M H A R I S</t>
  </si>
  <si>
    <t>えびのジュニア</t>
  </si>
  <si>
    <t>ＳＴＪ</t>
  </si>
  <si>
    <t>TAKE　OFF</t>
  </si>
  <si>
    <t>日向学院高</t>
  </si>
  <si>
    <t>なし</t>
  </si>
  <si>
    <t>WinG　　Jr.</t>
  </si>
  <si>
    <t>Over　Cats</t>
  </si>
  <si>
    <t>TEAM　HARIS</t>
  </si>
  <si>
    <t>宮崎大宮高</t>
  </si>
  <si>
    <t>ミリオンJr</t>
  </si>
  <si>
    <t>えびのjr</t>
  </si>
  <si>
    <t>KTCJr</t>
  </si>
  <si>
    <t>TEME HARIS</t>
  </si>
  <si>
    <t>みまたACT</t>
  </si>
  <si>
    <t>日向クラブ</t>
  </si>
  <si>
    <t>B1</t>
  </si>
  <si>
    <t>WSjr</t>
  </si>
  <si>
    <t>日向グリーンＴＣ</t>
  </si>
  <si>
    <t>B2</t>
  </si>
  <si>
    <t>B3</t>
  </si>
  <si>
    <t>B4</t>
  </si>
  <si>
    <t>B8</t>
  </si>
  <si>
    <t>KKIT</t>
  </si>
  <si>
    <t>宮崎南高校</t>
  </si>
  <si>
    <t xml:space="preserve">佐土原高校 </t>
  </si>
  <si>
    <t xml:space="preserve">ルネサンス </t>
  </si>
  <si>
    <t xml:space="preserve">テニス日和 </t>
  </si>
  <si>
    <t xml:space="preserve">MTF </t>
  </si>
  <si>
    <t xml:space="preserve">チームpiyo's </t>
  </si>
  <si>
    <t xml:space="preserve">日向倶楽部 </t>
  </si>
  <si>
    <t xml:space="preserve">宮崎大学 </t>
  </si>
  <si>
    <t xml:space="preserve">ＭＣＯ </t>
  </si>
  <si>
    <t xml:space="preserve">セントジェームズ </t>
  </si>
  <si>
    <t xml:space="preserve">CHイワキリ </t>
  </si>
  <si>
    <t xml:space="preserve">イワキリJr </t>
  </si>
  <si>
    <t xml:space="preserve">宮崎第一高校 </t>
  </si>
  <si>
    <t xml:space="preserve">WSJr. </t>
  </si>
  <si>
    <t>R4室内</t>
    <rPh sb="2" eb="4">
      <t>シツナイ</t>
    </rPh>
    <phoneticPr fontId="2"/>
  </si>
  <si>
    <t>R4室内</t>
    <rPh sb="2" eb="4">
      <t>シツナイ</t>
    </rPh>
    <phoneticPr fontId="7"/>
  </si>
  <si>
    <t>テニス de D</t>
  </si>
  <si>
    <t>Medical team</t>
  </si>
  <si>
    <t>スイング</t>
  </si>
  <si>
    <r>
      <t>R4</t>
    </r>
    <r>
      <rPr>
        <sz val="11"/>
        <rFont val="ＭＳ Ｐゴシック"/>
        <family val="3"/>
        <charset val="128"/>
      </rPr>
      <t>熊谷杯</t>
    </r>
    <rPh sb="2" eb="4">
      <t>クマガヤ</t>
    </rPh>
    <rPh sb="4" eb="5">
      <t>ハイ</t>
    </rPh>
    <phoneticPr fontId="2"/>
  </si>
  <si>
    <r>
      <t>2023</t>
    </r>
    <r>
      <rPr>
        <sz val="11"/>
        <rFont val="ＭＳ Ｐゴシック"/>
        <family val="3"/>
        <charset val="128"/>
      </rPr>
      <t>/3/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現在</t>
    </r>
    <phoneticPr fontId="2"/>
  </si>
  <si>
    <t>柴　翔太</t>
  </si>
  <si>
    <t>荒武　葉生</t>
  </si>
  <si>
    <t>村脇　孝一郎</t>
  </si>
  <si>
    <t>矢野　雄祐</t>
  </si>
  <si>
    <t>重山　裕紀</t>
  </si>
  <si>
    <t>T</t>
  </si>
  <si>
    <t>石堂　勇真</t>
  </si>
  <si>
    <t>伊東　直哉</t>
  </si>
  <si>
    <t>石井　智久</t>
  </si>
  <si>
    <t>梯　隼人</t>
  </si>
  <si>
    <t>甲斐　亮平</t>
  </si>
  <si>
    <t>井上　敬博</t>
  </si>
  <si>
    <t>福田　雄資</t>
  </si>
  <si>
    <t>馬場　駿</t>
  </si>
  <si>
    <t>大神　澄南海</t>
  </si>
  <si>
    <t>財部　比呂史</t>
  </si>
  <si>
    <t>黒田　洸太</t>
  </si>
  <si>
    <t>嶽　直樹</t>
  </si>
  <si>
    <t>笹川　祐輝</t>
  </si>
  <si>
    <t>山口　紗輝</t>
  </si>
  <si>
    <t>大高　佳祐</t>
  </si>
  <si>
    <t>大野　喬史</t>
  </si>
  <si>
    <t>井野　篤太朗</t>
  </si>
  <si>
    <t>那須　涼平</t>
  </si>
  <si>
    <t>嶽　友博</t>
  </si>
  <si>
    <t>桑原　慶</t>
  </si>
  <si>
    <t>B32</t>
  </si>
  <si>
    <t>長嶺　圭冬</t>
  </si>
  <si>
    <t>西田　翔貴</t>
  </si>
  <si>
    <t>黒木　悠貴</t>
  </si>
  <si>
    <t>中村　優臣</t>
  </si>
  <si>
    <t>木下　英夫</t>
  </si>
  <si>
    <t>日高　龍馬</t>
  </si>
  <si>
    <t>山本　悠貴</t>
  </si>
  <si>
    <t>益田　幸太郎</t>
  </si>
  <si>
    <t>山賀　大輝</t>
  </si>
  <si>
    <t>湯地　奏太</t>
  </si>
  <si>
    <t>川邊　一仁</t>
  </si>
  <si>
    <t>菅原　育真</t>
  </si>
  <si>
    <t>松田　就</t>
  </si>
  <si>
    <t>本田　充生</t>
  </si>
  <si>
    <t>土田　健太</t>
  </si>
  <si>
    <t>有簾　隆信</t>
  </si>
  <si>
    <t>高田　堅梧</t>
  </si>
  <si>
    <t>山本　草太</t>
  </si>
  <si>
    <t>大浦　蔵一</t>
  </si>
  <si>
    <t>上村　嘉博</t>
  </si>
  <si>
    <t>佐藤　誠悟</t>
  </si>
  <si>
    <t>仁科　映人</t>
  </si>
  <si>
    <t>高橋　翼</t>
  </si>
  <si>
    <t>湯谷　綸久</t>
  </si>
  <si>
    <t>小溝　景太</t>
  </si>
  <si>
    <t>田川　壮太</t>
  </si>
  <si>
    <t>高江州　義朗</t>
  </si>
  <si>
    <t>村雲　未知夫</t>
  </si>
  <si>
    <t>上別府　尚弘</t>
  </si>
  <si>
    <t>本田　知恩</t>
  </si>
  <si>
    <t>岩田　颯隼</t>
  </si>
  <si>
    <t>松下　結月</t>
  </si>
  <si>
    <t>稲田　大雅</t>
  </si>
  <si>
    <t>長谷川　望</t>
  </si>
  <si>
    <t>森山　貴浩</t>
  </si>
  <si>
    <t>仁科　快也</t>
  </si>
  <si>
    <t>黒木　佑哉</t>
  </si>
  <si>
    <t>中野　拓海</t>
  </si>
  <si>
    <t>村田　温人</t>
  </si>
  <si>
    <t>川崎　誉和</t>
  </si>
  <si>
    <t>福永　啓介</t>
  </si>
  <si>
    <t>大野　心之介</t>
  </si>
  <si>
    <t>熊本　健人</t>
  </si>
  <si>
    <t>長友　陽生</t>
  </si>
  <si>
    <t>池淵　兼生</t>
  </si>
  <si>
    <t>服部　洸生</t>
  </si>
  <si>
    <t>川野　怜樹</t>
  </si>
  <si>
    <t>柏木　一宏</t>
  </si>
  <si>
    <t>坂元　夏彦</t>
  </si>
  <si>
    <t>三浦　龍真</t>
  </si>
  <si>
    <t>古川　蒼空</t>
  </si>
  <si>
    <t>川崎　新</t>
  </si>
  <si>
    <t>濵田　理久</t>
  </si>
  <si>
    <t>郡　孝行</t>
  </si>
  <si>
    <t>鈴木　徹</t>
  </si>
  <si>
    <t>都甲　治</t>
  </si>
  <si>
    <t>中嶋　一晴</t>
  </si>
  <si>
    <t>廣中　佑真</t>
  </si>
  <si>
    <t>染矢　和仁</t>
  </si>
  <si>
    <t>新地　良仁</t>
  </si>
  <si>
    <t>日高　達朗</t>
  </si>
  <si>
    <t>小川　春斗</t>
  </si>
  <si>
    <t>稲木　誉駿</t>
  </si>
  <si>
    <t>原田　大地</t>
  </si>
  <si>
    <t>藤澤　和輝</t>
  </si>
  <si>
    <t>刈川　璃人</t>
  </si>
  <si>
    <t>刈川　鳳人</t>
  </si>
  <si>
    <t>大脇　翔一朗</t>
  </si>
  <si>
    <t>黒木　雄次</t>
  </si>
  <si>
    <t>高田　信史</t>
  </si>
  <si>
    <t>野木村　崇久</t>
  </si>
  <si>
    <t>森久保　瑛司</t>
  </si>
  <si>
    <t>兒玉　光弘</t>
  </si>
  <si>
    <t>B16</t>
  </si>
  <si>
    <t>森永　晃</t>
  </si>
  <si>
    <t>小野川　一平</t>
  </si>
  <si>
    <t>川越　貴浩</t>
  </si>
  <si>
    <t>高橋　康弘</t>
  </si>
  <si>
    <t>小川　翔</t>
  </si>
  <si>
    <t>児玉　昌己</t>
  </si>
  <si>
    <t>岩切　雄飛</t>
  </si>
  <si>
    <t>久保田　嘉人</t>
  </si>
  <si>
    <t>黒木　康二</t>
  </si>
  <si>
    <t>山本　真史</t>
  </si>
  <si>
    <t>安藤　俊也</t>
  </si>
  <si>
    <t>坂口　真一郎</t>
  </si>
  <si>
    <t>川瀬　直希</t>
  </si>
  <si>
    <t>谷口　大輔</t>
  </si>
  <si>
    <t>遠藤　祐介</t>
  </si>
  <si>
    <t>後藤　剛</t>
  </si>
  <si>
    <t>谷山　哲也</t>
  </si>
  <si>
    <t>野村　一道</t>
  </si>
  <si>
    <t>井料田　翔</t>
  </si>
  <si>
    <t>井料田　大郷</t>
  </si>
  <si>
    <t>上川床　喜蔵</t>
  </si>
  <si>
    <t>守永　拓主</t>
  </si>
  <si>
    <t>山西　敦士</t>
  </si>
  <si>
    <t>黒坂　春尚</t>
  </si>
  <si>
    <t>金田　健吾</t>
  </si>
  <si>
    <t>下沖　皇支</t>
  </si>
  <si>
    <t>木下　勝広</t>
  </si>
  <si>
    <t>川野　辰幸</t>
  </si>
  <si>
    <t>永易　修一</t>
  </si>
  <si>
    <t>比江島　一馬</t>
  </si>
  <si>
    <t>濱村　和広</t>
  </si>
  <si>
    <t>後藤　仁希</t>
  </si>
  <si>
    <t>吉山　一浩</t>
  </si>
  <si>
    <t>西本　憲昭</t>
  </si>
  <si>
    <t>小松　永和</t>
  </si>
  <si>
    <t>図師　悠生力</t>
  </si>
  <si>
    <t>山﨑　雅大</t>
  </si>
  <si>
    <t>柿原　佑亮</t>
  </si>
  <si>
    <t>有元　明</t>
  </si>
  <si>
    <t>深野木　貴志</t>
  </si>
  <si>
    <t>原田　聖一</t>
  </si>
  <si>
    <t>上野　颯</t>
  </si>
  <si>
    <t>古海　悠</t>
  </si>
  <si>
    <t>平松　尚晃</t>
  </si>
  <si>
    <t>中尾　健人</t>
  </si>
  <si>
    <t>鎌田　岬希</t>
  </si>
  <si>
    <t>河野　優介</t>
  </si>
  <si>
    <t>樋口　カヲル</t>
  </si>
  <si>
    <t>小松　蓮</t>
  </si>
  <si>
    <t>間内　凱</t>
  </si>
  <si>
    <t>藏本　汐音</t>
  </si>
  <si>
    <t>重山　拓未</t>
  </si>
  <si>
    <t>徳田　剛成</t>
  </si>
  <si>
    <t>吉見　仁</t>
  </si>
  <si>
    <t>阿部　徹</t>
  </si>
  <si>
    <t>杉本　淳史</t>
  </si>
  <si>
    <t>見山　輝朗</t>
  </si>
  <si>
    <t>大山　裕</t>
  </si>
  <si>
    <t>井上　侑樹</t>
  </si>
  <si>
    <t>打上　蓮</t>
  </si>
  <si>
    <t>小山　諒久</t>
  </si>
  <si>
    <t>宮本　獅悠</t>
  </si>
  <si>
    <t>田代　聖</t>
  </si>
  <si>
    <t>松形　成博</t>
  </si>
  <si>
    <t>荒川　幸亮</t>
  </si>
  <si>
    <t>甲斐　新</t>
  </si>
  <si>
    <t>峯　英男</t>
  </si>
  <si>
    <t>籠　祐哉</t>
  </si>
  <si>
    <t>岡本　壱樹</t>
  </si>
  <si>
    <t>常明　俊孝</t>
  </si>
  <si>
    <t>西村　隼人</t>
  </si>
  <si>
    <t>内山　健太郎</t>
  </si>
  <si>
    <t>八木　悠輔</t>
  </si>
  <si>
    <t>立元　孝幸</t>
  </si>
  <si>
    <t>坂本　文俊</t>
  </si>
  <si>
    <t>内村　正志</t>
  </si>
  <si>
    <t>前﨑　真一</t>
  </si>
  <si>
    <t>赤崎　洋志</t>
  </si>
  <si>
    <t>前田　直樹</t>
  </si>
  <si>
    <t>松田　和真</t>
  </si>
  <si>
    <t>吉松　剛</t>
  </si>
  <si>
    <t>池澤　隆一</t>
  </si>
  <si>
    <t>伴　航介</t>
  </si>
  <si>
    <t>杉尾　守</t>
  </si>
  <si>
    <t>河野　幸一</t>
  </si>
  <si>
    <t>池田　政史</t>
  </si>
  <si>
    <t>日高　伸浩</t>
  </si>
  <si>
    <t>安田　広正</t>
  </si>
  <si>
    <t>水尾　訓和</t>
  </si>
  <si>
    <t>大塚　正</t>
  </si>
  <si>
    <t>串間　義孝</t>
  </si>
  <si>
    <t>釘宮　秀勝</t>
  </si>
  <si>
    <t>萩原　康弘</t>
  </si>
  <si>
    <t>後藤　洋二郎</t>
  </si>
  <si>
    <t>伊東　隆</t>
  </si>
  <si>
    <t>横山　茂</t>
  </si>
  <si>
    <t>山本　一朗</t>
  </si>
  <si>
    <t>金城　正典</t>
  </si>
  <si>
    <t>MDクラブ</t>
  </si>
  <si>
    <t>合谷　明久</t>
  </si>
  <si>
    <t>清山　明雄</t>
  </si>
  <si>
    <t>川越　清孝</t>
  </si>
  <si>
    <t>志賀　眞</t>
  </si>
  <si>
    <t>浅田　紘輔</t>
  </si>
  <si>
    <t>山口　芽輝</t>
  </si>
  <si>
    <t>竹田　悠作</t>
  </si>
  <si>
    <t>黒木　雄介</t>
  </si>
  <si>
    <t>川崎　翼</t>
  </si>
  <si>
    <t>竹本　一生</t>
  </si>
  <si>
    <t>竹本　憲児</t>
  </si>
  <si>
    <t>河野　学</t>
  </si>
  <si>
    <t>浅田　哲臣</t>
  </si>
  <si>
    <t>木下　秋太</t>
  </si>
  <si>
    <t>高江洲　義朗</t>
  </si>
  <si>
    <t>岩本　太郎</t>
  </si>
  <si>
    <t>坂崎　雅直</t>
  </si>
  <si>
    <t>増野　祐也</t>
  </si>
  <si>
    <t>岩切　啓</t>
  </si>
  <si>
    <t>井上　宙</t>
  </si>
  <si>
    <t>濵田　隼</t>
  </si>
  <si>
    <t>志賀　正哉</t>
  </si>
  <si>
    <t>川上　拓也</t>
  </si>
  <si>
    <t>新原　聖人</t>
  </si>
  <si>
    <t>河野　聖翔</t>
  </si>
  <si>
    <t>兒玉　昌己</t>
  </si>
  <si>
    <t>西嶋　建次</t>
  </si>
  <si>
    <t>眞方　靖洋</t>
  </si>
  <si>
    <t>松坂　奏志郎</t>
  </si>
  <si>
    <t>前田　陸也</t>
  </si>
  <si>
    <t>重松　亨</t>
  </si>
  <si>
    <t>寺井　遙希</t>
  </si>
  <si>
    <t>井手　瑛介</t>
  </si>
  <si>
    <t>山本　凌大</t>
  </si>
  <si>
    <t>川越　祐二</t>
  </si>
  <si>
    <t>田上　政治</t>
  </si>
  <si>
    <t>中嶋　海凪</t>
  </si>
  <si>
    <t>吉留　駿斗</t>
  </si>
  <si>
    <t>河村　聖也</t>
  </si>
  <si>
    <t>添田　翼</t>
  </si>
  <si>
    <t>蓑原　一平</t>
  </si>
  <si>
    <t>寺原　俊敦</t>
  </si>
  <si>
    <t>長友　悠悟</t>
  </si>
  <si>
    <t>若松　依吹</t>
  </si>
  <si>
    <t>鍋倉　楓河</t>
  </si>
  <si>
    <t>田中　敏洋</t>
  </si>
  <si>
    <t>黒木　浩之</t>
  </si>
  <si>
    <t>國料　隆義</t>
  </si>
  <si>
    <t>長谷川　伸一</t>
  </si>
  <si>
    <t>岡峯　勝也</t>
  </si>
  <si>
    <t>甲斐　通直</t>
  </si>
  <si>
    <t>金丸　義信</t>
  </si>
  <si>
    <t>前廣　博政</t>
  </si>
  <si>
    <t>上野　広昭</t>
  </si>
  <si>
    <t>田代　慎一郎</t>
  </si>
  <si>
    <t>窪田　徳郎</t>
  </si>
  <si>
    <t>中嶋　乃悟</t>
  </si>
  <si>
    <t>西山　孟人</t>
  </si>
  <si>
    <t>松木　耀駕</t>
  </si>
  <si>
    <t>北里　豪將</t>
  </si>
  <si>
    <t>山本　昌人</t>
  </si>
  <si>
    <t>松吉　大地</t>
  </si>
  <si>
    <t>山元　陽二朗</t>
  </si>
  <si>
    <t>小森田　瑞季</t>
  </si>
  <si>
    <t>野口　陸</t>
  </si>
  <si>
    <t>山本　恭久</t>
  </si>
  <si>
    <t>橋山　颯太</t>
  </si>
  <si>
    <t>平峯　凛太郎</t>
  </si>
  <si>
    <t>梅木　絢太</t>
  </si>
  <si>
    <t>押川　康成</t>
  </si>
  <si>
    <t>松岡　裕二</t>
  </si>
  <si>
    <t>稲吉　秀次朗</t>
  </si>
  <si>
    <t>田嶋　航</t>
  </si>
  <si>
    <t>上田　泰之</t>
  </si>
  <si>
    <t>清水　康平</t>
  </si>
  <si>
    <t>柏田　英夫</t>
  </si>
  <si>
    <t>池田　清</t>
  </si>
  <si>
    <t>坂元　達哉</t>
  </si>
  <si>
    <t>矢野　正明</t>
  </si>
  <si>
    <t>丹保　祐斗</t>
  </si>
  <si>
    <t>松久保　亮</t>
  </si>
  <si>
    <t>山崎　雅大</t>
  </si>
  <si>
    <t>山本　煌</t>
  </si>
  <si>
    <t>中武　宏士朗</t>
  </si>
  <si>
    <t>水上　琉伽</t>
  </si>
  <si>
    <t>竹下　宣輝</t>
  </si>
  <si>
    <t>大森　陸暉</t>
  </si>
  <si>
    <t>高見　尚登</t>
  </si>
  <si>
    <t>菱井　初哉</t>
  </si>
  <si>
    <t>横山　翼</t>
  </si>
  <si>
    <t>阿相　太郎</t>
  </si>
  <si>
    <t>上原　輝士</t>
  </si>
  <si>
    <t>森山　匡人</t>
  </si>
  <si>
    <t>矢野　陸人</t>
  </si>
  <si>
    <t>山元　弥月</t>
  </si>
  <si>
    <t>野口　健史</t>
  </si>
  <si>
    <t>松金　裕雅</t>
  </si>
  <si>
    <t>浅尾　健二</t>
  </si>
  <si>
    <t>末藤　智史</t>
  </si>
  <si>
    <t>外山　琢朗</t>
  </si>
  <si>
    <t>大川　和男</t>
  </si>
  <si>
    <t>田中　秀樹</t>
  </si>
  <si>
    <t>TAKE　OFF　</t>
  </si>
  <si>
    <t>森山　千寿</t>
  </si>
  <si>
    <t>森　弘</t>
  </si>
  <si>
    <t>野村　潤一郎</t>
  </si>
  <si>
    <t>岡峰　勝也</t>
  </si>
  <si>
    <t>柏田　英生</t>
  </si>
  <si>
    <t>小城　弘</t>
  </si>
  <si>
    <t>小林市テニス協会</t>
  </si>
  <si>
    <t>柏木　輝行</t>
  </si>
  <si>
    <t>高橋　忠伸</t>
  </si>
  <si>
    <t>山路　泰徳</t>
  </si>
  <si>
    <t>井本　義春</t>
  </si>
  <si>
    <t>甲斐　秀雄</t>
  </si>
  <si>
    <t>久保田　哲寛</t>
  </si>
  <si>
    <t>甲斐　海帆</t>
  </si>
  <si>
    <t>重山　奈穂</t>
  </si>
  <si>
    <t>岩切　曜子</t>
  </si>
  <si>
    <t>大塚　可奈子</t>
  </si>
  <si>
    <t>浅尾　沙千代</t>
  </si>
  <si>
    <t>馬場　汐梨</t>
  </si>
  <si>
    <t>石井　小波</t>
  </si>
  <si>
    <t>横山　奈美</t>
  </si>
  <si>
    <t>宮田　佳奈</t>
  </si>
  <si>
    <t>矢野　優子</t>
  </si>
  <si>
    <t>井上　菜央</t>
  </si>
  <si>
    <t>川越　ゆうり</t>
  </si>
  <si>
    <t>白谷　美佳</t>
  </si>
  <si>
    <t>川越　晶子</t>
  </si>
  <si>
    <t>財部　美貴</t>
  </si>
  <si>
    <t>塩見　柚衣</t>
  </si>
  <si>
    <t>光成　七優</t>
  </si>
  <si>
    <t>稲田　さくら</t>
  </si>
  <si>
    <t>西田　沙弥香</t>
  </si>
  <si>
    <t>前原　唯乃</t>
  </si>
  <si>
    <t>百武　由紀</t>
  </si>
  <si>
    <t>岡村　純子</t>
  </si>
  <si>
    <t>大野　心葉</t>
  </si>
  <si>
    <t>清水　菜々香</t>
  </si>
  <si>
    <t>大高　綾香</t>
  </si>
  <si>
    <t>芦原　弓愛</t>
  </si>
  <si>
    <t>松尾　彩美</t>
  </si>
  <si>
    <t>藤崎　七緒</t>
  </si>
  <si>
    <t>脇田　美宇</t>
  </si>
  <si>
    <t>松浦　玲菜</t>
  </si>
  <si>
    <t>押方　唯華</t>
  </si>
  <si>
    <t>藤田　真由子</t>
  </si>
  <si>
    <t>菅原　永愛</t>
  </si>
  <si>
    <t>中尾　恵里</t>
  </si>
  <si>
    <t>稲田　啓子</t>
  </si>
  <si>
    <t>南正覚　美結</t>
  </si>
  <si>
    <t>南正覚　茉那</t>
  </si>
  <si>
    <t>榊原　恵子</t>
  </si>
  <si>
    <t>鶴田　厚子</t>
  </si>
  <si>
    <t>加行　桃子</t>
  </si>
  <si>
    <t>西元　梨子</t>
  </si>
  <si>
    <t>田原　歩実</t>
  </si>
  <si>
    <t>田原　朋恵</t>
  </si>
  <si>
    <t>南　敬淑</t>
  </si>
  <si>
    <t>黒木　寿子</t>
  </si>
  <si>
    <t>甲斐　日陽依</t>
  </si>
  <si>
    <t>池田　千穂</t>
  </si>
  <si>
    <t>坂口　典子</t>
  </si>
  <si>
    <t>宝徳　佐織</t>
  </si>
  <si>
    <t>牧野　栞奈</t>
  </si>
  <si>
    <t>甲斐　景子</t>
  </si>
  <si>
    <t>南　由利子</t>
  </si>
  <si>
    <t>上村　幸代</t>
  </si>
  <si>
    <t>福島　由希絵</t>
  </si>
  <si>
    <t>山下　真貴子</t>
  </si>
  <si>
    <t>松尾　智奈美</t>
  </si>
  <si>
    <t>田中　知佳</t>
  </si>
  <si>
    <t>南郷　恵理子</t>
  </si>
  <si>
    <t>前廣　美友</t>
  </si>
  <si>
    <t>江口　孝子</t>
  </si>
  <si>
    <t>甲斐　塔子</t>
  </si>
  <si>
    <t>宮下　いづみ</t>
  </si>
  <si>
    <t>重山　智彩</t>
  </si>
  <si>
    <t>伊藤　凛</t>
  </si>
  <si>
    <t>井料　緋里</t>
  </si>
  <si>
    <t>恒吉　凛</t>
  </si>
  <si>
    <t>渡邊　小晴</t>
  </si>
  <si>
    <t>釈迦郡　知佳</t>
  </si>
  <si>
    <t>大神　京子</t>
  </si>
  <si>
    <t>増元　愛佳</t>
  </si>
  <si>
    <t>森木　七星</t>
  </si>
  <si>
    <t>森木　幸葉</t>
  </si>
  <si>
    <t>ハンラハン奏楓　ハンラハン奏楓</t>
  </si>
  <si>
    <t>鈴木　真弓</t>
  </si>
  <si>
    <t>藤原　茉由</t>
  </si>
  <si>
    <t>菊知　圭子</t>
  </si>
  <si>
    <t>亀田　有加</t>
  </si>
  <si>
    <t>高村　香織</t>
  </si>
  <si>
    <t>吉村　真美子</t>
  </si>
  <si>
    <t>ヴィザ　寛子</t>
  </si>
  <si>
    <t>久保田　明美</t>
  </si>
  <si>
    <t>藏坪　美月</t>
  </si>
  <si>
    <t>黒木　志保</t>
  </si>
  <si>
    <t>下沖　天音</t>
  </si>
  <si>
    <t>瀨戸内　李桜奈</t>
  </si>
  <si>
    <t>玉井　美夢</t>
  </si>
  <si>
    <t>森山　珠江</t>
  </si>
  <si>
    <t>宮本　明美</t>
  </si>
  <si>
    <t>本行　佳代</t>
  </si>
  <si>
    <t>大山　加津子</t>
  </si>
  <si>
    <t>壹岐　加代子</t>
  </si>
  <si>
    <t>原田　恒美</t>
  </si>
  <si>
    <t>合澤　千賀</t>
  </si>
  <si>
    <t>井上　亜矢子</t>
  </si>
  <si>
    <t>井口　鈴音</t>
  </si>
  <si>
    <t>黒木　順子</t>
  </si>
  <si>
    <t>池田　寛子</t>
  </si>
  <si>
    <t>今井　愛</t>
  </si>
  <si>
    <t>宇野　康子</t>
  </si>
  <si>
    <t>木下　ラッタナー</t>
  </si>
  <si>
    <t>今村　梨々花</t>
  </si>
  <si>
    <t>森　美恵</t>
  </si>
  <si>
    <t>池田　美和</t>
  </si>
  <si>
    <t>上田　麻友美</t>
  </si>
  <si>
    <t>築地　未来</t>
  </si>
  <si>
    <t>築地　優果</t>
  </si>
  <si>
    <t>宮下　煌梨</t>
  </si>
  <si>
    <t>長瀬　彩葉</t>
  </si>
  <si>
    <t>磯脇　日和</t>
  </si>
  <si>
    <t>木下　雪陽</t>
  </si>
  <si>
    <t>池田　朋美</t>
  </si>
  <si>
    <t>大川　友香</t>
  </si>
  <si>
    <t>新田原ＴＣ</t>
  </si>
  <si>
    <t>大野　知子</t>
  </si>
  <si>
    <t>栗山　和子</t>
  </si>
  <si>
    <t>杉田　直子</t>
  </si>
  <si>
    <t>レインボー・Ａ</t>
  </si>
  <si>
    <t>塗木　和江</t>
  </si>
  <si>
    <t>黒坂　高子</t>
  </si>
  <si>
    <t>那須　輝美</t>
  </si>
  <si>
    <t>青木　尚子</t>
  </si>
  <si>
    <t>藤江　暁美</t>
  </si>
  <si>
    <t>湯地　真里</t>
  </si>
  <si>
    <t>三隅　由美</t>
  </si>
  <si>
    <t>原田　優江</t>
  </si>
  <si>
    <t>小牧　礼</t>
  </si>
  <si>
    <t>鬼塚　いづみ</t>
  </si>
  <si>
    <t>木下　浩子</t>
  </si>
  <si>
    <t>徳丸　由美子</t>
  </si>
  <si>
    <t>白石　由美</t>
  </si>
  <si>
    <t>伊東　明美</t>
  </si>
  <si>
    <t>横山　友香</t>
  </si>
  <si>
    <t>廣瀬　由紀子</t>
  </si>
  <si>
    <t>黒木　和美</t>
  </si>
  <si>
    <t>長澤　孝美</t>
  </si>
  <si>
    <t>姫野　明美</t>
  </si>
  <si>
    <t>中薗　祐子</t>
  </si>
  <si>
    <t>上田　和美</t>
  </si>
  <si>
    <t>高野　直美</t>
  </si>
  <si>
    <t>小松　奏</t>
  </si>
  <si>
    <t>今村　千穂美</t>
  </si>
  <si>
    <t>安藤　由子</t>
  </si>
  <si>
    <t>三浦　美和</t>
  </si>
  <si>
    <t>富山　典子</t>
  </si>
  <si>
    <t>松山　明美</t>
  </si>
  <si>
    <t>川越　由紀</t>
  </si>
  <si>
    <t>鈴木　美代子</t>
  </si>
  <si>
    <t>井上　伊久美</t>
  </si>
  <si>
    <t>福島　まり子</t>
  </si>
  <si>
    <t>中原　恭子</t>
  </si>
  <si>
    <t>瀬川　明美</t>
  </si>
  <si>
    <t>山永　あい子</t>
  </si>
  <si>
    <t>本　智美</t>
  </si>
  <si>
    <t>山元　友子</t>
  </si>
  <si>
    <t>相磯　裕佳</t>
  </si>
  <si>
    <t>長友　真弓</t>
  </si>
  <si>
    <t>内村　初子</t>
  </si>
  <si>
    <t>春成　恵子</t>
  </si>
  <si>
    <t>黒岩　千佳</t>
  </si>
  <si>
    <t>谷　ひとみ</t>
  </si>
  <si>
    <t>四元　睦美</t>
  </si>
  <si>
    <t>諏訪　順子</t>
  </si>
  <si>
    <t>岩切　啓子</t>
  </si>
  <si>
    <t>泉　玲子</t>
  </si>
  <si>
    <t>宮本　由美子</t>
  </si>
  <si>
    <t>津曲　春美</t>
  </si>
  <si>
    <t>高田　朋実</t>
  </si>
  <si>
    <t>宮崎学園</t>
  </si>
  <si>
    <t>嶺岸　恵</t>
  </si>
  <si>
    <t>仲山　なな子</t>
  </si>
  <si>
    <t>園田　美緑</t>
  </si>
  <si>
    <t>井本　海帆</t>
  </si>
  <si>
    <t>鳥原　耀</t>
  </si>
  <si>
    <t>枝元　心美</t>
  </si>
  <si>
    <t>小泉　百伽</t>
  </si>
  <si>
    <t>ハンラハン・ミリ　ハンラハン・ミリ</t>
  </si>
  <si>
    <t>白石　瞳</t>
  </si>
  <si>
    <t>甲斐　叶美</t>
  </si>
  <si>
    <t>辻　紗綾</t>
  </si>
  <si>
    <t>河野　愛莉</t>
  </si>
  <si>
    <t>永冨　芹香</t>
  </si>
  <si>
    <t>甲斐　蘭楽</t>
  </si>
  <si>
    <t>岩田　莉奈</t>
  </si>
  <si>
    <t>小玉　紗亜弥</t>
  </si>
  <si>
    <t>田代　海咲</t>
  </si>
  <si>
    <t>西　藍奈</t>
  </si>
  <si>
    <t>服部　育美</t>
  </si>
  <si>
    <t>宮﨑　真由美</t>
  </si>
  <si>
    <t>大山　智子</t>
  </si>
  <si>
    <t>林　良美</t>
  </si>
  <si>
    <t>横田　佳奈子</t>
  </si>
  <si>
    <t>高橋　由美子</t>
  </si>
  <si>
    <t>迫田　晶子</t>
  </si>
  <si>
    <t>小間　道子</t>
  </si>
  <si>
    <t>川子　ひとみ</t>
  </si>
  <si>
    <t>久保　昂大</t>
  </si>
  <si>
    <t xml:space="preserve">宮崎大宮高校 </t>
  </si>
  <si>
    <t xml:space="preserve">WSJr </t>
  </si>
  <si>
    <t xml:space="preserve">日向学院高校 </t>
  </si>
  <si>
    <t xml:space="preserve">えびのジュニア </t>
  </si>
  <si>
    <t xml:space="preserve">ライジングサンHJC </t>
  </si>
  <si>
    <t xml:space="preserve">新田原TC </t>
  </si>
  <si>
    <t xml:space="preserve">ミヤテニ </t>
  </si>
  <si>
    <t>高橋　宏明</t>
  </si>
  <si>
    <t xml:space="preserve">公立SNTC </t>
  </si>
  <si>
    <t>山下　翔</t>
  </si>
  <si>
    <t xml:space="preserve">シーガイア </t>
  </si>
  <si>
    <t>テニスｄｅＤ</t>
  </si>
  <si>
    <t>CH.イワキリ</t>
  </si>
  <si>
    <t xml:space="preserve">RSTennis </t>
  </si>
  <si>
    <t>中嶋　大吾</t>
  </si>
  <si>
    <t xml:space="preserve">宮崎第一高等学校 </t>
  </si>
  <si>
    <t>高田　直樹</t>
  </si>
  <si>
    <t>鶴田　幸市</t>
  </si>
  <si>
    <t xml:space="preserve">宮崎南高校 </t>
  </si>
  <si>
    <t xml:space="preserve">チームミリオン </t>
  </si>
  <si>
    <t xml:space="preserve">KTC </t>
  </si>
  <si>
    <t>森　賛喜</t>
  </si>
  <si>
    <t>小城　 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</si>
</sst>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6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39"/>
      </left>
      <right style="thin">
        <color indexed="8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3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/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12"/>
      </left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/>
      <diagonal/>
    </border>
    <border>
      <left style="hair">
        <color indexed="12"/>
      </left>
      <right/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/>
      <bottom style="hair">
        <color indexed="39"/>
      </bottom>
      <diagonal/>
    </border>
    <border>
      <left/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/>
      <top style="hair">
        <color indexed="30"/>
      </top>
      <bottom style="hair">
        <color indexed="30"/>
      </bottom>
      <diagonal/>
    </border>
    <border>
      <left/>
      <right style="hair">
        <color indexed="12"/>
      </right>
      <top style="thin">
        <color indexed="64"/>
      </top>
      <bottom style="hair">
        <color indexed="12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39"/>
      </left>
      <right/>
      <top/>
      <bottom style="hair">
        <color indexed="39"/>
      </bottom>
      <diagonal/>
    </border>
    <border>
      <left/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hair">
        <color indexed="39"/>
      </right>
      <top style="thin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thin">
        <color indexed="39"/>
      </top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hair">
        <color indexed="39"/>
      </right>
      <top style="hair">
        <color indexed="39"/>
      </top>
      <bottom/>
      <diagonal/>
    </border>
    <border>
      <left style="hair">
        <color indexed="39"/>
      </left>
      <right style="thin">
        <color indexed="39"/>
      </right>
      <top style="hair">
        <color indexed="39"/>
      </top>
      <bottom/>
      <diagonal/>
    </border>
    <border>
      <left style="thin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/>
      <top/>
      <bottom style="hair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hair">
        <color indexed="39"/>
      </right>
      <top/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 style="hair">
        <color indexed="39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64"/>
      </bottom>
      <diagonal/>
    </border>
    <border>
      <left style="hair">
        <color indexed="39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64"/>
      </bottom>
      <diagonal/>
    </border>
    <border>
      <left style="thin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39"/>
      </right>
      <top/>
      <bottom/>
      <diagonal/>
    </border>
    <border>
      <left style="hair">
        <color indexed="39"/>
      </left>
      <right style="hair">
        <color indexed="39"/>
      </right>
      <top/>
      <bottom/>
      <diagonal/>
    </border>
    <border>
      <left style="thin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hair">
        <color indexed="39"/>
      </right>
      <top style="hair">
        <color indexed="39"/>
      </top>
      <bottom style="thin">
        <color indexed="39"/>
      </bottom>
      <diagonal/>
    </border>
    <border>
      <left style="hair">
        <color indexed="39"/>
      </left>
      <right style="thin">
        <color indexed="39"/>
      </right>
      <top style="hair">
        <color indexed="39"/>
      </top>
      <bottom style="thin">
        <color indexed="39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thin">
        <color indexed="64"/>
      </bottom>
      <diagonal/>
    </border>
    <border>
      <left/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 style="hair">
        <color indexed="1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39"/>
      </bottom>
      <diagonal/>
    </border>
    <border>
      <left/>
      <right style="hair">
        <color indexed="12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hair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12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/>
      <diagonal/>
    </border>
    <border>
      <left style="hair">
        <color indexed="39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hair">
        <color indexed="12"/>
      </right>
      <top/>
      <bottom/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 style="thin">
        <color indexed="64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/>
      <top style="hair">
        <color indexed="12"/>
      </top>
      <bottom style="hair">
        <color indexed="39"/>
      </bottom>
      <diagonal/>
    </border>
    <border>
      <left style="hair">
        <color indexed="39"/>
      </left>
      <right style="thin">
        <color indexed="64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hair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/>
      <diagonal/>
    </border>
    <border>
      <left/>
      <right/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 style="hair">
        <color indexed="39"/>
      </bottom>
      <diagonal/>
    </border>
    <border>
      <left/>
      <right style="thin">
        <color indexed="64"/>
      </right>
      <top style="thin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/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12"/>
      </bottom>
      <diagonal/>
    </border>
    <border>
      <left/>
      <right/>
      <top style="hair">
        <color indexed="39"/>
      </top>
      <bottom style="hair">
        <color indexed="39"/>
      </bottom>
      <diagonal/>
    </border>
    <border>
      <left/>
      <right style="hair">
        <color indexed="39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64"/>
      </right>
      <top style="hair">
        <color indexed="39"/>
      </top>
      <bottom style="hair">
        <color indexed="39"/>
      </bottom>
      <diagonal/>
    </border>
    <border>
      <left/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/>
      <bottom style="hair">
        <color indexed="39"/>
      </bottom>
      <diagonal/>
    </border>
    <border>
      <left/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62"/>
      </bottom>
      <diagonal/>
    </border>
    <border>
      <left style="hair">
        <color indexed="64"/>
      </left>
      <right style="thin">
        <color indexed="64"/>
      </right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64"/>
      </left>
      <right style="thin">
        <color indexed="64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/>
      <bottom style="hair">
        <color indexed="12"/>
      </bottom>
      <diagonal/>
    </border>
    <border>
      <left/>
      <right style="hair">
        <color indexed="39"/>
      </right>
      <top style="hair">
        <color indexed="12"/>
      </top>
      <bottom/>
      <diagonal/>
    </border>
    <border>
      <left/>
      <right style="hair">
        <color indexed="39"/>
      </right>
      <top style="hair">
        <color indexed="12"/>
      </top>
      <bottom style="hair">
        <color indexed="39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hair">
        <color indexed="39"/>
      </left>
      <right style="thin">
        <color indexed="64"/>
      </right>
      <top style="hair">
        <color indexed="30"/>
      </top>
      <bottom style="hair">
        <color indexed="30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 style="hair">
        <color indexed="12"/>
      </bottom>
      <diagonal/>
    </border>
    <border>
      <left style="thin">
        <color indexed="8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30"/>
      </bottom>
      <diagonal/>
    </border>
    <border>
      <left style="thin">
        <color indexed="8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hair">
        <color indexed="12"/>
      </right>
      <top style="hair">
        <color indexed="39"/>
      </top>
      <bottom style="hair">
        <color indexed="12"/>
      </bottom>
      <diagonal/>
    </border>
    <border>
      <left style="thin">
        <color indexed="64"/>
      </left>
      <right/>
      <top style="hair">
        <color indexed="12"/>
      </top>
      <bottom/>
      <diagonal/>
    </border>
    <border>
      <left style="thin">
        <color indexed="64"/>
      </left>
      <right style="hair">
        <color indexed="39"/>
      </right>
      <top style="hair">
        <color indexed="12"/>
      </top>
      <bottom/>
      <diagonal/>
    </border>
    <border>
      <left style="thin">
        <color indexed="64"/>
      </left>
      <right style="hair">
        <color indexed="12"/>
      </right>
      <top style="hair">
        <color indexed="12"/>
      </top>
      <bottom/>
      <diagonal/>
    </border>
    <border>
      <left style="hair">
        <color indexed="64"/>
      </left>
      <right/>
      <top style="hair">
        <color indexed="39"/>
      </top>
      <bottom style="hair">
        <color indexed="39"/>
      </bottom>
      <diagonal/>
    </border>
    <border>
      <left style="thin">
        <color indexed="64"/>
      </left>
      <right style="hair">
        <color indexed="12"/>
      </right>
      <top style="hair">
        <color indexed="30"/>
      </top>
      <bottom style="hair">
        <color indexed="12"/>
      </bottom>
      <diagonal/>
    </border>
    <border>
      <left style="hair">
        <color indexed="12"/>
      </left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indexed="39"/>
      </right>
      <top style="hair">
        <color indexed="39"/>
      </top>
      <bottom/>
      <diagonal/>
    </border>
    <border>
      <left/>
      <right style="hair">
        <color indexed="39"/>
      </right>
      <top style="hair">
        <color indexed="39"/>
      </top>
      <bottom/>
      <diagonal/>
    </border>
    <border>
      <left/>
      <right/>
      <top style="hair">
        <color indexed="12"/>
      </top>
      <bottom style="hair">
        <color indexed="3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hair">
        <color indexed="12"/>
      </right>
      <top/>
      <bottom style="thin">
        <color indexed="8"/>
      </bottom>
      <diagonal/>
    </border>
    <border>
      <left style="hair">
        <color indexed="12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39"/>
      </right>
      <top style="thin">
        <color indexed="64"/>
      </top>
      <bottom/>
      <diagonal/>
    </border>
    <border>
      <left style="thin">
        <color indexed="64"/>
      </left>
      <right style="hair">
        <color indexed="39"/>
      </right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64"/>
      </top>
      <bottom/>
      <diagonal/>
    </border>
    <border>
      <left style="hair">
        <color indexed="39"/>
      </left>
      <right style="thin">
        <color indexed="64"/>
      </right>
      <top/>
      <bottom style="thin">
        <color indexed="64"/>
      </bottom>
      <diagonal/>
    </border>
    <border>
      <left style="hair">
        <color indexed="39"/>
      </left>
      <right/>
      <top style="thin">
        <color indexed="64"/>
      </top>
      <bottom/>
      <diagonal/>
    </border>
    <border>
      <left style="hair">
        <color indexed="39"/>
      </left>
      <right/>
      <top/>
      <bottom style="thin">
        <color indexed="64"/>
      </bottom>
      <diagonal/>
    </border>
    <border>
      <left style="hair">
        <color indexed="39"/>
      </left>
      <right style="thin">
        <color indexed="64"/>
      </right>
      <top style="thin">
        <color indexed="39"/>
      </top>
      <bottom/>
      <diagonal/>
    </border>
    <border>
      <left style="thin">
        <color indexed="64"/>
      </left>
      <right style="hair">
        <color indexed="39"/>
      </right>
      <top style="thin">
        <color indexed="39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39"/>
      </left>
      <right style="thin">
        <color indexed="64"/>
      </right>
      <top style="hair">
        <color indexed="39"/>
      </top>
      <bottom/>
      <diagonal/>
    </border>
    <border>
      <left/>
      <right style="thin">
        <color indexed="64"/>
      </right>
      <top style="hair">
        <color indexed="12"/>
      </top>
      <bottom/>
      <diagonal/>
    </border>
    <border>
      <left/>
      <right style="thin">
        <color indexed="64"/>
      </right>
      <top/>
      <bottom style="hair">
        <color indexed="12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 style="hair">
        <color rgb="FF0070C0"/>
      </right>
      <top style="hair">
        <color rgb="FF0070C0"/>
      </top>
      <bottom style="hair">
        <color indexed="39"/>
      </bottom>
      <diagonal/>
    </border>
    <border>
      <left style="thin">
        <color indexed="64"/>
      </left>
      <right style="hair">
        <color rgb="FF0070C0"/>
      </right>
      <top style="hair">
        <color indexed="12"/>
      </top>
      <bottom style="hair">
        <color rgb="FF0070C0"/>
      </bottom>
      <diagonal/>
    </border>
    <border>
      <left style="hair">
        <color indexed="39"/>
      </left>
      <right style="thin">
        <color indexed="64"/>
      </right>
      <top/>
      <bottom style="hair">
        <color indexed="39"/>
      </bottom>
      <diagonal/>
    </border>
  </borders>
  <cellStyleXfs count="9">
    <xf numFmtId="0" fontId="0" fillId="0" borderId="0"/>
    <xf numFmtId="9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  <xf numFmtId="0" fontId="6" fillId="0" borderId="0"/>
    <xf numFmtId="0" fontId="1" fillId="0" borderId="0">
      <alignment vertical="center"/>
    </xf>
  </cellStyleXfs>
  <cellXfs count="5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shrinkToFit="1"/>
    </xf>
    <xf numFmtId="58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7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0" xfId="0" applyFont="1"/>
    <xf numFmtId="0" fontId="1" fillId="2" borderId="0" xfId="0" applyFont="1" applyFill="1"/>
    <xf numFmtId="0" fontId="5" fillId="2" borderId="0" xfId="0" applyFont="1" applyFill="1"/>
    <xf numFmtId="0" fontId="1" fillId="0" borderId="0" xfId="7" applyFont="1" applyAlignment="1">
      <alignment horizontal="center" vertical="center" shrinkToFit="1"/>
    </xf>
    <xf numFmtId="0" fontId="1" fillId="0" borderId="0" xfId="7" applyFont="1" applyAlignment="1">
      <alignment vertical="center" shrinkToFit="1"/>
    </xf>
    <xf numFmtId="0" fontId="1" fillId="0" borderId="8" xfId="7" applyFont="1" applyBorder="1" applyAlignment="1">
      <alignment horizontal="center" vertical="center" shrinkToFit="1"/>
    </xf>
    <xf numFmtId="0" fontId="1" fillId="0" borderId="9" xfId="7" applyFont="1" applyBorder="1" applyAlignment="1">
      <alignment horizontal="center" vertical="center" shrinkToFit="1"/>
    </xf>
    <xf numFmtId="0" fontId="8" fillId="0" borderId="10" xfId="7" applyFont="1" applyBorder="1" applyAlignment="1">
      <alignment horizontal="center" vertical="center" shrinkToFit="1"/>
    </xf>
    <xf numFmtId="0" fontId="8" fillId="0" borderId="11" xfId="7" applyFont="1" applyBorder="1" applyAlignment="1">
      <alignment horizontal="center" vertical="center" shrinkToFit="1"/>
    </xf>
    <xf numFmtId="0" fontId="1" fillId="3" borderId="12" xfId="7" applyFont="1" applyFill="1" applyBorder="1" applyAlignment="1">
      <alignment vertical="center" shrinkToFit="1"/>
    </xf>
    <xf numFmtId="0" fontId="1" fillId="3" borderId="13" xfId="7" applyFont="1" applyFill="1" applyBorder="1" applyAlignment="1">
      <alignment vertical="center" shrinkToFit="1"/>
    </xf>
    <xf numFmtId="0" fontId="1" fillId="3" borderId="14" xfId="7" applyFont="1" applyFill="1" applyBorder="1" applyAlignment="1">
      <alignment vertical="center" shrinkToFit="1"/>
    </xf>
    <xf numFmtId="0" fontId="1" fillId="3" borderId="15" xfId="7" applyFont="1" applyFill="1" applyBorder="1" applyAlignment="1">
      <alignment vertical="center" shrinkToFit="1"/>
    </xf>
    <xf numFmtId="0" fontId="1" fillId="3" borderId="16" xfId="7" applyFont="1" applyFill="1" applyBorder="1" applyAlignment="1">
      <alignment horizontal="center" vertical="center" shrinkToFit="1"/>
    </xf>
    <xf numFmtId="0" fontId="8" fillId="3" borderId="17" xfId="7" applyFont="1" applyFill="1" applyBorder="1" applyAlignment="1">
      <alignment horizontal="center" vertical="center" shrinkToFit="1"/>
    </xf>
    <xf numFmtId="0" fontId="8" fillId="3" borderId="18" xfId="7" applyFont="1" applyFill="1" applyBorder="1" applyAlignment="1">
      <alignment horizontal="center" vertical="center" shrinkToFit="1"/>
    </xf>
    <xf numFmtId="0" fontId="8" fillId="3" borderId="15" xfId="7" applyFont="1" applyFill="1" applyBorder="1" applyAlignment="1">
      <alignment horizontal="center" vertical="center" shrinkToFit="1"/>
    </xf>
    <xf numFmtId="0" fontId="8" fillId="3" borderId="19" xfId="7" applyFont="1" applyFill="1" applyBorder="1" applyAlignment="1">
      <alignment horizontal="center" vertical="center" shrinkToFit="1"/>
    </xf>
    <xf numFmtId="0" fontId="1" fillId="0" borderId="5" xfId="7" applyFont="1" applyBorder="1" applyAlignment="1">
      <alignment vertical="center" shrinkToFit="1"/>
    </xf>
    <xf numFmtId="0" fontId="1" fillId="0" borderId="20" xfId="7" applyFont="1" applyBorder="1" applyAlignment="1">
      <alignment vertical="center" shrinkToFit="1"/>
    </xf>
    <xf numFmtId="0" fontId="1" fillId="0" borderId="21" xfId="0" applyFont="1" applyBorder="1" applyAlignment="1">
      <alignment shrinkToFit="1"/>
    </xf>
    <xf numFmtId="0" fontId="1" fillId="0" borderId="20" xfId="0" applyFont="1" applyBorder="1" applyAlignment="1">
      <alignment shrinkToFit="1"/>
    </xf>
    <xf numFmtId="0" fontId="1" fillId="0" borderId="6" xfId="0" applyFont="1" applyBorder="1" applyAlignment="1">
      <alignment shrinkToFit="1"/>
    </xf>
    <xf numFmtId="0" fontId="1" fillId="0" borderId="22" xfId="7" applyFont="1" applyBorder="1" applyAlignment="1">
      <alignment vertical="center" shrinkToFit="1"/>
    </xf>
    <xf numFmtId="0" fontId="1" fillId="0" borderId="0" xfId="7" applyFont="1" applyAlignment="1">
      <alignment shrinkToFit="1"/>
    </xf>
    <xf numFmtId="0" fontId="1" fillId="3" borderId="8" xfId="7" applyFont="1" applyFill="1" applyBorder="1" applyAlignment="1">
      <alignment horizontal="center" vertical="center" shrinkToFit="1"/>
    </xf>
    <xf numFmtId="0" fontId="1" fillId="3" borderId="13" xfId="7" applyFont="1" applyFill="1" applyBorder="1" applyAlignment="1">
      <alignment horizontal="center" vertical="center" shrinkToFit="1"/>
    </xf>
    <xf numFmtId="0" fontId="1" fillId="3" borderId="23" xfId="7" applyFont="1" applyFill="1" applyBorder="1" applyAlignment="1">
      <alignment vertical="center" shrinkToFit="1"/>
    </xf>
    <xf numFmtId="0" fontId="1" fillId="3" borderId="24" xfId="7" applyFont="1" applyFill="1" applyBorder="1" applyAlignment="1">
      <alignment vertical="center" shrinkToFit="1"/>
    </xf>
    <xf numFmtId="0" fontId="8" fillId="3" borderId="24" xfId="7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25" xfId="7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26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3" borderId="0" xfId="7" applyFont="1" applyFill="1" applyAlignment="1">
      <alignment shrinkToFit="1"/>
    </xf>
    <xf numFmtId="0" fontId="1" fillId="3" borderId="0" xfId="7" applyFont="1" applyFill="1" applyAlignment="1">
      <alignment vertical="center" shrinkToFit="1"/>
    </xf>
    <xf numFmtId="0" fontId="3" fillId="3" borderId="0" xfId="7" applyFont="1" applyFill="1" applyAlignment="1" applyProtection="1">
      <alignment vertical="center" shrinkToFit="1"/>
      <protection locked="0"/>
    </xf>
    <xf numFmtId="0" fontId="1" fillId="0" borderId="27" xfId="7" applyFont="1" applyBorder="1" applyAlignment="1">
      <alignment vertical="center" shrinkToFit="1"/>
    </xf>
    <xf numFmtId="0" fontId="1" fillId="0" borderId="28" xfId="7" applyFont="1" applyBorder="1" applyAlignment="1">
      <alignment vertical="center" shrinkToFit="1"/>
    </xf>
    <xf numFmtId="0" fontId="1" fillId="0" borderId="4" xfId="7" applyFont="1" applyBorder="1" applyAlignment="1">
      <alignment shrinkToFit="1"/>
    </xf>
    <xf numFmtId="0" fontId="1" fillId="3" borderId="29" xfId="7" applyFont="1" applyFill="1" applyBorder="1" applyAlignment="1">
      <alignment horizontal="center" vertical="center" shrinkToFit="1"/>
    </xf>
    <xf numFmtId="0" fontId="1" fillId="0" borderId="30" xfId="7" applyFont="1" applyBorder="1" applyAlignment="1" applyProtection="1">
      <alignment vertical="center" shrinkToFit="1"/>
      <protection locked="0"/>
    </xf>
    <xf numFmtId="0" fontId="1" fillId="3" borderId="12" xfId="7" applyFont="1" applyFill="1" applyBorder="1" applyAlignment="1">
      <alignment horizontal="center" vertical="center" shrinkToFit="1"/>
    </xf>
    <xf numFmtId="0" fontId="1" fillId="0" borderId="31" xfId="7" applyFont="1" applyBorder="1" applyAlignment="1" applyProtection="1">
      <alignment vertical="center" shrinkToFit="1"/>
      <protection locked="0"/>
    </xf>
    <xf numFmtId="0" fontId="1" fillId="3" borderId="22" xfId="7" applyFont="1" applyFill="1" applyBorder="1" applyAlignment="1">
      <alignment vertical="center" shrinkToFit="1"/>
    </xf>
    <xf numFmtId="0" fontId="1" fillId="3" borderId="20" xfId="7" applyFont="1" applyFill="1" applyBorder="1" applyAlignment="1">
      <alignment vertical="center" shrinkToFit="1"/>
    </xf>
    <xf numFmtId="0" fontId="1" fillId="3" borderId="0" xfId="7" applyFont="1" applyFill="1" applyAlignment="1" applyProtection="1">
      <alignment vertical="center" shrinkToFit="1"/>
      <protection locked="0"/>
    </xf>
    <xf numFmtId="0" fontId="1" fillId="0" borderId="32" xfId="7" applyFont="1" applyBorder="1" applyAlignment="1">
      <alignment vertical="center" shrinkToFit="1"/>
    </xf>
    <xf numFmtId="0" fontId="1" fillId="2" borderId="0" xfId="7" applyFont="1" applyFill="1" applyAlignment="1">
      <alignment shrinkToFit="1"/>
    </xf>
    <xf numFmtId="0" fontId="1" fillId="2" borderId="0" xfId="7" applyFont="1" applyFill="1" applyAlignment="1">
      <alignment vertical="center" shrinkToFit="1"/>
    </xf>
    <xf numFmtId="0" fontId="1" fillId="0" borderId="22" xfId="7" applyFont="1" applyBorder="1" applyAlignment="1" applyProtection="1">
      <alignment vertical="center" shrinkToFit="1"/>
      <protection locked="0"/>
    </xf>
    <xf numFmtId="0" fontId="1" fillId="0" borderId="0" xfId="7" applyFont="1"/>
    <xf numFmtId="0" fontId="1" fillId="0" borderId="0" xfId="7" applyFont="1" applyAlignment="1">
      <alignment vertical="center"/>
    </xf>
    <xf numFmtId="0" fontId="1" fillId="0" borderId="8" xfId="7" applyFont="1" applyBorder="1" applyAlignment="1">
      <alignment horizontal="center" vertical="center"/>
    </xf>
    <xf numFmtId="0" fontId="1" fillId="0" borderId="9" xfId="7" applyFont="1" applyBorder="1" applyAlignment="1">
      <alignment horizontal="center" vertical="center"/>
    </xf>
    <xf numFmtId="0" fontId="8" fillId="0" borderId="10" xfId="7" applyFont="1" applyBorder="1" applyAlignment="1">
      <alignment horizontal="center" vertical="center"/>
    </xf>
    <xf numFmtId="0" fontId="1" fillId="3" borderId="12" xfId="7" applyFont="1" applyFill="1" applyBorder="1" applyAlignment="1">
      <alignment horizontal="center" vertical="center"/>
    </xf>
    <xf numFmtId="0" fontId="1" fillId="3" borderId="13" xfId="7" applyFont="1" applyFill="1" applyBorder="1" applyAlignment="1">
      <alignment horizontal="center" vertical="center"/>
    </xf>
    <xf numFmtId="0" fontId="1" fillId="3" borderId="14" xfId="7" applyFont="1" applyFill="1" applyBorder="1" applyAlignment="1">
      <alignment vertical="center"/>
    </xf>
    <xf numFmtId="0" fontId="1" fillId="3" borderId="15" xfId="7" applyFont="1" applyFill="1" applyBorder="1" applyAlignment="1">
      <alignment vertical="center"/>
    </xf>
    <xf numFmtId="0" fontId="1" fillId="3" borderId="16" xfId="7" applyFont="1" applyFill="1" applyBorder="1" applyAlignment="1">
      <alignment horizontal="center" vertical="center"/>
    </xf>
    <xf numFmtId="0" fontId="3" fillId="3" borderId="14" xfId="7" applyFont="1" applyFill="1" applyBorder="1" applyAlignment="1">
      <alignment horizontal="center" vertical="center"/>
    </xf>
    <xf numFmtId="0" fontId="8" fillId="3" borderId="19" xfId="7" applyFont="1" applyFill="1" applyBorder="1" applyAlignment="1">
      <alignment horizontal="center" vertical="center"/>
    </xf>
    <xf numFmtId="0" fontId="3" fillId="3" borderId="33" xfId="7" applyFont="1" applyFill="1" applyBorder="1" applyAlignment="1">
      <alignment horizontal="center" vertical="center"/>
    </xf>
    <xf numFmtId="0" fontId="8" fillId="3" borderId="15" xfId="7" applyFont="1" applyFill="1" applyBorder="1" applyAlignment="1">
      <alignment horizontal="center" vertical="center"/>
    </xf>
    <xf numFmtId="0" fontId="3" fillId="0" borderId="31" xfId="7" applyFont="1" applyBorder="1" applyAlignment="1" applyProtection="1">
      <alignment vertical="center"/>
      <protection locked="0"/>
    </xf>
    <xf numFmtId="0" fontId="3" fillId="0" borderId="28" xfId="7" applyFont="1" applyBorder="1" applyAlignment="1" applyProtection="1">
      <alignment vertical="center"/>
      <protection locked="0"/>
    </xf>
    <xf numFmtId="0" fontId="1" fillId="3" borderId="0" xfId="7" applyFont="1" applyFill="1"/>
    <xf numFmtId="0" fontId="1" fillId="3" borderId="0" xfId="7" applyFont="1" applyFill="1" applyAlignment="1">
      <alignment vertical="center"/>
    </xf>
    <xf numFmtId="0" fontId="1" fillId="0" borderId="22" xfId="7" applyFont="1" applyBorder="1" applyAlignment="1">
      <alignment vertical="center"/>
    </xf>
    <xf numFmtId="0" fontId="1" fillId="2" borderId="5" xfId="7" applyFont="1" applyFill="1" applyBorder="1" applyAlignment="1">
      <alignment vertical="center"/>
    </xf>
    <xf numFmtId="0" fontId="1" fillId="2" borderId="22" xfId="7" applyFont="1" applyFill="1" applyBorder="1" applyAlignment="1">
      <alignment vertical="center"/>
    </xf>
    <xf numFmtId="0" fontId="1" fillId="2" borderId="21" xfId="7" applyFont="1" applyFill="1" applyBorder="1" applyAlignment="1">
      <alignment vertical="center"/>
    </xf>
    <xf numFmtId="0" fontId="3" fillId="2" borderId="22" xfId="7" applyFont="1" applyFill="1" applyBorder="1" applyAlignment="1" applyProtection="1">
      <alignment vertical="center"/>
      <protection locked="0"/>
    </xf>
    <xf numFmtId="0" fontId="1" fillId="2" borderId="20" xfId="7" applyFont="1" applyFill="1" applyBorder="1" applyAlignment="1">
      <alignment vertical="center"/>
    </xf>
    <xf numFmtId="0" fontId="3" fillId="2" borderId="31" xfId="7" applyFont="1" applyFill="1" applyBorder="1" applyAlignment="1" applyProtection="1">
      <alignment vertical="center"/>
      <protection locked="0"/>
    </xf>
    <xf numFmtId="0" fontId="1" fillId="2" borderId="34" xfId="7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3" borderId="35" xfId="7" applyFont="1" applyFill="1" applyBorder="1" applyAlignment="1">
      <alignment vertical="center" shrinkToFit="1"/>
    </xf>
    <xf numFmtId="0" fontId="1" fillId="3" borderId="27" xfId="7" applyFont="1" applyFill="1" applyBorder="1" applyAlignment="1" applyProtection="1">
      <alignment vertical="center" shrinkToFit="1"/>
      <protection locked="0"/>
    </xf>
    <xf numFmtId="0" fontId="1" fillId="3" borderId="36" xfId="7" applyFont="1" applyFill="1" applyBorder="1" applyAlignment="1">
      <alignment vertical="center" shrinkToFit="1"/>
    </xf>
    <xf numFmtId="0" fontId="1" fillId="3" borderId="21" xfId="7" applyFont="1" applyFill="1" applyBorder="1" applyAlignment="1">
      <alignment vertical="center" shrinkToFit="1"/>
    </xf>
    <xf numFmtId="0" fontId="1" fillId="3" borderId="5" xfId="7" applyFont="1" applyFill="1" applyBorder="1" applyAlignment="1">
      <alignment vertical="center" shrinkToFit="1"/>
    </xf>
    <xf numFmtId="0" fontId="1" fillId="3" borderId="37" xfId="7" applyFont="1" applyFill="1" applyBorder="1" applyAlignment="1">
      <alignment vertical="center" shrinkToFit="1"/>
    </xf>
    <xf numFmtId="0" fontId="6" fillId="0" borderId="0" xfId="7"/>
    <xf numFmtId="0" fontId="10" fillId="0" borderId="0" xfId="7" applyFont="1" applyAlignment="1">
      <alignment horizontal="center"/>
    </xf>
    <xf numFmtId="0" fontId="6" fillId="0" borderId="38" xfId="7" applyBorder="1" applyAlignment="1">
      <alignment horizontal="center"/>
    </xf>
    <xf numFmtId="0" fontId="6" fillId="0" borderId="39" xfId="7" applyBorder="1" applyAlignment="1">
      <alignment horizontal="center"/>
    </xf>
    <xf numFmtId="0" fontId="12" fillId="0" borderId="39" xfId="7" applyFont="1" applyBorder="1" applyAlignment="1">
      <alignment horizontal="center"/>
    </xf>
    <xf numFmtId="0" fontId="6" fillId="0" borderId="40" xfId="7" applyBorder="1" applyAlignment="1">
      <alignment horizontal="center"/>
    </xf>
    <xf numFmtId="0" fontId="6" fillId="0" borderId="41" xfId="7" applyBorder="1"/>
    <xf numFmtId="0" fontId="6" fillId="0" borderId="42" xfId="7" applyBorder="1"/>
    <xf numFmtId="0" fontId="6" fillId="0" borderId="43" xfId="7" applyBorder="1"/>
    <xf numFmtId="0" fontId="6" fillId="0" borderId="44" xfId="7" applyBorder="1"/>
    <xf numFmtId="0" fontId="6" fillId="0" borderId="45" xfId="7" applyBorder="1"/>
    <xf numFmtId="0" fontId="6" fillId="0" borderId="46" xfId="7" applyBorder="1"/>
    <xf numFmtId="0" fontId="6" fillId="0" borderId="47" xfId="7" applyBorder="1"/>
    <xf numFmtId="0" fontId="6" fillId="0" borderId="48" xfId="7" applyBorder="1"/>
    <xf numFmtId="0" fontId="10" fillId="0" borderId="49" xfId="7" applyFont="1" applyBorder="1"/>
    <xf numFmtId="0" fontId="6" fillId="0" borderId="50" xfId="7" applyBorder="1"/>
    <xf numFmtId="0" fontId="6" fillId="0" borderId="51" xfId="7" applyBorder="1"/>
    <xf numFmtId="0" fontId="10" fillId="0" borderId="51" xfId="7" applyFont="1" applyBorder="1"/>
    <xf numFmtId="0" fontId="6" fillId="0" borderId="52" xfId="7" applyBorder="1"/>
    <xf numFmtId="0" fontId="6" fillId="0" borderId="53" xfId="7" applyBorder="1"/>
    <xf numFmtId="0" fontId="6" fillId="0" borderId="54" xfId="7" applyBorder="1"/>
    <xf numFmtId="0" fontId="6" fillId="0" borderId="55" xfId="7" applyBorder="1"/>
    <xf numFmtId="0" fontId="6" fillId="0" borderId="56" xfId="7" applyBorder="1"/>
    <xf numFmtId="0" fontId="6" fillId="0" borderId="57" xfId="7" applyBorder="1"/>
    <xf numFmtId="0" fontId="6" fillId="0" borderId="34" xfId="7" applyBorder="1"/>
    <xf numFmtId="0" fontId="6" fillId="0" borderId="58" xfId="7" applyBorder="1"/>
    <xf numFmtId="0" fontId="6" fillId="0" borderId="59" xfId="7" applyBorder="1"/>
    <xf numFmtId="0" fontId="6" fillId="0" borderId="60" xfId="7" applyBorder="1"/>
    <xf numFmtId="0" fontId="6" fillId="0" borderId="61" xfId="7" applyBorder="1"/>
    <xf numFmtId="0" fontId="6" fillId="0" borderId="62" xfId="7" applyBorder="1"/>
    <xf numFmtId="0" fontId="6" fillId="0" borderId="63" xfId="7" applyBorder="1"/>
    <xf numFmtId="0" fontId="1" fillId="0" borderId="0" xfId="7" applyFont="1" applyAlignment="1">
      <alignment horizontal="right" shrinkToFit="1"/>
    </xf>
    <xf numFmtId="0" fontId="1" fillId="0" borderId="0" xfId="0" applyFont="1" applyAlignment="1">
      <alignment horizontal="right" vertical="center"/>
    </xf>
    <xf numFmtId="0" fontId="1" fillId="2" borderId="0" xfId="7" applyFont="1" applyFill="1" applyAlignment="1">
      <alignment horizontal="right" shrinkToFit="1"/>
    </xf>
    <xf numFmtId="0" fontId="1" fillId="0" borderId="0" xfId="0" applyFont="1" applyAlignment="1">
      <alignment horizontal="right"/>
    </xf>
    <xf numFmtId="0" fontId="1" fillId="0" borderId="64" xfId="7" applyFont="1" applyBorder="1" applyAlignment="1">
      <alignment horizontal="right" vertical="center" shrinkToFit="1"/>
    </xf>
    <xf numFmtId="0" fontId="1" fillId="3" borderId="23" xfId="7" applyFont="1" applyFill="1" applyBorder="1" applyAlignment="1">
      <alignment horizontal="right" vertical="center" shrinkToFit="1"/>
    </xf>
    <xf numFmtId="0" fontId="1" fillId="0" borderId="6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" fillId="0" borderId="0" xfId="7" applyFont="1" applyAlignment="1">
      <alignment horizontal="right" vertical="center" shrinkToFit="1"/>
    </xf>
    <xf numFmtId="0" fontId="1" fillId="3" borderId="14" xfId="7" applyFont="1" applyFill="1" applyBorder="1" applyAlignment="1">
      <alignment horizontal="right" vertical="center" shrinkToFit="1"/>
    </xf>
    <xf numFmtId="0" fontId="1" fillId="0" borderId="64" xfId="7" applyFont="1" applyBorder="1" applyAlignment="1">
      <alignment horizontal="center" vertical="center" shrinkToFit="1"/>
    </xf>
    <xf numFmtId="0" fontId="1" fillId="3" borderId="33" xfId="7" applyFont="1" applyFill="1" applyBorder="1" applyAlignment="1">
      <alignment horizontal="center" vertical="center" shrinkToFit="1"/>
    </xf>
    <xf numFmtId="0" fontId="1" fillId="3" borderId="14" xfId="7" applyFont="1" applyFill="1" applyBorder="1" applyAlignment="1">
      <alignment horizontal="center" vertical="center" shrinkToFit="1"/>
    </xf>
    <xf numFmtId="0" fontId="4" fillId="0" borderId="11" xfId="7" applyFont="1" applyBorder="1" applyAlignment="1">
      <alignment horizontal="center" vertical="center" shrinkToFit="1"/>
    </xf>
    <xf numFmtId="0" fontId="13" fillId="0" borderId="22" xfId="7" applyFont="1" applyBorder="1" applyAlignment="1" applyProtection="1">
      <alignment shrinkToFit="1"/>
      <protection locked="0"/>
    </xf>
    <xf numFmtId="0" fontId="13" fillId="0" borderId="0" xfId="7" applyFont="1" applyAlignment="1">
      <alignment horizontal="center" vertical="center" shrinkToFit="1"/>
    </xf>
    <xf numFmtId="0" fontId="1" fillId="3" borderId="23" xfId="7" applyFont="1" applyFill="1" applyBorder="1" applyAlignment="1">
      <alignment horizontal="center" vertical="center" shrinkToFit="1"/>
    </xf>
    <xf numFmtId="0" fontId="1" fillId="0" borderId="66" xfId="0" applyFont="1" applyBorder="1" applyAlignment="1">
      <alignment horizontal="right" vertical="center" shrinkToFit="1"/>
    </xf>
    <xf numFmtId="0" fontId="1" fillId="2" borderId="0" xfId="0" applyFont="1" applyFill="1" applyAlignment="1">
      <alignment horizontal="right"/>
    </xf>
    <xf numFmtId="0" fontId="1" fillId="0" borderId="67" xfId="7" applyFont="1" applyBorder="1" applyAlignment="1" applyProtection="1">
      <alignment vertical="center" shrinkToFit="1"/>
      <protection locked="0"/>
    </xf>
    <xf numFmtId="0" fontId="1" fillId="0" borderId="68" xfId="7" applyFont="1" applyBorder="1" applyAlignment="1" applyProtection="1">
      <alignment vertical="center" shrinkToFit="1"/>
      <protection locked="0"/>
    </xf>
    <xf numFmtId="0" fontId="1" fillId="3" borderId="69" xfId="7" applyFont="1" applyFill="1" applyBorder="1" applyAlignment="1">
      <alignment horizontal="center" vertical="center" shrinkToFit="1"/>
    </xf>
    <xf numFmtId="0" fontId="1" fillId="0" borderId="70" xfId="7" applyFont="1" applyBorder="1" applyAlignment="1" applyProtection="1">
      <alignment vertical="center" shrinkToFit="1"/>
      <protection locked="0"/>
    </xf>
    <xf numFmtId="0" fontId="1" fillId="0" borderId="67" xfId="7" applyFont="1" applyBorder="1" applyAlignment="1" applyProtection="1">
      <alignment horizontal="right" vertical="center" shrinkToFit="1"/>
      <protection locked="0"/>
    </xf>
    <xf numFmtId="0" fontId="1" fillId="3" borderId="0" xfId="7" applyFont="1" applyFill="1" applyAlignment="1">
      <alignment horizontal="right" shrinkToFit="1"/>
    </xf>
    <xf numFmtId="0" fontId="1" fillId="3" borderId="0" xfId="7" applyFont="1" applyFill="1" applyAlignment="1" applyProtection="1">
      <alignment horizontal="right" vertical="center" shrinkToFit="1"/>
      <protection locked="0"/>
    </xf>
    <xf numFmtId="0" fontId="1" fillId="0" borderId="22" xfId="7" applyFont="1" applyBorder="1" applyAlignment="1" applyProtection="1">
      <alignment horizontal="right" vertical="center" shrinkToFit="1"/>
      <protection locked="0"/>
    </xf>
    <xf numFmtId="0" fontId="1" fillId="0" borderId="26" xfId="7" applyFont="1" applyBorder="1" applyAlignment="1" applyProtection="1">
      <alignment horizontal="right" vertical="center" shrinkToFit="1"/>
      <protection locked="0"/>
    </xf>
    <xf numFmtId="0" fontId="13" fillId="2" borderId="0" xfId="7" applyFont="1" applyFill="1" applyAlignment="1">
      <alignment shrinkToFit="1"/>
    </xf>
    <xf numFmtId="0" fontId="13" fillId="0" borderId="0" xfId="7" applyFont="1" applyAlignment="1">
      <alignment shrinkToFit="1"/>
    </xf>
    <xf numFmtId="0" fontId="1" fillId="0" borderId="22" xfId="0" applyFont="1" applyBorder="1" applyAlignment="1">
      <alignment horizontal="right"/>
    </xf>
    <xf numFmtId="0" fontId="1" fillId="0" borderId="28" xfId="7" applyFont="1" applyBorder="1" applyAlignment="1" applyProtection="1">
      <alignment horizontal="right" vertical="center" shrinkToFit="1"/>
      <protection locked="0"/>
    </xf>
    <xf numFmtId="0" fontId="1" fillId="0" borderId="4" xfId="7" applyFont="1" applyBorder="1" applyAlignment="1">
      <alignment horizontal="right" shrinkToFit="1"/>
    </xf>
    <xf numFmtId="0" fontId="1" fillId="0" borderId="71" xfId="7" applyFont="1" applyBorder="1" applyAlignment="1">
      <alignment vertical="center" shrinkToFit="1"/>
    </xf>
    <xf numFmtId="0" fontId="1" fillId="3" borderId="22" xfId="7" applyFont="1" applyFill="1" applyBorder="1" applyAlignment="1" applyProtection="1">
      <alignment vertical="center" shrinkToFit="1"/>
      <protection locked="0"/>
    </xf>
    <xf numFmtId="0" fontId="1" fillId="3" borderId="31" xfId="7" applyFont="1" applyFill="1" applyBorder="1" applyAlignment="1" applyProtection="1">
      <alignment vertical="center" shrinkToFit="1"/>
      <protection locked="0"/>
    </xf>
    <xf numFmtId="0" fontId="1" fillId="3" borderId="22" xfId="7" applyFont="1" applyFill="1" applyBorder="1" applyAlignment="1" applyProtection="1">
      <alignment horizontal="right" vertical="center" shrinkToFit="1"/>
      <protection locked="0"/>
    </xf>
    <xf numFmtId="0" fontId="1" fillId="0" borderId="72" xfId="7" applyFont="1" applyBorder="1" applyAlignment="1" applyProtection="1">
      <alignment vertical="center" shrinkToFit="1"/>
      <protection locked="0"/>
    </xf>
    <xf numFmtId="0" fontId="1" fillId="0" borderId="64" xfId="7" applyFont="1" applyBorder="1" applyAlignment="1">
      <alignment horizontal="center" vertical="center"/>
    </xf>
    <xf numFmtId="0" fontId="1" fillId="3" borderId="14" xfId="7" applyFont="1" applyFill="1" applyBorder="1" applyAlignment="1">
      <alignment horizontal="center" vertical="center"/>
    </xf>
    <xf numFmtId="0" fontId="1" fillId="0" borderId="22" xfId="7" applyFont="1" applyBorder="1" applyAlignment="1" applyProtection="1">
      <alignment vertical="center"/>
      <protection locked="0"/>
    </xf>
    <xf numFmtId="0" fontId="1" fillId="2" borderId="22" xfId="7" applyFont="1" applyFill="1" applyBorder="1" applyAlignment="1" applyProtection="1">
      <alignment vertical="center"/>
      <protection locked="0"/>
    </xf>
    <xf numFmtId="0" fontId="1" fillId="3" borderId="33" xfId="7" applyFont="1" applyFill="1" applyBorder="1" applyAlignment="1">
      <alignment horizontal="center" vertical="center"/>
    </xf>
    <xf numFmtId="0" fontId="1" fillId="2" borderId="31" xfId="7" applyFont="1" applyFill="1" applyBorder="1" applyAlignment="1" applyProtection="1">
      <alignment vertical="center"/>
      <protection locked="0"/>
    </xf>
    <xf numFmtId="0" fontId="13" fillId="0" borderId="64" xfId="7" applyFont="1" applyBorder="1" applyAlignment="1">
      <alignment horizontal="center" vertical="center"/>
    </xf>
    <xf numFmtId="0" fontId="1" fillId="0" borderId="73" xfId="7" applyFont="1" applyBorder="1" applyAlignment="1" applyProtection="1">
      <alignment vertical="center" shrinkToFit="1"/>
      <protection locked="0"/>
    </xf>
    <xf numFmtId="0" fontId="13" fillId="3" borderId="0" xfId="7" applyFont="1" applyFill="1" applyAlignment="1">
      <alignment shrinkToFit="1"/>
    </xf>
    <xf numFmtId="0" fontId="0" fillId="0" borderId="22" xfId="0" applyBorder="1"/>
    <xf numFmtId="0" fontId="0" fillId="0" borderId="31" xfId="0" applyBorder="1"/>
    <xf numFmtId="0" fontId="0" fillId="0" borderId="0" xfId="0" applyAlignment="1">
      <alignment shrinkToFit="1"/>
    </xf>
    <xf numFmtId="0" fontId="0" fillId="0" borderId="28" xfId="0" applyBorder="1"/>
    <xf numFmtId="0" fontId="1" fillId="0" borderId="31" xfId="0" applyFont="1" applyBorder="1"/>
    <xf numFmtId="0" fontId="1" fillId="0" borderId="22" xfId="0" applyFont="1" applyBorder="1" applyAlignment="1">
      <alignment horizontal="right" vertical="center"/>
    </xf>
    <xf numFmtId="0" fontId="0" fillId="0" borderId="72" xfId="0" applyBorder="1"/>
    <xf numFmtId="0" fontId="0" fillId="0" borderId="22" xfId="0" applyBorder="1" applyAlignment="1">
      <alignment horizontal="center"/>
    </xf>
    <xf numFmtId="0" fontId="1" fillId="0" borderId="72" xfId="7" applyFont="1" applyBorder="1" applyAlignment="1" applyProtection="1">
      <alignment horizontal="right" vertical="center" shrinkToFit="1"/>
      <protection locked="0"/>
    </xf>
    <xf numFmtId="0" fontId="1" fillId="0" borderId="74" xfId="7" applyFont="1" applyBorder="1" applyAlignment="1" applyProtection="1">
      <alignment vertical="center" shrinkToFit="1"/>
      <protection locked="0"/>
    </xf>
    <xf numFmtId="0" fontId="1" fillId="0" borderId="75" xfId="7" applyFont="1" applyBorder="1" applyAlignment="1" applyProtection="1">
      <alignment vertical="center" shrinkToFit="1"/>
      <protection locked="0"/>
    </xf>
    <xf numFmtId="0" fontId="1" fillId="0" borderId="0" xfId="0" applyFont="1" applyAlignment="1">
      <alignment shrinkToFit="1"/>
    </xf>
    <xf numFmtId="0" fontId="13" fillId="0" borderId="64" xfId="7" applyFont="1" applyBorder="1" applyAlignment="1">
      <alignment horizontal="center" vertical="center" shrinkToFit="1"/>
    </xf>
    <xf numFmtId="0" fontId="13" fillId="0" borderId="64" xfId="7" applyFont="1" applyBorder="1" applyAlignment="1">
      <alignment horizontal="right" vertical="center" shrinkToFit="1"/>
    </xf>
    <xf numFmtId="0" fontId="13" fillId="3" borderId="13" xfId="7" applyFont="1" applyFill="1" applyBorder="1" applyAlignment="1">
      <alignment horizontal="center" vertical="center" shrinkToFit="1"/>
    </xf>
    <xf numFmtId="0" fontId="13" fillId="3" borderId="14" xfId="7" applyFont="1" applyFill="1" applyBorder="1" applyAlignment="1">
      <alignment vertical="center" shrinkToFit="1"/>
    </xf>
    <xf numFmtId="0" fontId="13" fillId="3" borderId="15" xfId="7" applyFont="1" applyFill="1" applyBorder="1" applyAlignment="1">
      <alignment vertical="center" shrinkToFit="1"/>
    </xf>
    <xf numFmtId="0" fontId="13" fillId="3" borderId="16" xfId="7" applyFont="1" applyFill="1" applyBorder="1" applyAlignment="1">
      <alignment horizontal="center" vertical="center" shrinkToFit="1"/>
    </xf>
    <xf numFmtId="0" fontId="13" fillId="3" borderId="14" xfId="7" applyFont="1" applyFill="1" applyBorder="1" applyAlignment="1">
      <alignment horizontal="center" vertical="center" shrinkToFit="1"/>
    </xf>
    <xf numFmtId="0" fontId="13" fillId="3" borderId="33" xfId="7" applyFont="1" applyFill="1" applyBorder="1" applyAlignment="1">
      <alignment horizontal="center" vertical="center" shrinkToFit="1"/>
    </xf>
    <xf numFmtId="0" fontId="13" fillId="0" borderId="5" xfId="7" applyFont="1" applyBorder="1" applyAlignment="1">
      <alignment vertical="center" shrinkToFit="1"/>
    </xf>
    <xf numFmtId="0" fontId="13" fillId="0" borderId="76" xfId="0" applyFont="1" applyBorder="1" applyAlignment="1">
      <alignment shrinkToFit="1"/>
    </xf>
    <xf numFmtId="0" fontId="13" fillId="0" borderId="20" xfId="0" applyFont="1" applyBorder="1" applyAlignment="1">
      <alignment shrinkToFit="1"/>
    </xf>
    <xf numFmtId="0" fontId="13" fillId="0" borderId="6" xfId="0" applyFont="1" applyBorder="1" applyAlignment="1">
      <alignment shrinkToFit="1"/>
    </xf>
    <xf numFmtId="0" fontId="13" fillId="0" borderId="22" xfId="7" applyFont="1" applyBorder="1" applyAlignment="1">
      <alignment vertical="center" shrinkToFit="1"/>
    </xf>
    <xf numFmtId="0" fontId="13" fillId="0" borderId="31" xfId="7" applyFont="1" applyBorder="1" applyAlignment="1" applyProtection="1">
      <alignment vertical="center" shrinkToFit="1"/>
      <protection locked="0"/>
    </xf>
    <xf numFmtId="0" fontId="13" fillId="0" borderId="0" xfId="7" applyFont="1" applyAlignment="1">
      <alignment vertical="center" shrinkToFit="1"/>
    </xf>
    <xf numFmtId="0" fontId="13" fillId="0" borderId="0" xfId="7" applyFont="1" applyAlignment="1">
      <alignment horizontal="right" shrinkToFit="1"/>
    </xf>
    <xf numFmtId="0" fontId="3" fillId="2" borderId="0" xfId="0" applyFont="1" applyFill="1"/>
    <xf numFmtId="0" fontId="13" fillId="0" borderId="77" xfId="7" applyFont="1" applyBorder="1" applyAlignment="1">
      <alignment shrinkToFit="1"/>
    </xf>
    <xf numFmtId="0" fontId="0" fillId="0" borderId="22" xfId="0" applyBorder="1" applyAlignment="1">
      <alignment horizontal="right"/>
    </xf>
    <xf numFmtId="0" fontId="0" fillId="0" borderId="78" xfId="0" applyBorder="1"/>
    <xf numFmtId="0" fontId="1" fillId="0" borderId="22" xfId="8" applyBorder="1" applyAlignment="1">
      <alignment horizontal="left" vertical="center" shrinkToFit="1"/>
    </xf>
    <xf numFmtId="0" fontId="1" fillId="0" borderId="20" xfId="8" applyBorder="1" applyAlignment="1">
      <alignment horizontal="left" vertical="center" shrinkToFit="1"/>
    </xf>
    <xf numFmtId="0" fontId="1" fillId="3" borderId="79" xfId="7" applyFont="1" applyFill="1" applyBorder="1" applyAlignment="1">
      <alignment vertical="center" shrinkToFit="1"/>
    </xf>
    <xf numFmtId="0" fontId="1" fillId="0" borderId="80" xfId="7" applyFont="1" applyBorder="1" applyAlignment="1">
      <alignment vertical="center" shrinkToFit="1"/>
    </xf>
    <xf numFmtId="0" fontId="1" fillId="0" borderId="76" xfId="7" applyFont="1" applyBorder="1" applyAlignment="1">
      <alignment vertical="center" shrinkToFit="1"/>
    </xf>
    <xf numFmtId="0" fontId="1" fillId="0" borderId="81" xfId="0" applyFont="1" applyBorder="1" applyAlignment="1">
      <alignment vertical="center" shrinkToFit="1"/>
    </xf>
    <xf numFmtId="0" fontId="1" fillId="0" borderId="82" xfId="7" applyFont="1" applyBorder="1" applyAlignment="1">
      <alignment vertical="center" shrinkToFit="1"/>
    </xf>
    <xf numFmtId="0" fontId="1" fillId="0" borderId="76" xfId="0" applyFont="1" applyBorder="1" applyAlignment="1">
      <alignment shrinkToFit="1"/>
    </xf>
    <xf numFmtId="0" fontId="1" fillId="0" borderId="78" xfId="7" applyFont="1" applyBorder="1" applyAlignment="1" applyProtection="1">
      <alignment vertical="center"/>
      <protection locked="0"/>
    </xf>
    <xf numFmtId="0" fontId="1" fillId="0" borderId="83" xfId="7" applyFont="1" applyBorder="1" applyAlignment="1">
      <alignment vertical="center" shrinkToFit="1"/>
    </xf>
    <xf numFmtId="0" fontId="1" fillId="0" borderId="84" xfId="7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vertical="center"/>
    </xf>
    <xf numFmtId="0" fontId="1" fillId="3" borderId="85" xfId="7" applyFont="1" applyFill="1" applyBorder="1" applyAlignment="1">
      <alignment vertical="center" shrinkToFit="1"/>
    </xf>
    <xf numFmtId="0" fontId="1" fillId="0" borderId="6" xfId="7" applyFont="1" applyBorder="1" applyAlignment="1">
      <alignment horizontal="left" vertical="center" shrinkToFit="1"/>
    </xf>
    <xf numFmtId="0" fontId="1" fillId="3" borderId="86" xfId="7" applyFont="1" applyFill="1" applyBorder="1" applyAlignment="1">
      <alignment vertical="center" shrinkToFit="1"/>
    </xf>
    <xf numFmtId="0" fontId="1" fillId="0" borderId="87" xfId="7" applyFont="1" applyBorder="1" applyAlignment="1">
      <alignment shrinkToFit="1"/>
    </xf>
    <xf numFmtId="0" fontId="13" fillId="0" borderId="77" xfId="7" applyFont="1" applyBorder="1" applyAlignment="1">
      <alignment vertical="center" shrinkToFit="1"/>
    </xf>
    <xf numFmtId="0" fontId="13" fillId="0" borderId="86" xfId="7" applyFont="1" applyBorder="1" applyAlignment="1">
      <alignment vertical="center" shrinkToFit="1"/>
    </xf>
    <xf numFmtId="0" fontId="1" fillId="0" borderId="0" xfId="0" applyFont="1" applyAlignment="1">
      <alignment horizontal="center"/>
    </xf>
    <xf numFmtId="0" fontId="1" fillId="0" borderId="0" xfId="7" applyFont="1" applyAlignment="1">
      <alignment horizontal="center" shrinkToFit="1"/>
    </xf>
    <xf numFmtId="0" fontId="13" fillId="0" borderId="5" xfId="7" applyFont="1" applyBorder="1" applyAlignment="1">
      <alignment horizontal="center" vertical="center" shrinkToFit="1"/>
    </xf>
    <xf numFmtId="0" fontId="13" fillId="0" borderId="0" xfId="7" applyFont="1" applyAlignment="1">
      <alignment horizontal="center" shrinkToFit="1"/>
    </xf>
    <xf numFmtId="0" fontId="1" fillId="2" borderId="0" xfId="0" applyFont="1" applyFill="1" applyAlignment="1">
      <alignment shrinkToFit="1"/>
    </xf>
    <xf numFmtId="0" fontId="1" fillId="0" borderId="20" xfId="7" applyFont="1" applyBorder="1" applyAlignment="1">
      <alignment horizontal="left" vertical="center" shrinkToFit="1"/>
    </xf>
    <xf numFmtId="0" fontId="1" fillId="3" borderId="88" xfId="7" applyFont="1" applyFill="1" applyBorder="1" applyAlignment="1">
      <alignment vertical="center" shrinkToFit="1"/>
    </xf>
    <xf numFmtId="0" fontId="8" fillId="3" borderId="89" xfId="7" applyFont="1" applyFill="1" applyBorder="1" applyAlignment="1">
      <alignment horizontal="center" vertical="center" shrinkToFit="1"/>
    </xf>
    <xf numFmtId="0" fontId="1" fillId="0" borderId="31" xfId="7" applyFont="1" applyBorder="1" applyAlignment="1">
      <alignment vertical="center" shrinkToFit="1"/>
    </xf>
    <xf numFmtId="0" fontId="1" fillId="3" borderId="90" xfId="7" applyFont="1" applyFill="1" applyBorder="1" applyAlignment="1">
      <alignment vertical="center" shrinkToFit="1"/>
    </xf>
    <xf numFmtId="0" fontId="1" fillId="0" borderId="22" xfId="0" applyFont="1" applyBorder="1" applyAlignment="1">
      <alignment shrinkToFit="1"/>
    </xf>
    <xf numFmtId="0" fontId="1" fillId="0" borderId="91" xfId="7" applyFont="1" applyBorder="1" applyAlignment="1" applyProtection="1">
      <alignment vertical="center" shrinkToFit="1"/>
      <protection locked="0"/>
    </xf>
    <xf numFmtId="0" fontId="0" fillId="0" borderId="78" xfId="0" applyBorder="1" applyAlignment="1">
      <alignment shrinkToFit="1"/>
    </xf>
    <xf numFmtId="0" fontId="13" fillId="0" borderId="0" xfId="0" applyFont="1"/>
    <xf numFmtId="0" fontId="0" fillId="0" borderId="26" xfId="8" applyFont="1" applyBorder="1" applyAlignment="1">
      <alignment horizontal="left" vertical="center" shrinkToFit="1"/>
    </xf>
    <xf numFmtId="0" fontId="0" fillId="0" borderId="26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6" xfId="8" applyFont="1" applyBorder="1" applyAlignment="1">
      <alignment horizontal="left" vertical="center" shrinkToFit="1"/>
    </xf>
    <xf numFmtId="0" fontId="1" fillId="0" borderId="22" xfId="0" applyFont="1" applyBorder="1" applyAlignment="1">
      <alignment horizontal="right" vertical="center" shrinkToFit="1"/>
    </xf>
    <xf numFmtId="0" fontId="0" fillId="0" borderId="6" xfId="0" applyBorder="1" applyAlignment="1">
      <alignment horizontal="left" vertical="center" shrinkToFit="1"/>
    </xf>
    <xf numFmtId="0" fontId="1" fillId="0" borderId="92" xfId="0" applyFont="1" applyBorder="1" applyAlignment="1">
      <alignment horizontal="center" vertical="center" shrinkToFit="1"/>
    </xf>
    <xf numFmtId="0" fontId="8" fillId="3" borderId="93" xfId="7" applyFont="1" applyFill="1" applyBorder="1" applyAlignment="1">
      <alignment horizontal="center" vertical="center" shrinkToFit="1"/>
    </xf>
    <xf numFmtId="0" fontId="1" fillId="3" borderId="94" xfId="7" applyFont="1" applyFill="1" applyBorder="1" applyAlignment="1">
      <alignment vertical="center" shrinkToFit="1"/>
    </xf>
    <xf numFmtId="0" fontId="1" fillId="0" borderId="25" xfId="7" applyFont="1" applyBorder="1" applyAlignment="1">
      <alignment horizontal="left" vertical="center" shrinkToFit="1"/>
    </xf>
    <xf numFmtId="0" fontId="1" fillId="0" borderId="22" xfId="7" applyFont="1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0" xfId="7" applyFont="1" applyBorder="1" applyAlignment="1">
      <alignment horizontal="left" vertical="center" shrinkToFit="1"/>
    </xf>
    <xf numFmtId="0" fontId="0" fillId="0" borderId="95" xfId="0" applyBorder="1" applyAlignment="1">
      <alignment horizontal="left" vertical="center" shrinkToFit="1"/>
    </xf>
    <xf numFmtId="0" fontId="0" fillId="0" borderId="26" xfId="8" applyFont="1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2" xfId="8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1" fillId="0" borderId="26" xfId="7" applyFont="1" applyBorder="1" applyAlignment="1">
      <alignment horizontal="left" vertical="center" shrinkToFit="1"/>
    </xf>
    <xf numFmtId="0" fontId="0" fillId="0" borderId="26" xfId="0" applyBorder="1" applyAlignment="1">
      <alignment horizontal="left" vertical="center"/>
    </xf>
    <xf numFmtId="0" fontId="0" fillId="0" borderId="26" xfId="7" applyFont="1" applyBorder="1" applyAlignment="1">
      <alignment horizontal="left" vertical="center" shrinkToFit="1"/>
    </xf>
    <xf numFmtId="0" fontId="0" fillId="0" borderId="6" xfId="7" applyFont="1" applyBorder="1" applyAlignment="1">
      <alignment horizontal="left" vertical="center" shrinkToFit="1"/>
    </xf>
    <xf numFmtId="0" fontId="0" fillId="0" borderId="22" xfId="7" applyFont="1" applyBorder="1" applyAlignment="1">
      <alignment horizontal="left" vertical="center" shrinkToFit="1"/>
    </xf>
    <xf numFmtId="0" fontId="0" fillId="0" borderId="72" xfId="0" applyBorder="1" applyAlignment="1">
      <alignment horizontal="left" vertical="center" shrinkToFit="1"/>
    </xf>
    <xf numFmtId="0" fontId="1" fillId="0" borderId="30" xfId="7" applyFont="1" applyBorder="1" applyAlignment="1" applyProtection="1">
      <alignment horizontal="left" vertical="center" shrinkToFit="1"/>
      <protection locked="0"/>
    </xf>
    <xf numFmtId="0" fontId="0" fillId="0" borderId="96" xfId="0" applyBorder="1" applyAlignment="1">
      <alignment vertical="center" shrinkToFit="1"/>
    </xf>
    <xf numFmtId="0" fontId="0" fillId="0" borderId="22" xfId="0" applyBorder="1" applyAlignment="1">
      <alignment horizontal="left" vertical="center"/>
    </xf>
    <xf numFmtId="0" fontId="0" fillId="0" borderId="31" xfId="7" applyFont="1" applyBorder="1" applyAlignment="1">
      <alignment horizontal="left" vertical="center"/>
    </xf>
    <xf numFmtId="0" fontId="0" fillId="0" borderId="22" xfId="7" applyFont="1" applyBorder="1" applyAlignment="1">
      <alignment horizontal="left" vertical="center"/>
    </xf>
    <xf numFmtId="0" fontId="1" fillId="0" borderId="97" xfId="7" applyFont="1" applyBorder="1" applyAlignment="1">
      <alignment horizontal="left" vertical="center"/>
    </xf>
    <xf numFmtId="0" fontId="1" fillId="0" borderId="72" xfId="7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1" fillId="0" borderId="97" xfId="0" applyFont="1" applyBorder="1" applyAlignment="1">
      <alignment vertical="center" shrinkToFit="1"/>
    </xf>
    <xf numFmtId="0" fontId="13" fillId="0" borderId="6" xfId="7" applyFont="1" applyBorder="1" applyAlignment="1">
      <alignment horizontal="left" vertical="center" shrinkToFit="1"/>
    </xf>
    <xf numFmtId="0" fontId="1" fillId="0" borderId="76" xfId="7" applyFont="1" applyBorder="1" applyAlignment="1">
      <alignment horizontal="left" vertical="center" shrinkToFit="1"/>
    </xf>
    <xf numFmtId="0" fontId="1" fillId="0" borderId="25" xfId="0" applyFont="1" applyBorder="1" applyAlignment="1">
      <alignment vertical="center" shrinkToFit="1"/>
    </xf>
    <xf numFmtId="0" fontId="1" fillId="0" borderId="98" xfId="7" applyFont="1" applyBorder="1" applyAlignment="1" applyProtection="1">
      <alignment vertical="center" shrinkToFit="1"/>
      <protection locked="0"/>
    </xf>
    <xf numFmtId="0" fontId="1" fillId="0" borderId="99" xfId="0" applyFont="1" applyBorder="1" applyAlignment="1">
      <alignment shrinkToFit="1"/>
    </xf>
    <xf numFmtId="0" fontId="0" fillId="0" borderId="22" xfId="8" applyFont="1" applyBorder="1" applyAlignment="1">
      <alignment horizontal="left" vertical="center" shrinkToFit="1"/>
    </xf>
    <xf numFmtId="0" fontId="1" fillId="0" borderId="100" xfId="7" applyFont="1" applyBorder="1" applyAlignment="1">
      <alignment horizontal="center" vertical="center" shrinkToFit="1"/>
    </xf>
    <xf numFmtId="0" fontId="1" fillId="0" borderId="101" xfId="7" applyFont="1" applyBorder="1" applyAlignment="1">
      <alignment horizontal="center" vertical="center" shrinkToFit="1"/>
    </xf>
    <xf numFmtId="0" fontId="1" fillId="0" borderId="98" xfId="7" applyFont="1" applyBorder="1" applyAlignment="1" applyProtection="1">
      <alignment horizontal="right" vertical="center" shrinkToFit="1"/>
      <protection locked="0"/>
    </xf>
    <xf numFmtId="0" fontId="1" fillId="0" borderId="68" xfId="0" applyFont="1" applyBorder="1" applyAlignment="1">
      <alignment horizontal="left" vertical="center" shrinkToFit="1"/>
    </xf>
    <xf numFmtId="0" fontId="1" fillId="0" borderId="76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shrinkToFit="1"/>
    </xf>
    <xf numFmtId="0" fontId="1" fillId="0" borderId="76" xfId="0" applyFont="1" applyBorder="1" applyAlignment="1">
      <alignment horizontal="left" shrinkToFit="1"/>
    </xf>
    <xf numFmtId="0" fontId="1" fillId="0" borderId="22" xfId="0" applyFont="1" applyBorder="1" applyAlignment="1">
      <alignment vertical="center" shrinkToFit="1"/>
    </xf>
    <xf numFmtId="0" fontId="1" fillId="0" borderId="102" xfId="7" applyFont="1" applyBorder="1" applyAlignment="1" applyProtection="1">
      <alignment vertical="center" shrinkToFit="1"/>
      <protection locked="0"/>
    </xf>
    <xf numFmtId="0" fontId="1" fillId="0" borderId="28" xfId="7" applyFont="1" applyBorder="1" applyAlignment="1" applyProtection="1">
      <alignment vertical="center" shrinkToFit="1"/>
      <protection locked="0"/>
    </xf>
    <xf numFmtId="0" fontId="0" fillId="0" borderId="68" xfId="0" applyBorder="1"/>
    <xf numFmtId="0" fontId="0" fillId="0" borderId="6" xfId="7" applyFont="1" applyBorder="1" applyAlignment="1">
      <alignment vertical="center" shrinkToFit="1"/>
    </xf>
    <xf numFmtId="0" fontId="0" fillId="0" borderId="25" xfId="0" applyBorder="1" applyAlignment="1">
      <alignment horizontal="left" vertical="center" shrinkToFit="1"/>
    </xf>
    <xf numFmtId="0" fontId="1" fillId="0" borderId="75" xfId="0" applyFont="1" applyBorder="1"/>
    <xf numFmtId="0" fontId="0" fillId="0" borderId="26" xfId="7" applyFont="1" applyBorder="1" applyAlignment="1">
      <alignment horizontal="left" vertical="center"/>
    </xf>
    <xf numFmtId="0" fontId="1" fillId="0" borderId="68" xfId="7" applyFont="1" applyBorder="1" applyAlignment="1" applyProtection="1">
      <alignment vertical="center"/>
      <protection locked="0"/>
    </xf>
    <xf numFmtId="0" fontId="0" fillId="0" borderId="70" xfId="0" applyBorder="1"/>
    <xf numFmtId="0" fontId="0" fillId="0" borderId="76" xfId="0" applyBorder="1" applyAlignment="1">
      <alignment horizontal="left" vertical="center" shrinkToFit="1"/>
    </xf>
    <xf numFmtId="0" fontId="1" fillId="0" borderId="6" xfId="8" applyBorder="1" applyAlignment="1">
      <alignment vertical="center" shrinkToFit="1"/>
    </xf>
    <xf numFmtId="0" fontId="1" fillId="0" borderId="78" xfId="0" applyFont="1" applyBorder="1" applyAlignment="1" applyProtection="1">
      <alignment vertical="center"/>
      <protection locked="0"/>
    </xf>
    <xf numFmtId="0" fontId="0" fillId="0" borderId="22" xfId="7" applyFont="1" applyBorder="1" applyAlignment="1" applyProtection="1">
      <alignment horizontal="left" vertical="center" shrinkToFit="1"/>
      <protection locked="0"/>
    </xf>
    <xf numFmtId="0" fontId="1" fillId="0" borderId="99" xfId="0" applyFont="1" applyBorder="1" applyAlignment="1">
      <alignment horizontal="left" vertical="center" shrinkToFit="1"/>
    </xf>
    <xf numFmtId="0" fontId="0" fillId="0" borderId="103" xfId="0" applyBorder="1" applyAlignment="1">
      <alignment vertical="center" shrinkToFit="1"/>
    </xf>
    <xf numFmtId="0" fontId="0" fillId="0" borderId="104" xfId="7" applyFont="1" applyBorder="1" applyAlignment="1">
      <alignment horizontal="left" vertical="center" shrinkToFit="1"/>
    </xf>
    <xf numFmtId="0" fontId="1" fillId="0" borderId="22" xfId="7" applyFont="1" applyBorder="1" applyAlignment="1" applyProtection="1">
      <alignment shrinkToFit="1"/>
      <protection locked="0"/>
    </xf>
    <xf numFmtId="0" fontId="0" fillId="0" borderId="31" xfId="0" applyBorder="1" applyAlignment="1">
      <alignment vertical="center"/>
    </xf>
    <xf numFmtId="0" fontId="1" fillId="0" borderId="147" xfId="7" applyFont="1" applyBorder="1" applyAlignment="1" applyProtection="1">
      <alignment horizontal="right" vertical="center" shrinkToFit="1"/>
      <protection locked="0"/>
    </xf>
    <xf numFmtId="0" fontId="0" fillId="0" borderId="147" xfId="0" applyBorder="1"/>
    <xf numFmtId="0" fontId="1" fillId="0" borderId="147" xfId="7" applyFont="1" applyBorder="1" applyAlignment="1">
      <alignment vertical="center" shrinkToFit="1"/>
    </xf>
    <xf numFmtId="0" fontId="1" fillId="0" borderId="148" xfId="7" applyFont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1" fillId="0" borderId="72" xfId="7" applyFont="1" applyBorder="1" applyAlignment="1">
      <alignment vertical="center" shrinkToFit="1"/>
    </xf>
    <xf numFmtId="0" fontId="0" fillId="0" borderId="94" xfId="0" applyBorder="1" applyAlignment="1">
      <alignment horizontal="left" vertical="center" shrinkToFit="1"/>
    </xf>
    <xf numFmtId="0" fontId="0" fillId="0" borderId="147" xfId="0" applyBorder="1" applyAlignment="1">
      <alignment horizontal="right"/>
    </xf>
    <xf numFmtId="0" fontId="0" fillId="0" borderId="25" xfId="7" applyFont="1" applyBorder="1" applyAlignment="1">
      <alignment horizontal="left" vertical="center" shrinkToFit="1"/>
    </xf>
    <xf numFmtId="0" fontId="0" fillId="0" borderId="105" xfId="0" applyBorder="1" applyAlignment="1">
      <alignment horizontal="left" vertical="center" shrinkToFit="1"/>
    </xf>
    <xf numFmtId="0" fontId="1" fillId="0" borderId="76" xfId="0" applyFont="1" applyBorder="1" applyAlignment="1">
      <alignment vertical="center" shrinkToFit="1"/>
    </xf>
    <xf numFmtId="0" fontId="1" fillId="0" borderId="106" xfId="7" applyFont="1" applyBorder="1" applyAlignment="1" applyProtection="1">
      <alignment vertical="center" shrinkToFit="1"/>
      <protection locked="0"/>
    </xf>
    <xf numFmtId="0" fontId="1" fillId="0" borderId="107" xfId="7" applyFont="1" applyBorder="1" applyAlignment="1" applyProtection="1">
      <alignment vertical="center" shrinkToFit="1"/>
      <protection locked="0"/>
    </xf>
    <xf numFmtId="0" fontId="1" fillId="0" borderId="70" xfId="0" applyFont="1" applyBorder="1"/>
    <xf numFmtId="0" fontId="1" fillId="0" borderId="108" xfId="0" applyFont="1" applyBorder="1"/>
    <xf numFmtId="0" fontId="1" fillId="0" borderId="31" xfId="7" applyFont="1" applyBorder="1" applyAlignment="1" applyProtection="1">
      <alignment vertical="center"/>
      <protection locked="0"/>
    </xf>
    <xf numFmtId="0" fontId="0" fillId="0" borderId="30" xfId="7" applyFont="1" applyBorder="1" applyAlignment="1" applyProtection="1">
      <alignment horizontal="left" vertical="center" shrinkToFit="1"/>
      <protection locked="0"/>
    </xf>
    <xf numFmtId="0" fontId="0" fillId="0" borderId="20" xfId="8" applyFont="1" applyBorder="1" applyAlignment="1">
      <alignment horizontal="left" vertical="center" shrinkToFit="1"/>
    </xf>
    <xf numFmtId="0" fontId="0" fillId="0" borderId="109" xfId="7" applyFont="1" applyBorder="1" applyAlignment="1">
      <alignment horizontal="left" vertical="center" shrinkToFit="1"/>
    </xf>
    <xf numFmtId="0" fontId="0" fillId="0" borderId="110" xfId="8" applyFont="1" applyBorder="1" applyAlignment="1">
      <alignment horizontal="left" vertical="center" shrinkToFit="1"/>
    </xf>
    <xf numFmtId="0" fontId="0" fillId="0" borderId="104" xfId="0" applyBorder="1" applyAlignment="1">
      <alignment horizontal="left" vertical="center" shrinkToFit="1"/>
    </xf>
    <xf numFmtId="0" fontId="0" fillId="0" borderId="68" xfId="8" applyFont="1" applyBorder="1" applyAlignment="1">
      <alignment horizontal="left" vertical="center" shrinkToFit="1"/>
    </xf>
    <xf numFmtId="0" fontId="0" fillId="0" borderId="111" xfId="0" applyBorder="1" applyAlignment="1">
      <alignment horizontal="left" vertical="center" shrinkToFit="1"/>
    </xf>
    <xf numFmtId="0" fontId="0" fillId="0" borderId="97" xfId="0" applyBorder="1" applyAlignment="1">
      <alignment vertical="center"/>
    </xf>
    <xf numFmtId="0" fontId="0" fillId="0" borderId="97" xfId="0" applyBorder="1" applyAlignment="1">
      <alignment horizontal="left" vertical="center" shrinkToFit="1"/>
    </xf>
    <xf numFmtId="0" fontId="1" fillId="0" borderId="6" xfId="0" applyFont="1" applyBorder="1" applyAlignment="1">
      <alignment horizontal="left" shrinkToFit="1"/>
    </xf>
    <xf numFmtId="0" fontId="1" fillId="0" borderId="23" xfId="7" applyFont="1" applyBorder="1" applyAlignment="1">
      <alignment horizontal="right" vertical="center" shrinkToFit="1"/>
    </xf>
    <xf numFmtId="0" fontId="8" fillId="0" borderId="17" xfId="7" applyFont="1" applyBorder="1" applyAlignment="1">
      <alignment horizontal="center" vertical="center" shrinkToFit="1"/>
    </xf>
    <xf numFmtId="0" fontId="1" fillId="0" borderId="14" xfId="7" applyFont="1" applyBorder="1" applyAlignment="1">
      <alignment horizontal="right" vertical="center" shrinkToFit="1"/>
    </xf>
    <xf numFmtId="0" fontId="8" fillId="0" borderId="19" xfId="7" applyFont="1" applyBorder="1" applyAlignment="1">
      <alignment horizontal="center" vertical="center" shrinkToFit="1"/>
    </xf>
    <xf numFmtId="0" fontId="1" fillId="0" borderId="14" xfId="7" applyFont="1" applyBorder="1" applyAlignment="1">
      <alignment horizontal="center" vertical="center" shrinkToFit="1"/>
    </xf>
    <xf numFmtId="0" fontId="1" fillId="0" borderId="112" xfId="7" applyFont="1" applyBorder="1" applyAlignment="1">
      <alignment vertical="center" shrinkToFit="1"/>
    </xf>
    <xf numFmtId="0" fontId="0" fillId="0" borderId="97" xfId="0" applyBorder="1" applyAlignment="1">
      <alignment vertical="center" shrinkToFit="1"/>
    </xf>
    <xf numFmtId="0" fontId="0" fillId="0" borderId="110" xfId="0" applyBorder="1" applyAlignment="1">
      <alignment horizontal="left" vertical="center" shrinkToFit="1"/>
    </xf>
    <xf numFmtId="0" fontId="1" fillId="0" borderId="28" xfId="7" applyFont="1" applyBorder="1" applyAlignment="1" applyProtection="1">
      <alignment vertical="center"/>
      <protection locked="0"/>
    </xf>
    <xf numFmtId="0" fontId="0" fillId="0" borderId="76" xfId="0" applyBorder="1" applyAlignment="1">
      <alignment vertical="center" shrinkToFit="1"/>
    </xf>
    <xf numFmtId="0" fontId="1" fillId="0" borderId="72" xfId="0" applyFont="1" applyBorder="1" applyAlignment="1">
      <alignment horizontal="right"/>
    </xf>
    <xf numFmtId="0" fontId="14" fillId="0" borderId="20" xfId="6" applyBorder="1">
      <alignment vertical="center"/>
    </xf>
    <xf numFmtId="0" fontId="14" fillId="0" borderId="22" xfId="6" applyBorder="1">
      <alignment vertical="center"/>
    </xf>
    <xf numFmtId="0" fontId="0" fillId="0" borderId="20" xfId="0" applyBorder="1" applyAlignment="1">
      <alignment vertical="center"/>
    </xf>
    <xf numFmtId="0" fontId="0" fillId="0" borderId="103" xfId="7" applyFont="1" applyBorder="1" applyAlignment="1">
      <alignment vertical="center" shrinkToFit="1"/>
    </xf>
    <xf numFmtId="0" fontId="0" fillId="0" borderId="109" xfId="0" applyBorder="1" applyAlignment="1">
      <alignment horizontal="left" vertical="center" shrinkToFit="1"/>
    </xf>
    <xf numFmtId="0" fontId="0" fillId="0" borderId="109" xfId="0" applyBorder="1" applyAlignment="1">
      <alignment vertical="center"/>
    </xf>
    <xf numFmtId="0" fontId="1" fillId="0" borderId="110" xfId="0" applyFont="1" applyBorder="1" applyAlignment="1">
      <alignment vertical="center" shrinkToFit="1"/>
    </xf>
    <xf numFmtId="0" fontId="0" fillId="0" borderId="30" xfId="8" applyFont="1" applyBorder="1" applyAlignment="1">
      <alignment horizontal="left" vertical="center" shrinkToFit="1"/>
    </xf>
    <xf numFmtId="0" fontId="0" fillId="0" borderId="68" xfId="7" applyFont="1" applyBorder="1" applyAlignment="1" applyProtection="1">
      <alignment horizontal="left" vertical="center" shrinkToFit="1"/>
      <protection locked="0"/>
    </xf>
    <xf numFmtId="0" fontId="0" fillId="0" borderId="30" xfId="7" applyFont="1" applyBorder="1" applyAlignment="1">
      <alignment horizontal="left" vertical="center" shrinkToFit="1"/>
    </xf>
    <xf numFmtId="0" fontId="0" fillId="0" borderId="26" xfId="7" applyFont="1" applyBorder="1" applyAlignment="1" applyProtection="1">
      <alignment horizontal="left" vertical="center" shrinkToFit="1"/>
      <protection locked="0"/>
    </xf>
    <xf numFmtId="0" fontId="1" fillId="0" borderId="26" xfId="8" applyBorder="1" applyAlignment="1">
      <alignment horizontal="left" vertical="center" shrinkToFit="1"/>
    </xf>
    <xf numFmtId="0" fontId="1" fillId="0" borderId="6" xfId="8" applyBorder="1" applyAlignment="1">
      <alignment horizontal="left" vertical="center" shrinkToFit="1"/>
    </xf>
    <xf numFmtId="0" fontId="0" fillId="0" borderId="96" xfId="0" applyBorder="1" applyAlignment="1">
      <alignment horizontal="left" vertical="center"/>
    </xf>
    <xf numFmtId="0" fontId="0" fillId="0" borderId="109" xfId="8" applyFont="1" applyBorder="1" applyAlignment="1">
      <alignment horizontal="left" vertical="center" shrinkToFit="1"/>
    </xf>
    <xf numFmtId="0" fontId="0" fillId="0" borderId="111" xfId="8" applyFont="1" applyBorder="1" applyAlignment="1">
      <alignment vertical="center" shrinkToFit="1"/>
    </xf>
    <xf numFmtId="0" fontId="1" fillId="0" borderId="31" xfId="7" applyFont="1" applyBorder="1" applyAlignment="1" applyProtection="1">
      <alignment horizontal="right" vertical="center" shrinkToFit="1"/>
      <protection locked="0"/>
    </xf>
    <xf numFmtId="0" fontId="0" fillId="0" borderId="30" xfId="0" applyBorder="1" applyAlignment="1">
      <alignment horizontal="left" vertical="center" shrinkToFit="1"/>
    </xf>
    <xf numFmtId="0" fontId="1" fillId="0" borderId="104" xfId="0" applyFont="1" applyBorder="1" applyAlignment="1">
      <alignment horizontal="left" vertical="center" shrinkToFit="1"/>
    </xf>
    <xf numFmtId="0" fontId="0" fillId="0" borderId="109" xfId="7" applyFont="1" applyBorder="1" applyAlignment="1" applyProtection="1">
      <alignment horizontal="left" vertical="center" shrinkToFit="1"/>
      <protection locked="0"/>
    </xf>
    <xf numFmtId="0" fontId="1" fillId="0" borderId="110" xfId="8" applyBorder="1" applyAlignment="1">
      <alignment vertical="center" shrinkToFit="1"/>
    </xf>
    <xf numFmtId="0" fontId="0" fillId="0" borderId="113" xfId="0" applyBorder="1" applyAlignment="1">
      <alignment horizontal="left" vertical="center" shrinkToFit="1"/>
    </xf>
    <xf numFmtId="0" fontId="1" fillId="0" borderId="6" xfId="7" applyFont="1" applyBorder="1" applyAlignment="1">
      <alignment vertical="center" shrinkToFit="1"/>
    </xf>
    <xf numFmtId="0" fontId="0" fillId="0" borderId="20" xfId="7" applyFont="1" applyBorder="1" applyAlignment="1">
      <alignment vertical="center" shrinkToFit="1"/>
    </xf>
    <xf numFmtId="0" fontId="1" fillId="0" borderId="22" xfId="0" applyFont="1" applyBorder="1"/>
    <xf numFmtId="0" fontId="0" fillId="0" borderId="114" xfId="0" applyBorder="1" applyAlignment="1">
      <alignment shrinkToFit="1"/>
    </xf>
    <xf numFmtId="0" fontId="1" fillId="0" borderId="78" xfId="0" applyFont="1" applyBorder="1"/>
    <xf numFmtId="0" fontId="1" fillId="0" borderId="114" xfId="0" applyFont="1" applyBorder="1" applyAlignment="1" applyProtection="1">
      <alignment vertical="center"/>
      <protection locked="0"/>
    </xf>
    <xf numFmtId="0" fontId="0" fillId="0" borderId="114" xfId="0" applyBorder="1"/>
    <xf numFmtId="0" fontId="0" fillId="0" borderId="70" xfId="0" applyBorder="1" applyAlignment="1">
      <alignment shrinkToFit="1"/>
    </xf>
    <xf numFmtId="0" fontId="0" fillId="0" borderId="22" xfId="0" applyBorder="1" applyAlignment="1">
      <alignment shrinkToFit="1"/>
    </xf>
    <xf numFmtId="0" fontId="1" fillId="0" borderId="94" xfId="0" applyFont="1" applyBorder="1" applyAlignment="1">
      <alignment shrinkToFit="1"/>
    </xf>
    <xf numFmtId="0" fontId="1" fillId="0" borderId="115" xfId="7" applyFont="1" applyBorder="1" applyAlignment="1" applyProtection="1">
      <alignment vertical="center" shrinkToFit="1"/>
      <protection locked="0"/>
    </xf>
    <xf numFmtId="0" fontId="1" fillId="0" borderId="116" xfId="7" applyFont="1" applyBorder="1" applyAlignment="1" applyProtection="1">
      <alignment vertical="center" shrinkToFit="1"/>
      <protection locked="0"/>
    </xf>
    <xf numFmtId="0" fontId="0" fillId="0" borderId="115" xfId="0" applyBorder="1" applyAlignment="1">
      <alignment shrinkToFit="1"/>
    </xf>
    <xf numFmtId="0" fontId="13" fillId="0" borderId="31" xfId="0" applyFont="1" applyBorder="1" applyAlignment="1">
      <alignment shrinkToFit="1"/>
    </xf>
    <xf numFmtId="0" fontId="13" fillId="0" borderId="22" xfId="0" applyFont="1" applyBorder="1"/>
    <xf numFmtId="0" fontId="1" fillId="0" borderId="25" xfId="8" applyBorder="1" applyAlignment="1">
      <alignment horizontal="left" vertical="center" shrinkToFit="1"/>
    </xf>
    <xf numFmtId="0" fontId="1" fillId="0" borderId="67" xfId="0" applyFont="1" applyBorder="1"/>
    <xf numFmtId="0" fontId="1" fillId="0" borderId="82" xfId="0" applyFont="1" applyBorder="1"/>
    <xf numFmtId="0" fontId="0" fillId="0" borderId="106" xfId="0" applyBorder="1"/>
    <xf numFmtId="0" fontId="1" fillId="0" borderId="117" xfId="7" applyFont="1" applyBorder="1" applyAlignment="1" applyProtection="1">
      <alignment vertical="center" shrinkToFit="1"/>
      <protection locked="0"/>
    </xf>
    <xf numFmtId="0" fontId="1" fillId="0" borderId="78" xfId="7" applyFont="1" applyBorder="1" applyAlignment="1" applyProtection="1">
      <alignment vertical="center" shrinkToFit="1"/>
      <protection locked="0"/>
    </xf>
    <xf numFmtId="0" fontId="1" fillId="0" borderId="118" xfId="7" applyFont="1" applyBorder="1" applyAlignment="1" applyProtection="1">
      <alignment vertical="center" shrinkToFit="1"/>
      <protection locked="0"/>
    </xf>
    <xf numFmtId="0" fontId="1" fillId="0" borderId="119" xfId="7" applyFont="1" applyBorder="1" applyAlignment="1" applyProtection="1">
      <alignment vertical="center" shrinkToFit="1"/>
      <protection locked="0"/>
    </xf>
    <xf numFmtId="0" fontId="1" fillId="0" borderId="120" xfId="7" applyFont="1" applyBorder="1" applyAlignment="1" applyProtection="1">
      <alignment vertical="center" shrinkToFit="1"/>
      <protection locked="0"/>
    </xf>
    <xf numFmtId="0" fontId="1" fillId="0" borderId="117" xfId="0" applyFont="1" applyBorder="1"/>
    <xf numFmtId="0" fontId="0" fillId="0" borderId="67" xfId="0" applyBorder="1"/>
    <xf numFmtId="0" fontId="0" fillId="0" borderId="121" xfId="0" applyBorder="1"/>
    <xf numFmtId="0" fontId="1" fillId="0" borderId="121" xfId="0" applyFont="1" applyBorder="1"/>
    <xf numFmtId="0" fontId="1" fillId="0" borderId="26" xfId="7" applyFont="1" applyBorder="1" applyAlignment="1" applyProtection="1">
      <alignment vertical="center" shrinkToFit="1"/>
      <protection locked="0"/>
    </xf>
    <xf numFmtId="0" fontId="1" fillId="0" borderId="122" xfId="7" applyFont="1" applyBorder="1" applyAlignment="1" applyProtection="1">
      <alignment vertical="center" shrinkToFit="1"/>
      <protection locked="0"/>
    </xf>
    <xf numFmtId="0" fontId="0" fillId="0" borderId="122" xfId="0" applyBorder="1"/>
    <xf numFmtId="0" fontId="1" fillId="0" borderId="122" xfId="0" applyFont="1" applyBorder="1"/>
    <xf numFmtId="0" fontId="1" fillId="0" borderId="104" xfId="7" applyFont="1" applyBorder="1" applyAlignment="1" applyProtection="1">
      <alignment vertical="center" shrinkToFit="1"/>
      <protection locked="0"/>
    </xf>
    <xf numFmtId="0" fontId="1" fillId="0" borderId="123" xfId="7" applyFont="1" applyBorder="1" applyAlignment="1" applyProtection="1">
      <alignment vertical="center" shrinkToFit="1"/>
      <protection locked="0"/>
    </xf>
    <xf numFmtId="0" fontId="0" fillId="0" borderId="22" xfId="0" applyBorder="1" applyAlignment="1">
      <alignment horizontal="right" vertical="top" shrinkToFit="1"/>
    </xf>
    <xf numFmtId="0" fontId="0" fillId="0" borderId="94" xfId="7" applyFont="1" applyBorder="1" applyAlignment="1">
      <alignment horizontal="left" vertical="center"/>
    </xf>
    <xf numFmtId="0" fontId="14" fillId="0" borderId="26" xfId="6" applyBorder="1">
      <alignment vertical="center"/>
    </xf>
    <xf numFmtId="0" fontId="0" fillId="0" borderId="103" xfId="0" applyBorder="1" applyAlignment="1">
      <alignment horizontal="left" vertical="center" shrinkToFit="1"/>
    </xf>
    <xf numFmtId="0" fontId="0" fillId="0" borderId="78" xfId="0" applyBorder="1" applyAlignment="1">
      <alignment horizontal="left" vertical="center"/>
    </xf>
    <xf numFmtId="0" fontId="0" fillId="0" borderId="72" xfId="0" applyBorder="1" applyAlignment="1">
      <alignment vertical="center" shrinkToFit="1"/>
    </xf>
    <xf numFmtId="0" fontId="0" fillId="0" borderId="110" xfId="7" applyFont="1" applyBorder="1" applyAlignment="1">
      <alignment horizontal="left" vertical="center" shrinkToFit="1"/>
    </xf>
    <xf numFmtId="0" fontId="0" fillId="0" borderId="124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26" xfId="0" applyBorder="1" applyAlignment="1">
      <alignment horizontal="left" shrinkToFit="1"/>
    </xf>
    <xf numFmtId="0" fontId="1" fillId="0" borderId="26" xfId="0" applyFont="1" applyBorder="1" applyAlignment="1">
      <alignment horizontal="left" shrinkToFit="1"/>
    </xf>
    <xf numFmtId="0" fontId="0" fillId="0" borderId="124" xfId="0" applyBorder="1" applyAlignment="1">
      <alignment vertical="center" shrinkToFit="1"/>
    </xf>
    <xf numFmtId="0" fontId="0" fillId="0" borderId="26" xfId="0" applyBorder="1"/>
    <xf numFmtId="0" fontId="1" fillId="0" borderId="124" xfId="7" applyFont="1" applyBorder="1" applyAlignment="1">
      <alignment horizontal="left" vertical="center" shrinkToFit="1"/>
    </xf>
    <xf numFmtId="0" fontId="0" fillId="0" borderId="22" xfId="7" applyFont="1" applyBorder="1" applyAlignment="1">
      <alignment vertical="center" shrinkToFit="1"/>
    </xf>
    <xf numFmtId="0" fontId="13" fillId="0" borderId="31" xfId="7" applyFont="1" applyBorder="1" applyAlignment="1">
      <alignment vertical="center" shrinkToFit="1"/>
    </xf>
    <xf numFmtId="0" fontId="0" fillId="0" borderId="94" xfId="0" applyBorder="1" applyAlignment="1">
      <alignment vertical="center" shrinkToFit="1"/>
    </xf>
    <xf numFmtId="0" fontId="1" fillId="0" borderId="0" xfId="8" applyAlignment="1">
      <alignment horizontal="right" vertical="center" shrinkToFit="1"/>
    </xf>
    <xf numFmtId="0" fontId="1" fillId="0" borderId="67" xfId="8" applyBorder="1" applyAlignment="1">
      <alignment horizontal="right" vertical="center" shrinkToFit="1"/>
    </xf>
    <xf numFmtId="0" fontId="1" fillId="0" borderId="68" xfId="8" applyBorder="1" applyAlignment="1">
      <alignment horizontal="right" vertical="center" shrinkToFit="1"/>
    </xf>
    <xf numFmtId="0" fontId="1" fillId="0" borderId="70" xfId="7" applyFont="1" applyBorder="1" applyAlignment="1" applyProtection="1">
      <alignment horizontal="right" vertical="center" shrinkToFit="1"/>
      <protection locked="0"/>
    </xf>
    <xf numFmtId="0" fontId="1" fillId="0" borderId="28" xfId="8" applyBorder="1" applyAlignment="1">
      <alignment horizontal="right" vertical="center" shrinkToFit="1"/>
    </xf>
    <xf numFmtId="0" fontId="1" fillId="0" borderId="28" xfId="8" applyBorder="1" applyAlignment="1">
      <alignment horizontal="right" vertical="center"/>
    </xf>
    <xf numFmtId="0" fontId="1" fillId="0" borderId="28" xfId="0" applyFont="1" applyBorder="1" applyAlignment="1">
      <alignment horizontal="right"/>
    </xf>
    <xf numFmtId="0" fontId="0" fillId="0" borderId="28" xfId="0" applyBorder="1" applyAlignment="1">
      <alignment horizontal="right"/>
    </xf>
    <xf numFmtId="0" fontId="1" fillId="0" borderId="104" xfId="0" applyFont="1" applyBorder="1" applyAlignment="1">
      <alignment horizontal="right"/>
    </xf>
    <xf numFmtId="0" fontId="1" fillId="0" borderId="74" xfId="0" applyFont="1" applyBorder="1" applyAlignment="1">
      <alignment horizontal="right"/>
    </xf>
    <xf numFmtId="0" fontId="13" fillId="0" borderId="22" xfId="0" applyFont="1" applyBorder="1" applyAlignment="1">
      <alignment vertical="center" shrinkToFit="1"/>
    </xf>
    <xf numFmtId="0" fontId="1" fillId="0" borderId="78" xfId="7" applyFont="1" applyBorder="1" applyAlignment="1" applyProtection="1">
      <alignment horizontal="right" vertical="center" shrinkToFit="1"/>
      <protection locked="0"/>
    </xf>
    <xf numFmtId="0" fontId="1" fillId="0" borderId="78" xfId="0" applyFont="1" applyBorder="1" applyAlignment="1">
      <alignment horizontal="right"/>
    </xf>
    <xf numFmtId="0" fontId="13" fillId="0" borderId="78" xfId="7" applyFont="1" applyBorder="1" applyAlignment="1" applyProtection="1">
      <alignment vertical="center" shrinkToFit="1"/>
      <protection locked="0"/>
    </xf>
    <xf numFmtId="0" fontId="13" fillId="0" borderId="22" xfId="7" applyFont="1" applyBorder="1" applyAlignment="1" applyProtection="1">
      <alignment horizontal="right" vertical="center" shrinkToFit="1"/>
      <protection locked="0"/>
    </xf>
    <xf numFmtId="0" fontId="13" fillId="0" borderId="78" xfId="7" applyFont="1" applyBorder="1" applyAlignment="1" applyProtection="1">
      <alignment shrinkToFit="1"/>
      <protection locked="0"/>
    </xf>
    <xf numFmtId="0" fontId="1" fillId="0" borderId="26" xfId="7" applyFont="1" applyBorder="1" applyAlignment="1" applyProtection="1">
      <alignment horizontal="right" vertical="center"/>
      <protection locked="0"/>
    </xf>
    <xf numFmtId="0" fontId="1" fillId="0" borderId="84" xfId="7" applyFont="1" applyBorder="1" applyAlignment="1" applyProtection="1">
      <alignment horizontal="right" vertical="center"/>
      <protection locked="0"/>
    </xf>
    <xf numFmtId="0" fontId="1" fillId="0" borderId="91" xfId="7" applyFont="1" applyBorder="1" applyAlignment="1" applyProtection="1">
      <alignment horizontal="right" vertical="center" shrinkToFit="1"/>
      <protection locked="0"/>
    </xf>
    <xf numFmtId="0" fontId="1" fillId="0" borderId="91" xfId="0" applyFont="1" applyBorder="1" applyAlignment="1">
      <alignment horizontal="right"/>
    </xf>
    <xf numFmtId="0" fontId="13" fillId="0" borderId="31" xfId="7" applyFont="1" applyBorder="1" applyAlignment="1" applyProtection="1">
      <alignment shrinkToFit="1"/>
      <protection locked="0"/>
    </xf>
    <xf numFmtId="0" fontId="13" fillId="0" borderId="22" xfId="0" applyFont="1" applyBorder="1" applyAlignment="1">
      <alignment shrinkToFit="1"/>
    </xf>
    <xf numFmtId="0" fontId="0" fillId="0" borderId="0" xfId="0" applyAlignment="1">
      <alignment horizontal="left" vertical="center" shrinkToFit="1"/>
    </xf>
    <xf numFmtId="0" fontId="1" fillId="0" borderId="22" xfId="7" applyFont="1" applyBorder="1" applyAlignment="1">
      <alignment horizontal="left" vertical="center"/>
    </xf>
    <xf numFmtId="0" fontId="0" fillId="0" borderId="21" xfId="0" applyBorder="1" applyAlignment="1">
      <alignment horizontal="left" vertical="center" shrinkToFit="1"/>
    </xf>
    <xf numFmtId="0" fontId="1" fillId="0" borderId="97" xfId="7" applyFont="1" applyBorder="1" applyAlignment="1">
      <alignment vertical="center"/>
    </xf>
    <xf numFmtId="0" fontId="1" fillId="0" borderId="149" xfId="7" applyFont="1" applyBorder="1" applyAlignment="1" applyProtection="1">
      <alignment horizontal="right" vertical="center" shrinkToFit="1"/>
      <protection locked="0"/>
    </xf>
    <xf numFmtId="0" fontId="0" fillId="0" borderId="148" xfId="0" applyBorder="1" applyAlignment="1">
      <alignment horizontal="right"/>
    </xf>
    <xf numFmtId="0" fontId="1" fillId="0" borderId="31" xfId="0" applyFont="1" applyBorder="1" applyAlignment="1">
      <alignment horizontal="right" vertical="center" shrinkToFit="1"/>
    </xf>
    <xf numFmtId="0" fontId="1" fillId="0" borderId="125" xfId="7" applyFont="1" applyBorder="1" applyAlignment="1" applyProtection="1">
      <alignment horizontal="right" vertical="center" shrinkToFit="1"/>
      <protection locked="0"/>
    </xf>
    <xf numFmtId="0" fontId="1" fillId="0" borderId="126" xfId="7" applyFont="1" applyBorder="1" applyAlignment="1" applyProtection="1">
      <alignment vertical="center" shrinkToFit="1"/>
      <protection locked="0"/>
    </xf>
    <xf numFmtId="0" fontId="0" fillId="4" borderId="78" xfId="0" applyFill="1" applyBorder="1"/>
    <xf numFmtId="0" fontId="0" fillId="4" borderId="31" xfId="0" applyFill="1" applyBorder="1"/>
    <xf numFmtId="0" fontId="13" fillId="4" borderId="78" xfId="7" applyFont="1" applyFill="1" applyBorder="1" applyAlignment="1" applyProtection="1">
      <alignment horizontal="right" shrinkToFit="1"/>
      <protection locked="0"/>
    </xf>
    <xf numFmtId="0" fontId="1" fillId="4" borderId="67" xfId="0" applyFont="1" applyFill="1" applyBorder="1" applyAlignment="1">
      <alignment horizontal="right"/>
    </xf>
    <xf numFmtId="0" fontId="1" fillId="4" borderId="127" xfId="0" applyFont="1" applyFill="1" applyBorder="1" applyAlignment="1">
      <alignment horizontal="right"/>
    </xf>
    <xf numFmtId="0" fontId="1" fillId="4" borderId="67" xfId="7" applyFont="1" applyFill="1" applyBorder="1" applyAlignment="1" applyProtection="1">
      <alignment horizontal="right" vertical="center" shrinkToFit="1"/>
      <protection locked="0"/>
    </xf>
    <xf numFmtId="0" fontId="1" fillId="4" borderId="106" xfId="7" applyFont="1" applyFill="1" applyBorder="1" applyAlignment="1" applyProtection="1">
      <alignment horizontal="right" vertical="center" shrinkToFit="1"/>
      <protection locked="0"/>
    </xf>
    <xf numFmtId="0" fontId="1" fillId="4" borderId="72" xfId="7" applyFont="1" applyFill="1" applyBorder="1" applyAlignment="1" applyProtection="1">
      <alignment horizontal="right" vertical="center" shrinkToFit="1"/>
      <protection locked="0"/>
    </xf>
    <xf numFmtId="0" fontId="1" fillId="4" borderId="67" xfId="0" applyFont="1" applyFill="1" applyBorder="1" applyAlignment="1">
      <alignment horizontal="right" vertical="center"/>
    </xf>
    <xf numFmtId="0" fontId="1" fillId="4" borderId="22" xfId="7" applyFont="1" applyFill="1" applyBorder="1" applyAlignment="1" applyProtection="1">
      <alignment horizontal="right" vertical="center" shrinkToFit="1"/>
      <protection locked="0"/>
    </xf>
    <xf numFmtId="0" fontId="1" fillId="4" borderId="26" xfId="7" applyFont="1" applyFill="1" applyBorder="1" applyAlignment="1" applyProtection="1">
      <alignment horizontal="right" vertical="center" shrinkToFit="1"/>
      <protection locked="0"/>
    </xf>
    <xf numFmtId="0" fontId="1" fillId="4" borderId="68" xfId="7" applyFont="1" applyFill="1" applyBorder="1" applyAlignment="1" applyProtection="1">
      <alignment horizontal="right" vertical="center" shrinkToFit="1"/>
      <protection locked="0"/>
    </xf>
    <xf numFmtId="0" fontId="1" fillId="4" borderId="30" xfId="7" applyFont="1" applyFill="1" applyBorder="1" applyAlignment="1" applyProtection="1">
      <alignment horizontal="right" vertical="center" shrinkToFit="1"/>
      <protection locked="0"/>
    </xf>
    <xf numFmtId="0" fontId="1" fillId="4" borderId="22" xfId="0" applyFont="1" applyFill="1" applyBorder="1" applyAlignment="1">
      <alignment horizontal="right"/>
    </xf>
    <xf numFmtId="0" fontId="0" fillId="4" borderId="22" xfId="0" applyFill="1" applyBorder="1"/>
    <xf numFmtId="0" fontId="1" fillId="4" borderId="72" xfId="0" applyFont="1" applyFill="1" applyBorder="1" applyAlignment="1">
      <alignment horizontal="right"/>
    </xf>
    <xf numFmtId="0" fontId="1" fillId="4" borderId="22" xfId="0" applyFont="1" applyFill="1" applyBorder="1"/>
    <xf numFmtId="0" fontId="1" fillId="4" borderId="104" xfId="7" applyFont="1" applyFill="1" applyBorder="1" applyAlignment="1" applyProtection="1">
      <alignment horizontal="right" vertical="center" shrinkToFit="1"/>
      <protection locked="0"/>
    </xf>
    <xf numFmtId="0" fontId="1" fillId="4" borderId="74" xfId="7" applyFont="1" applyFill="1" applyBorder="1" applyAlignment="1" applyProtection="1">
      <alignment horizontal="right" vertical="center" shrinkToFit="1"/>
      <protection locked="0"/>
    </xf>
    <xf numFmtId="0" fontId="1" fillId="4" borderId="22" xfId="0" applyFont="1" applyFill="1" applyBorder="1" applyAlignment="1">
      <alignment horizontal="right" vertical="center"/>
    </xf>
    <xf numFmtId="0" fontId="1" fillId="4" borderId="117" xfId="0" applyFont="1" applyFill="1" applyBorder="1" applyAlignment="1">
      <alignment horizontal="right"/>
    </xf>
    <xf numFmtId="0" fontId="1" fillId="4" borderId="117" xfId="0" applyFont="1" applyFill="1" applyBorder="1" applyAlignment="1">
      <alignment horizontal="right" vertical="center"/>
    </xf>
    <xf numFmtId="0" fontId="1" fillId="4" borderId="117" xfId="7" applyFont="1" applyFill="1" applyBorder="1" applyAlignment="1" applyProtection="1">
      <alignment horizontal="right" vertical="center" shrinkToFit="1"/>
      <protection locked="0"/>
    </xf>
    <xf numFmtId="0" fontId="1" fillId="4" borderId="31" xfId="0" applyFont="1" applyFill="1" applyBorder="1" applyAlignment="1">
      <alignment horizontal="right"/>
    </xf>
    <xf numFmtId="0" fontId="1" fillId="4" borderId="31" xfId="7" applyFont="1" applyFill="1" applyBorder="1" applyAlignment="1" applyProtection="1">
      <alignment horizontal="right" vertical="center" shrinkToFit="1"/>
      <protection locked="0"/>
    </xf>
    <xf numFmtId="0" fontId="13" fillId="4" borderId="22" xfId="7" applyFont="1" applyFill="1" applyBorder="1" applyAlignment="1" applyProtection="1">
      <alignment vertical="center" shrinkToFit="1"/>
      <protection locked="0"/>
    </xf>
    <xf numFmtId="0" fontId="1" fillId="4" borderId="84" xfId="7" applyFont="1" applyFill="1" applyBorder="1" applyAlignment="1" applyProtection="1">
      <alignment vertical="center"/>
      <protection locked="0"/>
    </xf>
    <xf numFmtId="0" fontId="1" fillId="4" borderId="78" xfId="7" applyFont="1" applyFill="1" applyBorder="1" applyAlignment="1" applyProtection="1">
      <alignment vertical="center"/>
      <protection locked="0"/>
    </xf>
    <xf numFmtId="0" fontId="1" fillId="4" borderId="26" xfId="7" applyFont="1" applyFill="1" applyBorder="1" applyAlignment="1" applyProtection="1">
      <alignment vertical="center"/>
      <protection locked="0"/>
    </xf>
    <xf numFmtId="0" fontId="1" fillId="4" borderId="22" xfId="7" applyFont="1" applyFill="1" applyBorder="1" applyAlignment="1" applyProtection="1">
      <alignment vertical="center"/>
      <protection locked="0"/>
    </xf>
    <xf numFmtId="0" fontId="1" fillId="4" borderId="72" xfId="7" applyFont="1" applyFill="1" applyBorder="1" applyAlignment="1" applyProtection="1">
      <alignment vertical="center" shrinkToFit="1"/>
      <protection locked="0"/>
    </xf>
    <xf numFmtId="0" fontId="1" fillId="4" borderId="91" xfId="7" applyFont="1" applyFill="1" applyBorder="1" applyAlignment="1" applyProtection="1">
      <alignment vertical="center" shrinkToFit="1"/>
      <protection locked="0"/>
    </xf>
    <xf numFmtId="0" fontId="1" fillId="4" borderId="91" xfId="0" applyFont="1" applyFill="1" applyBorder="1" applyAlignment="1">
      <alignment horizontal="right"/>
    </xf>
    <xf numFmtId="0" fontId="1" fillId="4" borderId="22" xfId="7" applyFont="1" applyFill="1" applyBorder="1" applyAlignment="1" applyProtection="1">
      <alignment vertical="center" shrinkToFit="1"/>
      <protection locked="0"/>
    </xf>
    <xf numFmtId="0" fontId="1" fillId="4" borderId="22" xfId="0" applyFont="1" applyFill="1" applyBorder="1" applyAlignment="1">
      <alignment horizontal="right" vertical="center" shrinkToFit="1"/>
    </xf>
    <xf numFmtId="0" fontId="0" fillId="4" borderId="72" xfId="0" applyFill="1" applyBorder="1"/>
    <xf numFmtId="0" fontId="1" fillId="4" borderId="97" xfId="7" applyFont="1" applyFill="1" applyBorder="1" applyAlignment="1" applyProtection="1">
      <alignment vertical="center" shrinkToFit="1"/>
      <protection locked="0"/>
    </xf>
    <xf numFmtId="0" fontId="1" fillId="4" borderId="97" xfId="0" applyFont="1" applyFill="1" applyBorder="1" applyAlignment="1">
      <alignment horizontal="right"/>
    </xf>
    <xf numFmtId="0" fontId="1" fillId="0" borderId="0" xfId="8" applyAlignment="1">
      <alignment vertical="center" shrinkToFit="1"/>
    </xf>
    <xf numFmtId="0" fontId="1" fillId="0" borderId="25" xfId="8" applyBorder="1" applyAlignment="1">
      <alignment vertical="center" shrinkToFit="1"/>
    </xf>
    <xf numFmtId="0" fontId="1" fillId="0" borderId="72" xfId="7" applyFont="1" applyBorder="1" applyAlignment="1">
      <alignment horizontal="left" vertical="center" shrinkToFit="1"/>
    </xf>
    <xf numFmtId="0" fontId="0" fillId="0" borderId="25" xfId="0" applyBorder="1" applyAlignment="1">
      <alignment vertical="center" shrinkToFit="1"/>
    </xf>
    <xf numFmtId="0" fontId="0" fillId="0" borderId="97" xfId="7" applyFont="1" applyBorder="1" applyAlignment="1">
      <alignment horizontal="left" vertical="center"/>
    </xf>
    <xf numFmtId="0" fontId="0" fillId="0" borderId="95" xfId="7" applyFont="1" applyBorder="1" applyAlignment="1">
      <alignment horizontal="left" vertical="center" shrinkToFit="1"/>
    </xf>
    <xf numFmtId="0" fontId="1" fillId="0" borderId="20" xfId="0" applyFont="1" applyBorder="1" applyAlignment="1">
      <alignment vertical="center" shrinkToFit="1"/>
    </xf>
    <xf numFmtId="0" fontId="0" fillId="0" borderId="20" xfId="8" applyFont="1" applyBorder="1" applyAlignment="1">
      <alignment vertical="center" shrinkToFit="1"/>
    </xf>
    <xf numFmtId="0" fontId="0" fillId="0" borderId="143" xfId="0" applyBorder="1" applyAlignment="1">
      <alignment horizontal="left" vertical="center" shrinkToFit="1"/>
    </xf>
    <xf numFmtId="0" fontId="1" fillId="0" borderId="0" xfId="7" applyFont="1" applyAlignment="1" applyProtection="1">
      <alignment horizontal="right" vertical="center" shrinkToFit="1"/>
      <protection locked="0"/>
    </xf>
    <xf numFmtId="0" fontId="0" fillId="0" borderId="28" xfId="0" applyBorder="1" applyAlignment="1">
      <alignment horizontal="left" vertical="center" shrinkToFit="1"/>
    </xf>
    <xf numFmtId="0" fontId="0" fillId="0" borderId="99" xfId="0" applyBorder="1" applyAlignment="1">
      <alignment horizontal="left" vertical="center" shrinkToFit="1"/>
    </xf>
    <xf numFmtId="0" fontId="0" fillId="0" borderId="31" xfId="7" applyFont="1" applyBorder="1" applyAlignment="1">
      <alignment vertical="center" shrinkToFit="1"/>
    </xf>
    <xf numFmtId="0" fontId="1" fillId="0" borderId="76" xfId="8" applyBorder="1" applyAlignment="1">
      <alignment vertical="center" shrinkToFit="1"/>
    </xf>
    <xf numFmtId="0" fontId="0" fillId="0" borderId="148" xfId="0" applyBorder="1"/>
    <xf numFmtId="0" fontId="0" fillId="0" borderId="91" xfId="0" applyBorder="1" applyAlignment="1">
      <alignment horizontal="right"/>
    </xf>
    <xf numFmtId="0" fontId="0" fillId="4" borderId="91" xfId="0" applyFill="1" applyBorder="1"/>
    <xf numFmtId="0" fontId="0" fillId="0" borderId="0" xfId="7" applyFont="1" applyAlignment="1">
      <alignment horizontal="left" vertical="center" shrinkToFit="1"/>
    </xf>
    <xf numFmtId="0" fontId="0" fillId="0" borderId="109" xfId="0" applyBorder="1" applyAlignment="1">
      <alignment horizontal="left" vertical="center"/>
    </xf>
    <xf numFmtId="0" fontId="0" fillId="0" borderId="121" xfId="7" applyFont="1" applyBorder="1" applyAlignment="1">
      <alignment horizontal="left" vertical="center" shrinkToFit="1"/>
    </xf>
    <xf numFmtId="0" fontId="0" fillId="0" borderId="110" xfId="8" applyFont="1" applyBorder="1" applyAlignment="1">
      <alignment vertical="center" shrinkToFit="1"/>
    </xf>
    <xf numFmtId="0" fontId="0" fillId="0" borderId="144" xfId="8" applyFont="1" applyBorder="1" applyAlignment="1">
      <alignment horizontal="left" vertical="center" shrinkToFit="1"/>
    </xf>
    <xf numFmtId="0" fontId="0" fillId="0" borderId="85" xfId="0" applyBorder="1" applyAlignment="1">
      <alignment horizontal="left" vertical="center" shrinkToFit="1"/>
    </xf>
    <xf numFmtId="0" fontId="0" fillId="0" borderId="145" xfId="0" applyBorder="1" applyAlignment="1">
      <alignment vertical="center" shrinkToFit="1"/>
    </xf>
    <xf numFmtId="0" fontId="0" fillId="0" borderId="146" xfId="0" applyBorder="1" applyAlignment="1">
      <alignment horizontal="left" vertical="center" shrinkToFit="1"/>
    </xf>
    <xf numFmtId="0" fontId="0" fillId="0" borderId="121" xfId="0" applyBorder="1" applyAlignment="1">
      <alignment horizontal="left" vertical="center" shrinkToFit="1"/>
    </xf>
    <xf numFmtId="0" fontId="0" fillId="0" borderId="10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26" xfId="0" applyBorder="1" applyAlignment="1">
      <alignment vertical="center"/>
    </xf>
    <xf numFmtId="0" fontId="1" fillId="0" borderId="109" xfId="0" applyFont="1" applyBorder="1" applyAlignment="1">
      <alignment horizontal="left" vertical="center" shrinkToFit="1"/>
    </xf>
    <xf numFmtId="0" fontId="0" fillId="0" borderId="30" xfId="0" applyBorder="1" applyAlignment="1">
      <alignment horizontal="left" vertical="center"/>
    </xf>
    <xf numFmtId="0" fontId="0" fillId="0" borderId="144" xfId="0" applyBorder="1" applyAlignment="1">
      <alignment horizontal="left" vertical="center" shrinkToFit="1"/>
    </xf>
    <xf numFmtId="0" fontId="1" fillId="0" borderId="110" xfId="7" applyFont="1" applyBorder="1" applyAlignment="1">
      <alignment vertical="center" shrinkToFit="1"/>
    </xf>
    <xf numFmtId="0" fontId="0" fillId="0" borderId="124" xfId="8" applyFont="1" applyBorder="1" applyAlignment="1">
      <alignment vertical="center" shrinkToFit="1"/>
    </xf>
    <xf numFmtId="0" fontId="0" fillId="3" borderId="13" xfId="7" applyFont="1" applyFill="1" applyBorder="1" applyAlignment="1">
      <alignment horizontal="center" vertical="center" shrinkToFit="1"/>
    </xf>
    <xf numFmtId="0" fontId="0" fillId="3" borderId="14" xfId="7" applyFont="1" applyFill="1" applyBorder="1" applyAlignment="1">
      <alignment vertical="center" shrinkToFit="1"/>
    </xf>
    <xf numFmtId="0" fontId="0" fillId="3" borderId="15" xfId="7" applyFont="1" applyFill="1" applyBorder="1" applyAlignment="1">
      <alignment vertical="center" shrinkToFit="1"/>
    </xf>
    <xf numFmtId="0" fontId="0" fillId="3" borderId="16" xfId="7" applyFont="1" applyFill="1" applyBorder="1" applyAlignment="1">
      <alignment horizontal="center" vertical="center" shrinkToFit="1"/>
    </xf>
    <xf numFmtId="0" fontId="0" fillId="3" borderId="14" xfId="7" applyFont="1" applyFill="1" applyBorder="1" applyAlignment="1">
      <alignment horizontal="center" vertical="center" shrinkToFit="1"/>
    </xf>
    <xf numFmtId="0" fontId="0" fillId="3" borderId="33" xfId="7" applyFont="1" applyFill="1" applyBorder="1" applyAlignment="1">
      <alignment horizontal="center" vertical="center" shrinkToFit="1"/>
    </xf>
    <xf numFmtId="0" fontId="0" fillId="0" borderId="119" xfId="8" applyFont="1" applyBorder="1" applyAlignment="1">
      <alignment horizontal="left" vertical="center" shrinkToFit="1"/>
    </xf>
    <xf numFmtId="0" fontId="0" fillId="0" borderId="145" xfId="8" applyFont="1" applyBorder="1" applyAlignment="1">
      <alignment horizontal="left" vertical="center" shrinkToFit="1"/>
    </xf>
    <xf numFmtId="0" fontId="1" fillId="0" borderId="150" xfId="7" applyFont="1" applyBorder="1" applyAlignment="1">
      <alignment vertical="center" shrinkToFit="1"/>
    </xf>
    <xf numFmtId="0" fontId="1" fillId="0" borderId="150" xfId="0" applyFont="1" applyBorder="1" applyAlignment="1">
      <alignment shrinkToFit="1"/>
    </xf>
    <xf numFmtId="0" fontId="1" fillId="0" borderId="12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29" xfId="0" applyFont="1" applyBorder="1" applyAlignment="1">
      <alignment horizontal="center" vertical="center" shrinkToFit="1"/>
    </xf>
    <xf numFmtId="0" fontId="1" fillId="0" borderId="130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131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32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4" borderId="100" xfId="0" applyFill="1" applyBorder="1" applyAlignment="1">
      <alignment horizontal="center" vertical="center" shrinkToFit="1"/>
    </xf>
    <xf numFmtId="0" fontId="13" fillId="4" borderId="101" xfId="0" applyFont="1" applyFill="1" applyBorder="1" applyAlignment="1">
      <alignment horizontal="center" vertical="center" shrinkToFit="1"/>
    </xf>
    <xf numFmtId="0" fontId="4" fillId="0" borderId="133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0" fillId="0" borderId="133" xfId="0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" fillId="0" borderId="128" xfId="7" applyFont="1" applyBorder="1" applyAlignment="1">
      <alignment vertical="center" shrinkToFit="1"/>
    </xf>
    <xf numFmtId="0" fontId="1" fillId="0" borderId="1" xfId="7" applyFont="1" applyBorder="1" applyAlignment="1">
      <alignment vertical="center" shrinkToFit="1"/>
    </xf>
    <xf numFmtId="0" fontId="1" fillId="0" borderId="134" xfId="7" applyFont="1" applyBorder="1" applyAlignment="1">
      <alignment vertical="center" shrinkToFit="1"/>
    </xf>
    <xf numFmtId="0" fontId="1" fillId="0" borderId="3" xfId="7" applyFont="1" applyBorder="1" applyAlignment="1">
      <alignment vertical="center" shrinkToFit="1"/>
    </xf>
    <xf numFmtId="0" fontId="1" fillId="0" borderId="135" xfId="7" applyFont="1" applyBorder="1" applyAlignment="1">
      <alignment horizontal="center" vertical="center" shrinkToFit="1"/>
    </xf>
    <xf numFmtId="0" fontId="1" fillId="0" borderId="136" xfId="7" applyFont="1" applyBorder="1" applyAlignment="1">
      <alignment horizontal="center" vertical="center" shrinkToFit="1"/>
    </xf>
    <xf numFmtId="0" fontId="1" fillId="0" borderId="137" xfId="7" applyFont="1" applyBorder="1" applyAlignment="1">
      <alignment horizontal="center" vertical="center" shrinkToFit="1"/>
    </xf>
    <xf numFmtId="0" fontId="1" fillId="0" borderId="138" xfId="7" applyFont="1" applyBorder="1" applyAlignment="1">
      <alignment horizontal="center" vertical="center" shrinkToFit="1"/>
    </xf>
    <xf numFmtId="0" fontId="1" fillId="0" borderId="49" xfId="7" applyFont="1" applyBorder="1" applyAlignment="1">
      <alignment horizontal="center" vertical="center" shrinkToFit="1"/>
    </xf>
    <xf numFmtId="0" fontId="1" fillId="4" borderId="49" xfId="7" applyFont="1" applyFill="1" applyBorder="1" applyAlignment="1">
      <alignment horizontal="center" vertical="center" shrinkToFit="1"/>
    </xf>
    <xf numFmtId="0" fontId="1" fillId="0" borderId="100" xfId="7" applyFont="1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1" fillId="0" borderId="101" xfId="7" applyFont="1" applyBorder="1" applyAlignment="1">
      <alignment horizontal="center" vertical="center" shrinkToFit="1"/>
    </xf>
    <xf numFmtId="0" fontId="1" fillId="0" borderId="128" xfId="7" applyFont="1" applyBorder="1" applyAlignment="1">
      <alignment horizontal="center" vertical="center" shrinkToFit="1"/>
    </xf>
    <xf numFmtId="0" fontId="1" fillId="0" borderId="1" xfId="7" applyFont="1" applyBorder="1" applyAlignment="1">
      <alignment horizontal="center" vertical="center" shrinkToFit="1"/>
    </xf>
    <xf numFmtId="0" fontId="1" fillId="0" borderId="134" xfId="7" applyFont="1" applyBorder="1" applyAlignment="1">
      <alignment horizontal="center" vertical="center" shrinkToFit="1"/>
    </xf>
    <xf numFmtId="0" fontId="1" fillId="0" borderId="3" xfId="7" applyFont="1" applyBorder="1" applyAlignment="1">
      <alignment horizontal="center" vertical="center" shrinkToFit="1"/>
    </xf>
    <xf numFmtId="0" fontId="1" fillId="0" borderId="139" xfId="7" applyFont="1" applyBorder="1" applyAlignment="1">
      <alignment horizontal="center" vertical="center" shrinkToFit="1"/>
    </xf>
    <xf numFmtId="0" fontId="1" fillId="0" borderId="140" xfId="7" applyFont="1" applyBorder="1" applyAlignment="1">
      <alignment horizontal="center" vertical="center" shrinkToFit="1"/>
    </xf>
    <xf numFmtId="0" fontId="1" fillId="4" borderId="100" xfId="7" applyFont="1" applyFill="1" applyBorder="1" applyAlignment="1">
      <alignment horizontal="center" vertical="center" shrinkToFit="1"/>
    </xf>
    <xf numFmtId="0" fontId="1" fillId="4" borderId="101" xfId="7" applyFont="1" applyFill="1" applyBorder="1" applyAlignment="1">
      <alignment horizontal="center" vertical="center" shrinkToFit="1"/>
    </xf>
    <xf numFmtId="0" fontId="4" fillId="0" borderId="49" xfId="7" applyFont="1" applyBorder="1" applyAlignment="1">
      <alignment horizontal="center" vertical="center" shrinkToFit="1"/>
    </xf>
    <xf numFmtId="0" fontId="4" fillId="0" borderId="100" xfId="7" applyFont="1" applyBorder="1" applyAlignment="1">
      <alignment horizontal="center" vertical="center" shrinkToFit="1"/>
    </xf>
    <xf numFmtId="0" fontId="4" fillId="0" borderId="101" xfId="7" applyFont="1" applyBorder="1" applyAlignment="1">
      <alignment horizontal="center" vertical="center" shrinkToFit="1"/>
    </xf>
    <xf numFmtId="0" fontId="0" fillId="0" borderId="136" xfId="0" applyBorder="1" applyAlignment="1">
      <alignment horizontal="center" vertical="center" shrinkToFit="1"/>
    </xf>
    <xf numFmtId="0" fontId="1" fillId="0" borderId="128" xfId="7" applyFont="1" applyBorder="1" applyAlignment="1">
      <alignment horizontal="center" vertical="center"/>
    </xf>
    <xf numFmtId="0" fontId="1" fillId="0" borderId="1" xfId="7" applyFont="1" applyBorder="1" applyAlignment="1">
      <alignment horizontal="center" vertical="center"/>
    </xf>
    <xf numFmtId="0" fontId="1" fillId="0" borderId="134" xfId="7" applyFont="1" applyBorder="1" applyAlignment="1">
      <alignment horizontal="center" vertical="center"/>
    </xf>
    <xf numFmtId="0" fontId="1" fillId="0" borderId="3" xfId="7" applyFont="1" applyBorder="1" applyAlignment="1">
      <alignment horizontal="center" vertical="center"/>
    </xf>
    <xf numFmtId="0" fontId="1" fillId="0" borderId="135" xfId="7" applyFont="1" applyBorder="1" applyAlignment="1">
      <alignment horizontal="center" vertical="center"/>
    </xf>
    <xf numFmtId="0" fontId="1" fillId="0" borderId="136" xfId="7" applyFont="1" applyBorder="1" applyAlignment="1">
      <alignment horizontal="center" vertical="center"/>
    </xf>
    <xf numFmtId="0" fontId="1" fillId="0" borderId="137" xfId="7" applyFont="1" applyBorder="1" applyAlignment="1">
      <alignment horizontal="center" vertical="center"/>
    </xf>
    <xf numFmtId="0" fontId="1" fillId="0" borderId="138" xfId="7" applyFont="1" applyBorder="1" applyAlignment="1">
      <alignment horizontal="center" vertical="center"/>
    </xf>
    <xf numFmtId="0" fontId="4" fillId="4" borderId="49" xfId="7" applyFont="1" applyFill="1" applyBorder="1" applyAlignment="1">
      <alignment horizontal="center" vertical="center" shrinkToFit="1"/>
    </xf>
    <xf numFmtId="0" fontId="1" fillId="0" borderId="141" xfId="7" applyFont="1" applyBorder="1" applyAlignment="1">
      <alignment horizontal="center" vertical="center" shrinkToFit="1"/>
    </xf>
    <xf numFmtId="0" fontId="1" fillId="0" borderId="142" xfId="7" applyFont="1" applyBorder="1" applyAlignment="1">
      <alignment horizontal="center" vertical="center" shrinkToFit="1"/>
    </xf>
    <xf numFmtId="0" fontId="11" fillId="0" borderId="0" xfId="7" applyFont="1" applyAlignment="1">
      <alignment horizontal="center"/>
    </xf>
  </cellXfs>
  <cellStyles count="9">
    <cellStyle name="パーセント 2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  <cellStyle name="標準_01.03.31.MTPランキング" xfId="7" xr:uid="{00000000-0005-0000-0000-000007000000}"/>
    <cellStyle name="標準_04.県選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4"/>
  <sheetViews>
    <sheetView tabSelected="1" view="pageBreakPreview" zoomScaleNormal="100" zoomScaleSheetLayoutView="100" workbookViewId="0">
      <selection activeCell="M13" sqref="M13"/>
    </sheetView>
  </sheetViews>
  <sheetFormatPr baseColWidth="10" defaultColWidth="9" defaultRowHeight="14"/>
  <cols>
    <col min="1" max="1" width="3.83203125" style="1" customWidth="1"/>
    <col min="2" max="2" width="1.6640625" style="1" customWidth="1"/>
    <col min="3" max="3" width="11.6640625" style="2" customWidth="1"/>
    <col min="4" max="4" width="11.83203125" style="2" customWidth="1"/>
    <col min="5" max="5" width="5.6640625" style="1" customWidth="1"/>
    <col min="6" max="10" width="5.1640625" style="1" customWidth="1"/>
    <col min="11" max="11" width="5.1640625" style="12" customWidth="1"/>
    <col min="12" max="15" width="5.1640625" style="1" customWidth="1"/>
    <col min="16" max="16" width="5.1640625" style="132" customWidth="1"/>
    <col min="17" max="17" width="5.1640625" style="1" customWidth="1"/>
    <col min="18" max="16384" width="9" style="1"/>
  </cols>
  <sheetData>
    <row r="1" spans="1:18" customFormat="1" ht="19.5" customHeight="1">
      <c r="A1" t="s">
        <v>170</v>
      </c>
      <c r="C1" s="179"/>
      <c r="D1" s="179"/>
      <c r="F1" s="1" t="s">
        <v>171</v>
      </c>
      <c r="G1" s="1"/>
      <c r="H1" s="1"/>
      <c r="I1" s="1"/>
      <c r="J1" s="1"/>
      <c r="K1" s="1"/>
      <c r="L1" s="1"/>
      <c r="M1" s="1"/>
      <c r="N1" s="1"/>
      <c r="O1" t="s">
        <v>318</v>
      </c>
      <c r="P1" s="132"/>
      <c r="Q1" s="1"/>
    </row>
    <row r="2" spans="1:18" ht="5.25" customHeight="1">
      <c r="K2" s="1"/>
      <c r="M2" s="3"/>
      <c r="N2" s="3"/>
      <c r="O2" s="3"/>
      <c r="P2" s="3"/>
    </row>
    <row r="3" spans="1:18" s="6" customFormat="1">
      <c r="A3" s="531" t="s">
        <v>172</v>
      </c>
      <c r="B3" s="532"/>
      <c r="C3" s="535" t="s">
        <v>173</v>
      </c>
      <c r="D3" s="537" t="s">
        <v>174</v>
      </c>
      <c r="E3" s="4" t="s">
        <v>175</v>
      </c>
      <c r="F3" s="539" t="s">
        <v>256</v>
      </c>
      <c r="G3" s="540"/>
      <c r="H3" s="543" t="s">
        <v>271</v>
      </c>
      <c r="I3" s="544"/>
      <c r="J3" s="545" t="s">
        <v>257</v>
      </c>
      <c r="K3" s="544"/>
      <c r="L3" s="545" t="s">
        <v>272</v>
      </c>
      <c r="M3" s="544"/>
      <c r="N3" s="545" t="s">
        <v>312</v>
      </c>
      <c r="O3" s="546"/>
      <c r="P3" s="541" t="s">
        <v>317</v>
      </c>
      <c r="Q3" s="542"/>
    </row>
    <row r="4" spans="1:18" s="6" customFormat="1">
      <c r="A4" s="533"/>
      <c r="B4" s="534"/>
      <c r="C4" s="536"/>
      <c r="D4" s="538"/>
      <c r="E4" s="7" t="s">
        <v>176</v>
      </c>
      <c r="F4" s="135" t="s">
        <v>177</v>
      </c>
      <c r="G4" s="7" t="s">
        <v>175</v>
      </c>
      <c r="H4" s="8" t="s">
        <v>178</v>
      </c>
      <c r="I4" s="5" t="s">
        <v>190</v>
      </c>
      <c r="J4" s="135" t="s">
        <v>177</v>
      </c>
      <c r="K4" s="136" t="s">
        <v>175</v>
      </c>
      <c r="L4" s="135" t="s">
        <v>177</v>
      </c>
      <c r="M4" s="136" t="s">
        <v>175</v>
      </c>
      <c r="N4" s="135" t="s">
        <v>177</v>
      </c>
      <c r="O4" s="137" t="s">
        <v>175</v>
      </c>
      <c r="P4" s="147" t="s">
        <v>177</v>
      </c>
      <c r="Q4" s="136" t="s">
        <v>175</v>
      </c>
    </row>
    <row r="5" spans="1:18" s="159" customFormat="1" ht="5" customHeight="1">
      <c r="A5" s="521"/>
      <c r="B5" s="521"/>
      <c r="C5" s="522"/>
      <c r="D5" s="523"/>
      <c r="E5" s="524"/>
      <c r="F5" s="525"/>
      <c r="G5" s="29"/>
      <c r="H5" s="27"/>
      <c r="I5" s="27"/>
      <c r="J5" s="526"/>
      <c r="K5" s="28"/>
      <c r="L5" s="29"/>
      <c r="M5" s="29"/>
      <c r="N5" s="526"/>
      <c r="O5" s="28"/>
      <c r="P5" s="525"/>
      <c r="Q5" s="29"/>
    </row>
    <row r="6" spans="1:18" customFormat="1">
      <c r="A6" s="30">
        <v>1</v>
      </c>
      <c r="B6" s="9"/>
      <c r="C6" s="243" t="s">
        <v>369</v>
      </c>
      <c r="D6" s="252" t="s">
        <v>17</v>
      </c>
      <c r="E6" s="9">
        <v>350</v>
      </c>
      <c r="F6" s="208"/>
      <c r="G6" s="10"/>
      <c r="H6" s="177"/>
      <c r="I6" s="11"/>
      <c r="J6" s="370">
        <v>3</v>
      </c>
      <c r="K6" s="10">
        <v>80</v>
      </c>
      <c r="L6" s="301">
        <v>1</v>
      </c>
      <c r="M6" s="10">
        <v>200</v>
      </c>
      <c r="N6" s="183">
        <v>4</v>
      </c>
      <c r="O6" s="10">
        <v>70</v>
      </c>
      <c r="P6" s="449"/>
      <c r="Q6" s="10"/>
    </row>
    <row r="7" spans="1:18" customFormat="1">
      <c r="A7" s="30">
        <v>2</v>
      </c>
      <c r="B7" s="9" t="s">
        <v>160</v>
      </c>
      <c r="C7" s="243" t="s">
        <v>322</v>
      </c>
      <c r="D7" s="210" t="s">
        <v>230</v>
      </c>
      <c r="E7" s="9">
        <v>340</v>
      </c>
      <c r="F7" s="208"/>
      <c r="G7" s="10"/>
      <c r="H7" s="177"/>
      <c r="I7" s="11"/>
      <c r="J7" s="370">
        <v>2</v>
      </c>
      <c r="K7" s="10">
        <v>100</v>
      </c>
      <c r="L7" s="301">
        <v>8</v>
      </c>
      <c r="M7" s="10">
        <v>60</v>
      </c>
      <c r="N7" s="183">
        <v>1</v>
      </c>
      <c r="O7" s="10">
        <v>150</v>
      </c>
      <c r="P7" s="449">
        <v>16</v>
      </c>
      <c r="Q7" s="10">
        <v>30</v>
      </c>
    </row>
    <row r="8" spans="1:18" customFormat="1">
      <c r="A8" s="30">
        <v>3</v>
      </c>
      <c r="B8" s="9" t="s">
        <v>160</v>
      </c>
      <c r="C8" s="243" t="s">
        <v>341</v>
      </c>
      <c r="D8" s="252" t="s">
        <v>18</v>
      </c>
      <c r="E8" s="9">
        <v>295</v>
      </c>
      <c r="F8" s="239"/>
      <c r="G8" s="10"/>
      <c r="H8" s="177"/>
      <c r="I8" s="11"/>
      <c r="J8" s="370">
        <v>32</v>
      </c>
      <c r="K8" s="10">
        <v>15</v>
      </c>
      <c r="L8" s="301">
        <v>2</v>
      </c>
      <c r="M8" s="10">
        <v>150</v>
      </c>
      <c r="N8" s="183">
        <v>2</v>
      </c>
      <c r="O8" s="10">
        <v>100</v>
      </c>
      <c r="P8" s="449">
        <v>16</v>
      </c>
      <c r="Q8" s="10">
        <v>30</v>
      </c>
    </row>
    <row r="9" spans="1:18" customFormat="1">
      <c r="A9" s="30">
        <v>4</v>
      </c>
      <c r="B9" s="9" t="s">
        <v>160</v>
      </c>
      <c r="C9" s="243" t="s">
        <v>325</v>
      </c>
      <c r="D9" s="252" t="s">
        <v>183</v>
      </c>
      <c r="E9" s="9">
        <v>215</v>
      </c>
      <c r="F9" s="371"/>
      <c r="G9" s="10"/>
      <c r="H9" s="177"/>
      <c r="I9" s="11"/>
      <c r="J9" s="370">
        <v>16</v>
      </c>
      <c r="K9" s="10">
        <v>25</v>
      </c>
      <c r="L9" s="301">
        <v>4</v>
      </c>
      <c r="M9" s="10">
        <v>100</v>
      </c>
      <c r="N9" s="183">
        <v>8</v>
      </c>
      <c r="O9" s="10">
        <v>40</v>
      </c>
      <c r="P9" s="449">
        <v>8</v>
      </c>
      <c r="Q9" s="10">
        <v>50</v>
      </c>
    </row>
    <row r="10" spans="1:18" customFormat="1">
      <c r="A10" s="30">
        <v>5</v>
      </c>
      <c r="B10" s="9" t="s">
        <v>160</v>
      </c>
      <c r="C10" s="243" t="s">
        <v>396</v>
      </c>
      <c r="D10" s="252" t="s">
        <v>179</v>
      </c>
      <c r="E10" s="9">
        <v>205</v>
      </c>
      <c r="F10" s="208"/>
      <c r="G10" s="10"/>
      <c r="H10" s="177"/>
      <c r="I10" s="11"/>
      <c r="J10" s="370">
        <v>16</v>
      </c>
      <c r="K10" s="10">
        <v>25</v>
      </c>
      <c r="L10" s="301"/>
      <c r="M10" s="10"/>
      <c r="N10" s="183"/>
      <c r="O10" s="10"/>
      <c r="P10" s="449">
        <v>1</v>
      </c>
      <c r="Q10" s="10">
        <v>180</v>
      </c>
      <c r="R10" s="1"/>
    </row>
    <row r="11" spans="1:18" customFormat="1">
      <c r="A11" s="30">
        <v>6</v>
      </c>
      <c r="B11" s="9" t="s">
        <v>160</v>
      </c>
      <c r="C11" s="243" t="s">
        <v>323</v>
      </c>
      <c r="D11" s="210" t="s">
        <v>206</v>
      </c>
      <c r="E11" s="9">
        <v>190</v>
      </c>
      <c r="F11" s="239"/>
      <c r="G11" s="10"/>
      <c r="H11" s="177"/>
      <c r="I11" s="11"/>
      <c r="J11" s="370">
        <v>8</v>
      </c>
      <c r="K11" s="10">
        <v>40</v>
      </c>
      <c r="L11" s="301">
        <v>8</v>
      </c>
      <c r="M11" s="10">
        <v>60</v>
      </c>
      <c r="N11" s="183">
        <v>8</v>
      </c>
      <c r="O11" s="10">
        <v>40</v>
      </c>
      <c r="P11" s="449">
        <v>8</v>
      </c>
      <c r="Q11" s="10">
        <v>50</v>
      </c>
    </row>
    <row r="12" spans="1:18" customFormat="1">
      <c r="A12" s="30">
        <v>7</v>
      </c>
      <c r="B12" s="9" t="s">
        <v>160</v>
      </c>
      <c r="C12" s="243" t="s">
        <v>523</v>
      </c>
      <c r="D12" s="252" t="s">
        <v>17</v>
      </c>
      <c r="E12" s="9">
        <v>150</v>
      </c>
      <c r="F12" s="208"/>
      <c r="G12" s="10"/>
      <c r="H12" s="177"/>
      <c r="I12" s="11"/>
      <c r="J12" s="370">
        <v>1</v>
      </c>
      <c r="K12" s="10">
        <v>150</v>
      </c>
      <c r="L12" s="301"/>
      <c r="M12" s="10"/>
      <c r="N12" s="183"/>
      <c r="O12" s="10"/>
      <c r="P12" s="449"/>
      <c r="Q12" s="10"/>
      <c r="R12" s="1"/>
    </row>
    <row r="13" spans="1:18" customFormat="1">
      <c r="A13" s="30">
        <v>8</v>
      </c>
      <c r="B13" s="9" t="s">
        <v>160</v>
      </c>
      <c r="C13" s="243" t="s">
        <v>326</v>
      </c>
      <c r="D13" s="440" t="s">
        <v>195</v>
      </c>
      <c r="E13" s="9">
        <v>132</v>
      </c>
      <c r="F13" s="208"/>
      <c r="G13" s="10"/>
      <c r="H13" s="177"/>
      <c r="I13" s="11"/>
      <c r="J13" s="370">
        <v>32</v>
      </c>
      <c r="K13" s="10">
        <v>15</v>
      </c>
      <c r="L13" s="301">
        <v>16</v>
      </c>
      <c r="M13" s="10">
        <v>40</v>
      </c>
      <c r="N13" s="183">
        <v>4</v>
      </c>
      <c r="O13" s="10">
        <v>70</v>
      </c>
      <c r="P13" s="449">
        <v>128</v>
      </c>
      <c r="Q13" s="10">
        <v>7</v>
      </c>
    </row>
    <row r="14" spans="1:18" customFormat="1">
      <c r="A14" s="30">
        <v>9</v>
      </c>
      <c r="B14" s="9" t="s">
        <v>160</v>
      </c>
      <c r="C14" s="243" t="s">
        <v>353</v>
      </c>
      <c r="D14" s="210" t="s">
        <v>17</v>
      </c>
      <c r="E14" s="9">
        <v>125</v>
      </c>
      <c r="F14" s="239"/>
      <c r="G14" s="10"/>
      <c r="H14" s="177"/>
      <c r="I14" s="11"/>
      <c r="J14" s="370">
        <v>16</v>
      </c>
      <c r="K14" s="10">
        <v>25</v>
      </c>
      <c r="L14" s="301">
        <v>4</v>
      </c>
      <c r="M14" s="10">
        <v>100</v>
      </c>
      <c r="N14" s="183"/>
      <c r="O14" s="10"/>
      <c r="P14" s="449"/>
      <c r="Q14" s="10"/>
      <c r="R14" s="1"/>
    </row>
    <row r="15" spans="1:18" customFormat="1">
      <c r="A15" s="30">
        <v>10</v>
      </c>
      <c r="B15" s="9" t="s">
        <v>160</v>
      </c>
      <c r="C15" s="243" t="s">
        <v>332</v>
      </c>
      <c r="D15" s="252" t="s">
        <v>259</v>
      </c>
      <c r="E15" s="9">
        <v>100</v>
      </c>
      <c r="F15" s="239"/>
      <c r="G15" s="10"/>
      <c r="H15" s="177"/>
      <c r="I15" s="11"/>
      <c r="J15" s="370">
        <v>64</v>
      </c>
      <c r="K15" s="10">
        <v>10</v>
      </c>
      <c r="L15" s="301">
        <v>32</v>
      </c>
      <c r="M15" s="10">
        <v>30</v>
      </c>
      <c r="N15" s="183">
        <v>8</v>
      </c>
      <c r="O15" s="10">
        <v>40</v>
      </c>
      <c r="P15" s="449">
        <v>32</v>
      </c>
      <c r="Q15" s="10">
        <v>20</v>
      </c>
    </row>
    <row r="16" spans="1:18" customFormat="1">
      <c r="A16" s="30">
        <v>11</v>
      </c>
      <c r="B16" s="9" t="s">
        <v>160</v>
      </c>
      <c r="C16" s="243" t="s">
        <v>361</v>
      </c>
      <c r="D16" s="210" t="s">
        <v>197</v>
      </c>
      <c r="E16" s="9">
        <v>97</v>
      </c>
      <c r="F16" s="208">
        <v>16</v>
      </c>
      <c r="G16" s="10">
        <v>6</v>
      </c>
      <c r="H16" s="177">
        <v>32</v>
      </c>
      <c r="I16" s="11">
        <v>4</v>
      </c>
      <c r="J16" s="370">
        <v>64</v>
      </c>
      <c r="K16" s="10">
        <v>10</v>
      </c>
      <c r="L16" s="301">
        <v>32</v>
      </c>
      <c r="M16" s="10">
        <v>30</v>
      </c>
      <c r="N16" s="183">
        <v>8</v>
      </c>
      <c r="O16" s="10">
        <v>40</v>
      </c>
      <c r="P16" s="449">
        <v>128</v>
      </c>
      <c r="Q16" s="10">
        <v>7</v>
      </c>
    </row>
    <row r="17" spans="1:18" customFormat="1">
      <c r="A17" s="30">
        <v>12</v>
      </c>
      <c r="B17" s="9" t="s">
        <v>160</v>
      </c>
      <c r="C17" s="243" t="s">
        <v>364</v>
      </c>
      <c r="D17" s="210" t="s">
        <v>217</v>
      </c>
      <c r="E17" s="9">
        <v>95</v>
      </c>
      <c r="F17" s="208">
        <v>128</v>
      </c>
      <c r="G17" s="10">
        <v>1</v>
      </c>
      <c r="H17" s="177">
        <v>32</v>
      </c>
      <c r="I17" s="11">
        <v>4</v>
      </c>
      <c r="J17" s="370"/>
      <c r="K17" s="10"/>
      <c r="L17" s="301">
        <v>8</v>
      </c>
      <c r="M17" s="10">
        <v>60</v>
      </c>
      <c r="N17" s="183"/>
      <c r="O17" s="10"/>
      <c r="P17" s="449">
        <v>16</v>
      </c>
      <c r="Q17" s="10">
        <v>30</v>
      </c>
    </row>
    <row r="18" spans="1:18" customFormat="1">
      <c r="A18" s="30">
        <v>12</v>
      </c>
      <c r="B18" s="9" t="s">
        <v>324</v>
      </c>
      <c r="C18" s="243" t="s">
        <v>338</v>
      </c>
      <c r="D18" s="210" t="s">
        <v>17</v>
      </c>
      <c r="E18" s="9">
        <v>95</v>
      </c>
      <c r="F18" s="208"/>
      <c r="G18" s="10"/>
      <c r="H18" s="177"/>
      <c r="I18" s="11"/>
      <c r="J18" s="370">
        <v>32</v>
      </c>
      <c r="K18" s="10">
        <v>15</v>
      </c>
      <c r="L18" s="301">
        <v>8</v>
      </c>
      <c r="M18" s="10">
        <v>60</v>
      </c>
      <c r="N18" s="183"/>
      <c r="O18" s="10"/>
      <c r="P18" s="449">
        <v>32</v>
      </c>
      <c r="Q18" s="10">
        <v>20</v>
      </c>
    </row>
    <row r="19" spans="1:18" customFormat="1">
      <c r="A19" s="30">
        <v>14</v>
      </c>
      <c r="B19" s="9" t="s">
        <v>160</v>
      </c>
      <c r="C19" s="243" t="s">
        <v>342</v>
      </c>
      <c r="D19" s="210" t="s">
        <v>227</v>
      </c>
      <c r="E19" s="9">
        <v>75</v>
      </c>
      <c r="F19" s="208"/>
      <c r="G19" s="10"/>
      <c r="H19" s="177"/>
      <c r="I19" s="11"/>
      <c r="J19" s="372">
        <v>32</v>
      </c>
      <c r="K19" s="10">
        <v>15</v>
      </c>
      <c r="L19" s="301">
        <v>16</v>
      </c>
      <c r="M19" s="10">
        <v>40</v>
      </c>
      <c r="N19" s="183"/>
      <c r="O19" s="10"/>
      <c r="P19" s="449">
        <v>32</v>
      </c>
      <c r="Q19" s="10">
        <v>20</v>
      </c>
      <c r="R19" s="1"/>
    </row>
    <row r="20" spans="1:18" customFormat="1">
      <c r="A20" s="30">
        <v>15</v>
      </c>
      <c r="B20" s="9" t="s">
        <v>160</v>
      </c>
      <c r="C20" s="243" t="s">
        <v>350</v>
      </c>
      <c r="D20" s="210" t="s">
        <v>232</v>
      </c>
      <c r="E20" s="9">
        <v>72</v>
      </c>
      <c r="F20" s="239"/>
      <c r="G20" s="10"/>
      <c r="H20" s="177">
        <v>4</v>
      </c>
      <c r="I20" s="11">
        <v>12</v>
      </c>
      <c r="J20" s="370">
        <v>32</v>
      </c>
      <c r="K20" s="10">
        <v>15</v>
      </c>
      <c r="L20" s="301">
        <v>32</v>
      </c>
      <c r="M20" s="10">
        <v>30</v>
      </c>
      <c r="N20" s="183"/>
      <c r="O20" s="10"/>
      <c r="P20" s="449">
        <v>64</v>
      </c>
      <c r="Q20" s="10">
        <v>15</v>
      </c>
      <c r="R20" s="1"/>
    </row>
    <row r="21" spans="1:18" customFormat="1">
      <c r="A21" s="30">
        <v>16</v>
      </c>
      <c r="B21" s="9" t="s">
        <v>160</v>
      </c>
      <c r="C21" s="243" t="s">
        <v>327</v>
      </c>
      <c r="D21" s="210" t="s">
        <v>185</v>
      </c>
      <c r="E21" s="9">
        <v>70</v>
      </c>
      <c r="F21" s="208"/>
      <c r="G21" s="10"/>
      <c r="H21" s="177"/>
      <c r="I21" s="11"/>
      <c r="J21" s="370"/>
      <c r="K21" s="10"/>
      <c r="L21" s="301">
        <v>16</v>
      </c>
      <c r="M21" s="10">
        <v>40</v>
      </c>
      <c r="N21" s="183"/>
      <c r="O21" s="10"/>
      <c r="P21" s="449">
        <v>16</v>
      </c>
      <c r="Q21" s="10">
        <v>30</v>
      </c>
    </row>
    <row r="22" spans="1:18" customFormat="1">
      <c r="A22" s="30">
        <v>16</v>
      </c>
      <c r="B22" s="9" t="s">
        <v>324</v>
      </c>
      <c r="C22" s="243" t="s">
        <v>391</v>
      </c>
      <c r="D22" s="252" t="s">
        <v>17</v>
      </c>
      <c r="E22" s="9">
        <v>70</v>
      </c>
      <c r="F22" s="208"/>
      <c r="G22" s="10"/>
      <c r="H22" s="177"/>
      <c r="I22" s="11"/>
      <c r="J22" s="370">
        <v>8</v>
      </c>
      <c r="K22" s="10">
        <v>40</v>
      </c>
      <c r="L22" s="301">
        <v>32</v>
      </c>
      <c r="M22" s="10">
        <v>30</v>
      </c>
      <c r="N22" s="183"/>
      <c r="O22" s="10"/>
      <c r="P22" s="449"/>
      <c r="Q22" s="10"/>
    </row>
    <row r="23" spans="1:18" customFormat="1">
      <c r="A23" s="30">
        <v>18</v>
      </c>
      <c r="B23" s="9" t="s">
        <v>160</v>
      </c>
      <c r="C23" s="243" t="s">
        <v>328</v>
      </c>
      <c r="D23" s="252" t="s">
        <v>204</v>
      </c>
      <c r="E23" s="9">
        <v>65</v>
      </c>
      <c r="F23" s="208"/>
      <c r="G23" s="10"/>
      <c r="H23" s="177"/>
      <c r="I23" s="11"/>
      <c r="J23" s="370">
        <v>32</v>
      </c>
      <c r="K23" s="10">
        <v>15</v>
      </c>
      <c r="L23" s="301"/>
      <c r="M23" s="10"/>
      <c r="N23" s="183"/>
      <c r="O23" s="10"/>
      <c r="P23" s="449">
        <v>8</v>
      </c>
      <c r="Q23" s="10">
        <v>50</v>
      </c>
    </row>
    <row r="24" spans="1:18" customFormat="1">
      <c r="A24" s="30">
        <v>18</v>
      </c>
      <c r="B24" s="9" t="s">
        <v>324</v>
      </c>
      <c r="C24" s="243" t="s">
        <v>348</v>
      </c>
      <c r="D24" s="210" t="s">
        <v>195</v>
      </c>
      <c r="E24" s="9">
        <v>65</v>
      </c>
      <c r="F24" s="208"/>
      <c r="G24" s="10"/>
      <c r="H24" s="177"/>
      <c r="I24" s="11"/>
      <c r="J24" s="370">
        <v>16</v>
      </c>
      <c r="K24" s="10">
        <v>25</v>
      </c>
      <c r="L24" s="301">
        <v>64</v>
      </c>
      <c r="M24" s="10">
        <v>20</v>
      </c>
      <c r="N24" s="183"/>
      <c r="O24" s="10"/>
      <c r="P24" s="449">
        <v>32</v>
      </c>
      <c r="Q24" s="10">
        <v>20</v>
      </c>
    </row>
    <row r="25" spans="1:18" customFormat="1">
      <c r="A25" s="30">
        <v>20</v>
      </c>
      <c r="B25" s="9" t="s">
        <v>160</v>
      </c>
      <c r="C25" s="243" t="s">
        <v>335</v>
      </c>
      <c r="D25" s="252" t="s">
        <v>4</v>
      </c>
      <c r="E25" s="9">
        <v>55</v>
      </c>
      <c r="F25" s="208"/>
      <c r="G25" s="10"/>
      <c r="H25" s="177"/>
      <c r="I25" s="11"/>
      <c r="J25" s="370">
        <v>32</v>
      </c>
      <c r="K25" s="10">
        <v>15</v>
      </c>
      <c r="L25" s="301">
        <v>64</v>
      </c>
      <c r="M25" s="10">
        <v>20</v>
      </c>
      <c r="N25" s="183"/>
      <c r="O25" s="10"/>
      <c r="P25" s="449">
        <v>32</v>
      </c>
      <c r="Q25" s="10">
        <v>20</v>
      </c>
    </row>
    <row r="26" spans="1:18" customFormat="1">
      <c r="A26" s="30">
        <v>20</v>
      </c>
      <c r="B26" s="9" t="s">
        <v>324</v>
      </c>
      <c r="C26" s="346" t="s">
        <v>333</v>
      </c>
      <c r="D26" s="252" t="s">
        <v>189</v>
      </c>
      <c r="E26" s="9">
        <v>55</v>
      </c>
      <c r="F26" s="208"/>
      <c r="G26" s="10"/>
      <c r="H26" s="177"/>
      <c r="I26" s="11"/>
      <c r="J26" s="370">
        <v>64</v>
      </c>
      <c r="K26" s="10">
        <v>10</v>
      </c>
      <c r="L26" s="301">
        <v>32</v>
      </c>
      <c r="M26" s="10">
        <v>30</v>
      </c>
      <c r="N26" s="183"/>
      <c r="O26" s="10"/>
      <c r="P26" s="449">
        <v>64</v>
      </c>
      <c r="Q26" s="10">
        <v>15</v>
      </c>
      <c r="R26" s="1"/>
    </row>
    <row r="27" spans="1:18" customFormat="1">
      <c r="A27" s="30">
        <v>20</v>
      </c>
      <c r="B27" s="9" t="s">
        <v>324</v>
      </c>
      <c r="C27" s="243" t="s">
        <v>524</v>
      </c>
      <c r="D27" s="210" t="s">
        <v>19</v>
      </c>
      <c r="E27" s="9">
        <v>55</v>
      </c>
      <c r="F27" s="208">
        <v>1</v>
      </c>
      <c r="G27" s="10">
        <v>25</v>
      </c>
      <c r="H27" s="177"/>
      <c r="I27" s="11"/>
      <c r="J27" s="370"/>
      <c r="K27" s="10"/>
      <c r="L27" s="301">
        <v>32</v>
      </c>
      <c r="M27" s="10">
        <v>30</v>
      </c>
      <c r="N27" s="183"/>
      <c r="O27" s="10"/>
      <c r="P27" s="449"/>
      <c r="Q27" s="10"/>
      <c r="R27" s="1"/>
    </row>
    <row r="28" spans="1:18" customFormat="1">
      <c r="A28" s="30">
        <v>20</v>
      </c>
      <c r="B28" s="9" t="s">
        <v>324</v>
      </c>
      <c r="C28" s="243" t="s">
        <v>337</v>
      </c>
      <c r="D28" s="252" t="s">
        <v>17</v>
      </c>
      <c r="E28" s="9">
        <v>55</v>
      </c>
      <c r="F28" s="208"/>
      <c r="G28" s="10"/>
      <c r="H28" s="177"/>
      <c r="I28" s="11"/>
      <c r="J28" s="370">
        <v>32</v>
      </c>
      <c r="K28" s="10">
        <v>15</v>
      </c>
      <c r="L28" s="301">
        <v>16</v>
      </c>
      <c r="M28" s="10">
        <v>40</v>
      </c>
      <c r="N28" s="183"/>
      <c r="O28" s="10"/>
      <c r="P28" s="449"/>
      <c r="Q28" s="10"/>
    </row>
    <row r="29" spans="1:18" customFormat="1">
      <c r="A29" s="30">
        <v>24</v>
      </c>
      <c r="B29" s="9" t="s">
        <v>160</v>
      </c>
      <c r="C29" s="243" t="s">
        <v>376</v>
      </c>
      <c r="D29" s="210" t="s">
        <v>187</v>
      </c>
      <c r="E29" s="9">
        <v>54</v>
      </c>
      <c r="F29" s="208">
        <v>32</v>
      </c>
      <c r="G29" s="10">
        <v>4</v>
      </c>
      <c r="H29" s="177">
        <v>8</v>
      </c>
      <c r="I29" s="11">
        <v>8</v>
      </c>
      <c r="J29" s="370">
        <v>32</v>
      </c>
      <c r="K29" s="10">
        <v>15</v>
      </c>
      <c r="L29" s="301">
        <v>64</v>
      </c>
      <c r="M29" s="10">
        <v>20</v>
      </c>
      <c r="N29" s="183"/>
      <c r="O29" s="10"/>
      <c r="P29" s="449">
        <v>128</v>
      </c>
      <c r="Q29" s="10">
        <v>7</v>
      </c>
      <c r="R29" s="1"/>
    </row>
    <row r="30" spans="1:18" customFormat="1">
      <c r="A30" s="30">
        <v>25</v>
      </c>
      <c r="B30" s="9" t="s">
        <v>160</v>
      </c>
      <c r="C30" s="243" t="s">
        <v>525</v>
      </c>
      <c r="D30" s="210" t="s">
        <v>200</v>
      </c>
      <c r="E30" s="9">
        <v>52</v>
      </c>
      <c r="F30" s="208"/>
      <c r="G30" s="10"/>
      <c r="H30" s="177">
        <v>64</v>
      </c>
      <c r="I30" s="11">
        <v>2</v>
      </c>
      <c r="J30" s="372"/>
      <c r="K30" s="10"/>
      <c r="L30" s="301">
        <v>32</v>
      </c>
      <c r="M30" s="10">
        <v>30</v>
      </c>
      <c r="N30" s="183"/>
      <c r="O30" s="10"/>
      <c r="P30" s="449">
        <v>32</v>
      </c>
      <c r="Q30" s="10">
        <v>20</v>
      </c>
    </row>
    <row r="31" spans="1:18" customFormat="1">
      <c r="A31" s="30">
        <v>25</v>
      </c>
      <c r="B31" s="9" t="s">
        <v>324</v>
      </c>
      <c r="C31" s="243" t="s">
        <v>351</v>
      </c>
      <c r="D31" s="210" t="s">
        <v>206</v>
      </c>
      <c r="E31" s="9">
        <v>52</v>
      </c>
      <c r="F31" s="239"/>
      <c r="G31" s="10"/>
      <c r="H31" s="177"/>
      <c r="I31" s="11"/>
      <c r="J31" s="370">
        <v>32</v>
      </c>
      <c r="K31" s="10">
        <v>15</v>
      </c>
      <c r="L31" s="301">
        <v>32</v>
      </c>
      <c r="M31" s="10">
        <v>30</v>
      </c>
      <c r="N31" s="183"/>
      <c r="O31" s="10"/>
      <c r="P31" s="449">
        <v>128</v>
      </c>
      <c r="Q31" s="10">
        <v>7</v>
      </c>
      <c r="R31" s="1"/>
    </row>
    <row r="32" spans="1:18" customFormat="1">
      <c r="A32" s="30">
        <v>27</v>
      </c>
      <c r="B32" s="9" t="s">
        <v>160</v>
      </c>
      <c r="C32" s="243" t="s">
        <v>340</v>
      </c>
      <c r="D32" s="210" t="s">
        <v>231</v>
      </c>
      <c r="E32" s="9">
        <v>51</v>
      </c>
      <c r="F32" s="208">
        <v>16</v>
      </c>
      <c r="G32" s="10">
        <v>6</v>
      </c>
      <c r="H32" s="177"/>
      <c r="I32" s="11"/>
      <c r="J32" s="370">
        <v>64</v>
      </c>
      <c r="K32" s="10">
        <v>10</v>
      </c>
      <c r="L32" s="301">
        <v>64</v>
      </c>
      <c r="M32" s="10">
        <v>20</v>
      </c>
      <c r="N32" s="183"/>
      <c r="O32" s="10"/>
      <c r="P32" s="449">
        <v>64</v>
      </c>
      <c r="Q32" s="10">
        <v>15</v>
      </c>
    </row>
    <row r="33" spans="1:18" customFormat="1">
      <c r="A33" s="30">
        <v>28</v>
      </c>
      <c r="B33" s="9" t="s">
        <v>160</v>
      </c>
      <c r="C33" s="243" t="s">
        <v>339</v>
      </c>
      <c r="D33" s="252" t="s">
        <v>204</v>
      </c>
      <c r="E33" s="9">
        <v>49</v>
      </c>
      <c r="F33" s="208">
        <v>4</v>
      </c>
      <c r="G33" s="10">
        <v>12</v>
      </c>
      <c r="H33" s="177"/>
      <c r="I33" s="11"/>
      <c r="J33" s="372"/>
      <c r="K33" s="10"/>
      <c r="L33" s="301">
        <v>32</v>
      </c>
      <c r="M33" s="10">
        <v>30</v>
      </c>
      <c r="N33" s="183"/>
      <c r="O33" s="10"/>
      <c r="P33" s="449">
        <v>128</v>
      </c>
      <c r="Q33" s="10">
        <v>7</v>
      </c>
    </row>
    <row r="34" spans="1:18" customFormat="1">
      <c r="A34" s="30">
        <v>28</v>
      </c>
      <c r="B34" s="9" t="s">
        <v>324</v>
      </c>
      <c r="C34" s="243" t="s">
        <v>526</v>
      </c>
      <c r="D34" s="210" t="s">
        <v>19</v>
      </c>
      <c r="E34" s="9">
        <v>49</v>
      </c>
      <c r="F34" s="208"/>
      <c r="G34" s="10"/>
      <c r="H34" s="177">
        <v>4</v>
      </c>
      <c r="I34" s="11">
        <v>12</v>
      </c>
      <c r="J34" s="370"/>
      <c r="K34" s="10"/>
      <c r="L34" s="301">
        <v>32</v>
      </c>
      <c r="M34" s="10">
        <v>30</v>
      </c>
      <c r="N34" s="183"/>
      <c r="O34" s="10"/>
      <c r="P34" s="449">
        <v>128</v>
      </c>
      <c r="Q34" s="10">
        <v>7</v>
      </c>
    </row>
    <row r="35" spans="1:18" customFormat="1">
      <c r="A35" s="30">
        <v>30</v>
      </c>
      <c r="B35" s="9" t="s">
        <v>160</v>
      </c>
      <c r="C35" s="243" t="s">
        <v>321</v>
      </c>
      <c r="D35" s="210" t="s">
        <v>19</v>
      </c>
      <c r="E35" s="9">
        <v>48</v>
      </c>
      <c r="F35" s="208">
        <v>64</v>
      </c>
      <c r="G35" s="10">
        <v>2</v>
      </c>
      <c r="H35" s="177">
        <v>128</v>
      </c>
      <c r="I35" s="11">
        <v>1</v>
      </c>
      <c r="J35" s="370">
        <v>64</v>
      </c>
      <c r="K35" s="10">
        <v>10</v>
      </c>
      <c r="L35" s="301">
        <v>64</v>
      </c>
      <c r="M35" s="10">
        <v>20</v>
      </c>
      <c r="N35" s="183"/>
      <c r="O35" s="10"/>
      <c r="P35" s="449">
        <v>64</v>
      </c>
      <c r="Q35" s="10">
        <v>15</v>
      </c>
    </row>
    <row r="36" spans="1:18" customFormat="1">
      <c r="A36" s="30">
        <v>31</v>
      </c>
      <c r="B36" s="9" t="s">
        <v>160</v>
      </c>
      <c r="C36" s="243" t="s">
        <v>355</v>
      </c>
      <c r="D36" s="210" t="s">
        <v>180</v>
      </c>
      <c r="E36" s="9">
        <v>47</v>
      </c>
      <c r="F36" s="208">
        <v>32</v>
      </c>
      <c r="G36" s="10">
        <v>4</v>
      </c>
      <c r="H36" s="177">
        <v>8</v>
      </c>
      <c r="I36" s="11">
        <v>8</v>
      </c>
      <c r="J36" s="372"/>
      <c r="K36" s="10"/>
      <c r="L36" s="301">
        <v>64</v>
      </c>
      <c r="M36" s="10">
        <v>20</v>
      </c>
      <c r="N36" s="183"/>
      <c r="O36" s="10"/>
      <c r="P36" s="449">
        <v>64</v>
      </c>
      <c r="Q36" s="10">
        <v>15</v>
      </c>
    </row>
    <row r="37" spans="1:18" customFormat="1">
      <c r="A37" s="30">
        <v>32</v>
      </c>
      <c r="B37" s="9" t="s">
        <v>160</v>
      </c>
      <c r="C37" s="243" t="s">
        <v>392</v>
      </c>
      <c r="D37" s="252" t="s">
        <v>179</v>
      </c>
      <c r="E37" s="9">
        <v>46</v>
      </c>
      <c r="F37" s="208"/>
      <c r="G37" s="10"/>
      <c r="H37" s="177">
        <v>16</v>
      </c>
      <c r="I37" s="11">
        <v>6</v>
      </c>
      <c r="J37" s="370"/>
      <c r="K37" s="10"/>
      <c r="L37" s="301">
        <v>64</v>
      </c>
      <c r="M37" s="10">
        <v>20</v>
      </c>
      <c r="N37" s="183"/>
      <c r="O37" s="10"/>
      <c r="P37" s="449">
        <v>32</v>
      </c>
      <c r="Q37" s="10">
        <v>20</v>
      </c>
      <c r="R37" s="1"/>
    </row>
    <row r="38" spans="1:18" customFormat="1">
      <c r="A38" s="30">
        <v>33</v>
      </c>
      <c r="B38" s="9" t="s">
        <v>160</v>
      </c>
      <c r="C38" s="346" t="s">
        <v>356</v>
      </c>
      <c r="D38" s="345" t="s">
        <v>202</v>
      </c>
      <c r="E38" s="9">
        <v>45</v>
      </c>
      <c r="F38" s="208"/>
      <c r="G38" s="10"/>
      <c r="H38" s="177"/>
      <c r="I38" s="11"/>
      <c r="J38" s="370">
        <v>64</v>
      </c>
      <c r="K38" s="10">
        <v>10</v>
      </c>
      <c r="L38" s="301">
        <v>64</v>
      </c>
      <c r="M38" s="10">
        <v>20</v>
      </c>
      <c r="N38" s="183"/>
      <c r="O38" s="10"/>
      <c r="P38" s="449">
        <v>64</v>
      </c>
      <c r="Q38" s="10">
        <v>15</v>
      </c>
    </row>
    <row r="39" spans="1:18" customFormat="1">
      <c r="A39" s="30">
        <v>33</v>
      </c>
      <c r="B39" s="9" t="s">
        <v>324</v>
      </c>
      <c r="C39" s="243" t="s">
        <v>365</v>
      </c>
      <c r="D39" s="210" t="s">
        <v>304</v>
      </c>
      <c r="E39" s="9">
        <v>45</v>
      </c>
      <c r="F39" s="208"/>
      <c r="G39" s="10"/>
      <c r="H39" s="177"/>
      <c r="I39" s="11"/>
      <c r="J39" s="370"/>
      <c r="K39" s="10"/>
      <c r="L39" s="301">
        <v>32</v>
      </c>
      <c r="M39" s="10">
        <v>30</v>
      </c>
      <c r="N39" s="183"/>
      <c r="O39" s="10"/>
      <c r="P39" s="449">
        <v>64</v>
      </c>
      <c r="Q39" s="10">
        <v>15</v>
      </c>
      <c r="R39" s="1"/>
    </row>
    <row r="40" spans="1:18" customFormat="1">
      <c r="A40" s="30">
        <v>35</v>
      </c>
      <c r="B40" s="9" t="s">
        <v>160</v>
      </c>
      <c r="C40" s="243" t="s">
        <v>346</v>
      </c>
      <c r="D40" s="210" t="s">
        <v>311</v>
      </c>
      <c r="E40" s="9">
        <v>43</v>
      </c>
      <c r="F40" s="208">
        <v>8</v>
      </c>
      <c r="G40" s="10">
        <v>8</v>
      </c>
      <c r="H40" s="177"/>
      <c r="I40" s="11"/>
      <c r="J40" s="372"/>
      <c r="K40" s="10"/>
      <c r="L40" s="301">
        <v>64</v>
      </c>
      <c r="M40" s="10">
        <v>20</v>
      </c>
      <c r="N40" s="183"/>
      <c r="O40" s="10"/>
      <c r="P40" s="449">
        <v>64</v>
      </c>
      <c r="Q40" s="10">
        <v>15</v>
      </c>
      <c r="R40" s="1"/>
    </row>
    <row r="41" spans="1:18" customFormat="1">
      <c r="A41" s="30">
        <v>36</v>
      </c>
      <c r="B41" s="9" t="s">
        <v>160</v>
      </c>
      <c r="C41" s="243" t="s">
        <v>389</v>
      </c>
      <c r="D41" s="210" t="s">
        <v>238</v>
      </c>
      <c r="E41" s="9">
        <v>40</v>
      </c>
      <c r="F41" s="208"/>
      <c r="G41" s="10"/>
      <c r="H41" s="177"/>
      <c r="I41" s="11"/>
      <c r="J41" s="372"/>
      <c r="K41" s="10"/>
      <c r="L41" s="301">
        <v>64</v>
      </c>
      <c r="M41" s="10">
        <v>20</v>
      </c>
      <c r="N41" s="183"/>
      <c r="O41" s="10"/>
      <c r="P41" s="449">
        <v>32</v>
      </c>
      <c r="Q41" s="10">
        <v>20</v>
      </c>
    </row>
    <row r="42" spans="1:18" customFormat="1">
      <c r="A42" s="30">
        <v>36</v>
      </c>
      <c r="B42" s="9" t="s">
        <v>324</v>
      </c>
      <c r="C42" s="243" t="s">
        <v>424</v>
      </c>
      <c r="D42" s="210" t="s">
        <v>187</v>
      </c>
      <c r="E42" s="9">
        <v>40</v>
      </c>
      <c r="F42" s="208"/>
      <c r="G42" s="10"/>
      <c r="H42" s="177">
        <v>1</v>
      </c>
      <c r="I42" s="11">
        <v>25</v>
      </c>
      <c r="J42" s="370"/>
      <c r="K42" s="10"/>
      <c r="L42" s="301"/>
      <c r="M42" s="10"/>
      <c r="N42" s="183"/>
      <c r="O42" s="10"/>
      <c r="P42" s="449">
        <v>64</v>
      </c>
      <c r="Q42" s="10">
        <v>15</v>
      </c>
      <c r="R42" s="1"/>
    </row>
    <row r="43" spans="1:18" customFormat="1">
      <c r="A43" s="30">
        <v>36</v>
      </c>
      <c r="B43" s="9" t="s">
        <v>324</v>
      </c>
      <c r="C43" s="346" t="s">
        <v>344</v>
      </c>
      <c r="D43" s="345" t="s">
        <v>245</v>
      </c>
      <c r="E43" s="9">
        <v>40</v>
      </c>
      <c r="F43" s="208">
        <v>16</v>
      </c>
      <c r="G43" s="10">
        <v>6</v>
      </c>
      <c r="H43" s="177">
        <v>32</v>
      </c>
      <c r="I43" s="11">
        <v>4</v>
      </c>
      <c r="J43" s="370">
        <v>64</v>
      </c>
      <c r="K43" s="10">
        <v>10</v>
      </c>
      <c r="L43" s="301">
        <v>64</v>
      </c>
      <c r="M43" s="10">
        <v>20</v>
      </c>
      <c r="N43" s="183"/>
      <c r="O43" s="10"/>
      <c r="P43" s="449"/>
      <c r="Q43" s="10"/>
    </row>
    <row r="44" spans="1:18" customFormat="1">
      <c r="A44" s="30">
        <v>36</v>
      </c>
      <c r="B44" s="9" t="s">
        <v>324</v>
      </c>
      <c r="C44" s="346" t="s">
        <v>359</v>
      </c>
      <c r="D44" s="345" t="s">
        <v>302</v>
      </c>
      <c r="E44" s="9">
        <v>40</v>
      </c>
      <c r="F44" s="208"/>
      <c r="G44" s="10"/>
      <c r="H44" s="177"/>
      <c r="I44" s="11"/>
      <c r="J44" s="370"/>
      <c r="K44" s="10"/>
      <c r="L44" s="301">
        <v>16</v>
      </c>
      <c r="M44" s="10">
        <v>40</v>
      </c>
      <c r="N44" s="183"/>
      <c r="O44" s="10"/>
      <c r="P44" s="449"/>
      <c r="Q44" s="10"/>
    </row>
    <row r="45" spans="1:18" customFormat="1">
      <c r="A45" s="30">
        <v>36</v>
      </c>
      <c r="B45" s="9" t="s">
        <v>324</v>
      </c>
      <c r="C45" s="243" t="s">
        <v>360</v>
      </c>
      <c r="D45" s="210" t="s">
        <v>301</v>
      </c>
      <c r="E45" s="9">
        <v>40</v>
      </c>
      <c r="F45" s="208"/>
      <c r="G45" s="10"/>
      <c r="H45" s="177"/>
      <c r="I45" s="11"/>
      <c r="J45" s="370"/>
      <c r="K45" s="10"/>
      <c r="L45" s="301">
        <v>16</v>
      </c>
      <c r="M45" s="10">
        <v>40</v>
      </c>
      <c r="N45" s="183"/>
      <c r="O45" s="10"/>
      <c r="P45" s="449"/>
      <c r="Q45" s="10"/>
    </row>
    <row r="46" spans="1:18" customFormat="1">
      <c r="A46" s="30">
        <v>36</v>
      </c>
      <c r="B46" s="9" t="s">
        <v>324</v>
      </c>
      <c r="C46" s="243" t="s">
        <v>331</v>
      </c>
      <c r="D46" s="210" t="s">
        <v>300</v>
      </c>
      <c r="E46" s="9">
        <v>40</v>
      </c>
      <c r="F46" s="208"/>
      <c r="G46" s="10"/>
      <c r="H46" s="177"/>
      <c r="I46" s="11"/>
      <c r="J46" s="370"/>
      <c r="K46" s="10"/>
      <c r="L46" s="301">
        <v>16</v>
      </c>
      <c r="M46" s="10">
        <v>40</v>
      </c>
      <c r="N46" s="183"/>
      <c r="O46" s="10"/>
      <c r="P46" s="449"/>
      <c r="Q46" s="10"/>
    </row>
    <row r="47" spans="1:18" customFormat="1">
      <c r="A47" s="30">
        <v>36</v>
      </c>
      <c r="B47" s="9" t="s">
        <v>324</v>
      </c>
      <c r="C47" s="243" t="s">
        <v>527</v>
      </c>
      <c r="D47" s="252" t="s">
        <v>17</v>
      </c>
      <c r="E47" s="9">
        <v>40</v>
      </c>
      <c r="F47" s="208"/>
      <c r="G47" s="10"/>
      <c r="H47" s="177"/>
      <c r="I47" s="11"/>
      <c r="J47" s="370">
        <v>8</v>
      </c>
      <c r="K47" s="10">
        <v>40</v>
      </c>
      <c r="L47" s="301"/>
      <c r="M47" s="10"/>
      <c r="N47" s="183"/>
      <c r="O47" s="10"/>
      <c r="P47" s="449"/>
      <c r="Q47" s="10"/>
    </row>
    <row r="48" spans="1:18" customFormat="1">
      <c r="A48" s="30">
        <v>43</v>
      </c>
      <c r="B48" s="9" t="s">
        <v>160</v>
      </c>
      <c r="C48" s="243" t="s">
        <v>380</v>
      </c>
      <c r="D48" s="210" t="s">
        <v>183</v>
      </c>
      <c r="E48" s="9">
        <v>39</v>
      </c>
      <c r="F48" s="208">
        <v>128</v>
      </c>
      <c r="G48" s="10">
        <v>1</v>
      </c>
      <c r="H48" s="177">
        <v>128</v>
      </c>
      <c r="I48" s="11">
        <v>1</v>
      </c>
      <c r="J48" s="370">
        <v>64</v>
      </c>
      <c r="K48" s="10">
        <v>10</v>
      </c>
      <c r="L48" s="301">
        <v>64</v>
      </c>
      <c r="M48" s="10">
        <v>20</v>
      </c>
      <c r="N48" s="183"/>
      <c r="O48" s="10"/>
      <c r="P48" s="449">
        <v>128</v>
      </c>
      <c r="Q48" s="10">
        <v>7</v>
      </c>
      <c r="R48" s="1"/>
    </row>
    <row r="49" spans="1:18" customFormat="1">
      <c r="A49" s="30">
        <v>44</v>
      </c>
      <c r="B49" s="9" t="s">
        <v>160</v>
      </c>
      <c r="C49" s="346" t="s">
        <v>357</v>
      </c>
      <c r="D49" s="345" t="s">
        <v>187</v>
      </c>
      <c r="E49" s="9">
        <v>38</v>
      </c>
      <c r="F49" s="208">
        <v>32</v>
      </c>
      <c r="G49" s="10">
        <v>4</v>
      </c>
      <c r="H49" s="177">
        <v>32</v>
      </c>
      <c r="I49" s="11">
        <v>4</v>
      </c>
      <c r="J49" s="370"/>
      <c r="K49" s="10"/>
      <c r="L49" s="301">
        <v>32</v>
      </c>
      <c r="M49" s="10">
        <v>30</v>
      </c>
      <c r="N49" s="183"/>
      <c r="O49" s="10"/>
      <c r="P49" s="449"/>
      <c r="Q49" s="10"/>
      <c r="R49" s="1"/>
    </row>
    <row r="50" spans="1:18" customFormat="1">
      <c r="A50" s="30">
        <v>45</v>
      </c>
      <c r="B50" s="9" t="s">
        <v>160</v>
      </c>
      <c r="C50" s="243" t="s">
        <v>395</v>
      </c>
      <c r="D50" s="210" t="s">
        <v>6</v>
      </c>
      <c r="E50" s="9">
        <v>36</v>
      </c>
      <c r="F50" s="208">
        <v>128</v>
      </c>
      <c r="G50" s="10">
        <v>1</v>
      </c>
      <c r="H50" s="177"/>
      <c r="I50" s="11"/>
      <c r="J50" s="370"/>
      <c r="K50" s="10"/>
      <c r="L50" s="301">
        <v>64</v>
      </c>
      <c r="M50" s="10">
        <v>20</v>
      </c>
      <c r="N50" s="183"/>
      <c r="O50" s="10"/>
      <c r="P50" s="449">
        <v>64</v>
      </c>
      <c r="Q50" s="10">
        <v>15</v>
      </c>
      <c r="R50" s="1"/>
    </row>
    <row r="51" spans="1:18" customFormat="1">
      <c r="A51" s="30">
        <v>46</v>
      </c>
      <c r="B51" s="9" t="s">
        <v>160</v>
      </c>
      <c r="C51" s="243" t="s">
        <v>398</v>
      </c>
      <c r="D51" s="210" t="s">
        <v>227</v>
      </c>
      <c r="E51" s="9">
        <v>35</v>
      </c>
      <c r="F51" s="371"/>
      <c r="G51" s="10"/>
      <c r="H51" s="177"/>
      <c r="I51" s="11"/>
      <c r="J51" s="370">
        <v>32</v>
      </c>
      <c r="K51" s="10">
        <v>15</v>
      </c>
      <c r="L51" s="301"/>
      <c r="M51" s="10"/>
      <c r="N51" s="183"/>
      <c r="O51" s="10"/>
      <c r="P51" s="449">
        <v>32</v>
      </c>
      <c r="Q51" s="10">
        <v>20</v>
      </c>
    </row>
    <row r="52" spans="1:18" customFormat="1">
      <c r="A52" s="30">
        <v>46</v>
      </c>
      <c r="B52" s="9" t="s">
        <v>324</v>
      </c>
      <c r="C52" s="243" t="s">
        <v>349</v>
      </c>
      <c r="D52" s="210" t="s">
        <v>204</v>
      </c>
      <c r="E52" s="9">
        <v>35</v>
      </c>
      <c r="F52" s="208"/>
      <c r="G52" s="10"/>
      <c r="H52" s="177"/>
      <c r="I52" s="11"/>
      <c r="J52" s="370">
        <v>32</v>
      </c>
      <c r="K52" s="10">
        <v>15</v>
      </c>
      <c r="L52" s="301"/>
      <c r="M52" s="10"/>
      <c r="N52" s="183"/>
      <c r="O52" s="10"/>
      <c r="P52" s="449">
        <v>32</v>
      </c>
      <c r="Q52" s="10">
        <v>20</v>
      </c>
    </row>
    <row r="53" spans="1:18" customFormat="1">
      <c r="A53" s="30">
        <v>46</v>
      </c>
      <c r="B53" s="9" t="s">
        <v>324</v>
      </c>
      <c r="C53" s="243" t="s">
        <v>362</v>
      </c>
      <c r="D53" s="210" t="s">
        <v>232</v>
      </c>
      <c r="E53" s="9">
        <v>35</v>
      </c>
      <c r="F53" s="208"/>
      <c r="G53" s="10"/>
      <c r="H53" s="177"/>
      <c r="I53" s="11"/>
      <c r="J53" s="370"/>
      <c r="K53" s="10"/>
      <c r="L53" s="301">
        <v>64</v>
      </c>
      <c r="M53" s="10">
        <v>20</v>
      </c>
      <c r="N53" s="183"/>
      <c r="O53" s="10"/>
      <c r="P53" s="449">
        <v>64</v>
      </c>
      <c r="Q53" s="10">
        <v>15</v>
      </c>
    </row>
    <row r="54" spans="1:18" customFormat="1">
      <c r="A54" s="30">
        <v>46</v>
      </c>
      <c r="B54" s="9" t="s">
        <v>324</v>
      </c>
      <c r="C54" s="346" t="s">
        <v>352</v>
      </c>
      <c r="D54" s="345" t="s">
        <v>844</v>
      </c>
      <c r="E54" s="9">
        <v>35</v>
      </c>
      <c r="F54" s="208"/>
      <c r="G54" s="10"/>
      <c r="H54" s="177"/>
      <c r="I54" s="11"/>
      <c r="J54" s="370"/>
      <c r="K54" s="10"/>
      <c r="L54" s="301">
        <v>64</v>
      </c>
      <c r="M54" s="10">
        <v>20</v>
      </c>
      <c r="N54" s="183"/>
      <c r="O54" s="10"/>
      <c r="P54" s="449">
        <v>64</v>
      </c>
      <c r="Q54" s="10">
        <v>15</v>
      </c>
    </row>
    <row r="55" spans="1:18" customFormat="1">
      <c r="A55" s="30">
        <v>46</v>
      </c>
      <c r="B55" s="9" t="s">
        <v>324</v>
      </c>
      <c r="C55" s="243" t="s">
        <v>370</v>
      </c>
      <c r="D55" s="210" t="s">
        <v>309</v>
      </c>
      <c r="E55" s="9">
        <v>35</v>
      </c>
      <c r="F55" s="208"/>
      <c r="G55" s="10"/>
      <c r="H55" s="177"/>
      <c r="I55" s="11"/>
      <c r="J55" s="370"/>
      <c r="K55" s="10"/>
      <c r="L55" s="301">
        <v>64</v>
      </c>
      <c r="M55" s="10">
        <v>20</v>
      </c>
      <c r="N55" s="183"/>
      <c r="O55" s="10"/>
      <c r="P55" s="449">
        <v>64</v>
      </c>
      <c r="Q55" s="10">
        <v>15</v>
      </c>
    </row>
    <row r="56" spans="1:18" customFormat="1">
      <c r="A56" s="30">
        <v>51</v>
      </c>
      <c r="B56" s="9" t="s">
        <v>160</v>
      </c>
      <c r="C56" s="243" t="s">
        <v>381</v>
      </c>
      <c r="D56" s="210" t="s">
        <v>247</v>
      </c>
      <c r="E56" s="9">
        <v>31</v>
      </c>
      <c r="F56" s="208"/>
      <c r="G56" s="10"/>
      <c r="H56" s="177">
        <v>32</v>
      </c>
      <c r="I56" s="11">
        <v>4</v>
      </c>
      <c r="J56" s="370"/>
      <c r="K56" s="10"/>
      <c r="L56" s="301">
        <v>64</v>
      </c>
      <c r="M56" s="10">
        <v>20</v>
      </c>
      <c r="N56" s="183"/>
      <c r="O56" s="10"/>
      <c r="P56" s="449">
        <v>128</v>
      </c>
      <c r="Q56" s="10">
        <v>7</v>
      </c>
    </row>
    <row r="57" spans="1:18" customFormat="1">
      <c r="A57" s="30">
        <v>51</v>
      </c>
      <c r="B57" s="9" t="s">
        <v>324</v>
      </c>
      <c r="C57" s="243" t="s">
        <v>354</v>
      </c>
      <c r="D57" s="210" t="s">
        <v>247</v>
      </c>
      <c r="E57" s="9">
        <v>31</v>
      </c>
      <c r="F57" s="208"/>
      <c r="G57" s="10"/>
      <c r="H57" s="177">
        <v>32</v>
      </c>
      <c r="I57" s="11">
        <v>4</v>
      </c>
      <c r="J57" s="370"/>
      <c r="K57" s="10"/>
      <c r="L57" s="301">
        <v>64</v>
      </c>
      <c r="M57" s="10">
        <v>20</v>
      </c>
      <c r="N57" s="183"/>
      <c r="O57" s="10"/>
      <c r="P57" s="449">
        <v>128</v>
      </c>
      <c r="Q57" s="10">
        <v>7</v>
      </c>
    </row>
    <row r="58" spans="1:18" customFormat="1">
      <c r="A58" s="30">
        <v>53</v>
      </c>
      <c r="B58" s="9" t="s">
        <v>160</v>
      </c>
      <c r="C58" s="243" t="s">
        <v>393</v>
      </c>
      <c r="D58" s="210" t="s">
        <v>833</v>
      </c>
      <c r="E58" s="9">
        <v>30</v>
      </c>
      <c r="F58" s="208"/>
      <c r="G58" s="10"/>
      <c r="H58" s="177"/>
      <c r="I58" s="11"/>
      <c r="J58" s="370"/>
      <c r="K58" s="10"/>
      <c r="L58" s="301"/>
      <c r="M58" s="10"/>
      <c r="N58" s="183"/>
      <c r="O58" s="10"/>
      <c r="P58" s="449">
        <v>16</v>
      </c>
      <c r="Q58" s="10">
        <v>30</v>
      </c>
    </row>
    <row r="59" spans="1:18" customFormat="1">
      <c r="A59" s="30">
        <v>53</v>
      </c>
      <c r="B59" s="9" t="s">
        <v>324</v>
      </c>
      <c r="C59" s="243" t="s">
        <v>386</v>
      </c>
      <c r="D59" s="210" t="s">
        <v>832</v>
      </c>
      <c r="E59" s="9">
        <v>30</v>
      </c>
      <c r="F59" s="208"/>
      <c r="G59" s="10"/>
      <c r="H59" s="177"/>
      <c r="I59" s="11"/>
      <c r="J59" s="370"/>
      <c r="K59" s="10"/>
      <c r="L59" s="301"/>
      <c r="M59" s="10"/>
      <c r="N59" s="183"/>
      <c r="O59" s="10"/>
      <c r="P59" s="449">
        <v>16</v>
      </c>
      <c r="Q59" s="10">
        <v>30</v>
      </c>
    </row>
    <row r="60" spans="1:18" customFormat="1">
      <c r="A60" s="30">
        <v>53</v>
      </c>
      <c r="B60" s="9" t="s">
        <v>324</v>
      </c>
      <c r="C60" s="243" t="s">
        <v>329</v>
      </c>
      <c r="D60" s="210" t="s">
        <v>204</v>
      </c>
      <c r="E60" s="9">
        <v>30</v>
      </c>
      <c r="F60" s="208"/>
      <c r="G60" s="10"/>
      <c r="H60" s="177"/>
      <c r="I60" s="11"/>
      <c r="J60" s="370">
        <v>64</v>
      </c>
      <c r="K60" s="10">
        <v>10</v>
      </c>
      <c r="L60" s="301"/>
      <c r="M60" s="10"/>
      <c r="N60" s="183"/>
      <c r="O60" s="10"/>
      <c r="P60" s="449">
        <v>32</v>
      </c>
      <c r="Q60" s="10">
        <v>20</v>
      </c>
    </row>
    <row r="61" spans="1:18" customFormat="1">
      <c r="A61" s="30">
        <v>53</v>
      </c>
      <c r="B61" s="9" t="s">
        <v>324</v>
      </c>
      <c r="C61" s="346" t="s">
        <v>334</v>
      </c>
      <c r="D61" s="345" t="s">
        <v>231</v>
      </c>
      <c r="E61" s="9">
        <v>30</v>
      </c>
      <c r="F61" s="208"/>
      <c r="G61" s="10"/>
      <c r="H61" s="177"/>
      <c r="I61" s="11"/>
      <c r="J61" s="370">
        <v>32</v>
      </c>
      <c r="K61" s="10">
        <v>15</v>
      </c>
      <c r="L61" s="301"/>
      <c r="M61" s="10"/>
      <c r="N61" s="183"/>
      <c r="O61" s="10"/>
      <c r="P61" s="449">
        <v>64</v>
      </c>
      <c r="Q61" s="10">
        <v>15</v>
      </c>
      <c r="R61" s="1"/>
    </row>
    <row r="62" spans="1:18" customFormat="1">
      <c r="A62" s="30">
        <v>53</v>
      </c>
      <c r="B62" s="9" t="s">
        <v>324</v>
      </c>
      <c r="C62" s="346" t="s">
        <v>403</v>
      </c>
      <c r="D62" s="345" t="s">
        <v>232</v>
      </c>
      <c r="E62" s="9">
        <v>30</v>
      </c>
      <c r="F62" s="208">
        <v>64</v>
      </c>
      <c r="G62" s="10">
        <v>2</v>
      </c>
      <c r="H62" s="177">
        <v>128</v>
      </c>
      <c r="I62" s="11">
        <v>1</v>
      </c>
      <c r="J62" s="370"/>
      <c r="K62" s="10"/>
      <c r="L62" s="301">
        <v>64</v>
      </c>
      <c r="M62" s="10">
        <v>20</v>
      </c>
      <c r="N62" s="183"/>
      <c r="O62" s="10"/>
      <c r="P62" s="449">
        <v>128</v>
      </c>
      <c r="Q62" s="10">
        <v>7</v>
      </c>
    </row>
    <row r="63" spans="1:18" customFormat="1">
      <c r="A63" s="30">
        <v>53</v>
      </c>
      <c r="B63" s="9" t="s">
        <v>324</v>
      </c>
      <c r="C63" s="346" t="s">
        <v>528</v>
      </c>
      <c r="D63" s="345" t="s">
        <v>306</v>
      </c>
      <c r="E63" s="9">
        <v>30</v>
      </c>
      <c r="F63" s="208"/>
      <c r="G63" s="10"/>
      <c r="H63" s="177"/>
      <c r="I63" s="11"/>
      <c r="J63" s="370"/>
      <c r="K63" s="10"/>
      <c r="L63" s="301">
        <v>32</v>
      </c>
      <c r="M63" s="10">
        <v>30</v>
      </c>
      <c r="N63" s="183"/>
      <c r="O63" s="10"/>
      <c r="P63" s="449"/>
      <c r="Q63" s="10"/>
    </row>
    <row r="64" spans="1:18" customFormat="1">
      <c r="A64" s="30">
        <v>53</v>
      </c>
      <c r="B64" s="9" t="s">
        <v>324</v>
      </c>
      <c r="C64" s="346" t="s">
        <v>529</v>
      </c>
      <c r="D64" s="345" t="s">
        <v>306</v>
      </c>
      <c r="E64" s="9">
        <v>30</v>
      </c>
      <c r="F64" s="208"/>
      <c r="G64" s="10"/>
      <c r="H64" s="177"/>
      <c r="I64" s="11"/>
      <c r="J64" s="370"/>
      <c r="K64" s="10"/>
      <c r="L64" s="301">
        <v>32</v>
      </c>
      <c r="M64" s="10">
        <v>30</v>
      </c>
      <c r="N64" s="183"/>
      <c r="O64" s="10"/>
      <c r="P64" s="449"/>
      <c r="Q64" s="10"/>
    </row>
    <row r="65" spans="1:18" customFormat="1">
      <c r="A65" s="30">
        <v>53</v>
      </c>
      <c r="B65" s="9" t="s">
        <v>324</v>
      </c>
      <c r="C65" s="243" t="s">
        <v>530</v>
      </c>
      <c r="D65" s="210" t="s">
        <v>303</v>
      </c>
      <c r="E65" s="9">
        <v>30</v>
      </c>
      <c r="F65" s="239"/>
      <c r="G65" s="10"/>
      <c r="H65" s="177"/>
      <c r="I65" s="11"/>
      <c r="J65" s="370"/>
      <c r="K65" s="10"/>
      <c r="L65" s="301">
        <v>32</v>
      </c>
      <c r="M65" s="10">
        <v>30</v>
      </c>
      <c r="N65" s="183"/>
      <c r="O65" s="10"/>
      <c r="P65" s="449"/>
      <c r="Q65" s="10"/>
    </row>
    <row r="66" spans="1:18" customFormat="1">
      <c r="A66" s="30">
        <v>61</v>
      </c>
      <c r="B66" s="9" t="s">
        <v>160</v>
      </c>
      <c r="C66" s="243" t="s">
        <v>375</v>
      </c>
      <c r="D66" s="210" t="s">
        <v>200</v>
      </c>
      <c r="E66" s="9">
        <v>27</v>
      </c>
      <c r="F66" s="208">
        <v>4</v>
      </c>
      <c r="G66" s="10">
        <v>12</v>
      </c>
      <c r="H66" s="177"/>
      <c r="I66" s="11"/>
      <c r="J66" s="370"/>
      <c r="K66" s="10"/>
      <c r="L66" s="301"/>
      <c r="M66" s="10"/>
      <c r="N66" s="183"/>
      <c r="O66" s="10"/>
      <c r="P66" s="449">
        <v>64</v>
      </c>
      <c r="Q66" s="10">
        <v>15</v>
      </c>
    </row>
    <row r="67" spans="1:18" customFormat="1">
      <c r="A67" s="30">
        <v>61</v>
      </c>
      <c r="B67" s="9" t="s">
        <v>324</v>
      </c>
      <c r="C67" s="243" t="s">
        <v>363</v>
      </c>
      <c r="D67" s="210" t="s">
        <v>308</v>
      </c>
      <c r="E67" s="9">
        <v>27</v>
      </c>
      <c r="F67" s="208"/>
      <c r="G67" s="10"/>
      <c r="H67" s="177"/>
      <c r="I67" s="11"/>
      <c r="J67" s="372"/>
      <c r="K67" s="10"/>
      <c r="L67" s="301">
        <v>64</v>
      </c>
      <c r="M67" s="10">
        <v>20</v>
      </c>
      <c r="N67" s="183"/>
      <c r="O67" s="10"/>
      <c r="P67" s="449">
        <v>128</v>
      </c>
      <c r="Q67" s="10">
        <v>7</v>
      </c>
    </row>
    <row r="68" spans="1:18" customFormat="1">
      <c r="A68" s="30">
        <v>63</v>
      </c>
      <c r="B68" s="9" t="s">
        <v>160</v>
      </c>
      <c r="C68" s="243" t="s">
        <v>368</v>
      </c>
      <c r="D68" s="252" t="s">
        <v>253</v>
      </c>
      <c r="E68" s="9">
        <v>25</v>
      </c>
      <c r="F68" s="208"/>
      <c r="G68" s="10"/>
      <c r="H68" s="177"/>
      <c r="I68" s="11"/>
      <c r="J68" s="370">
        <v>64</v>
      </c>
      <c r="K68" s="10">
        <v>10</v>
      </c>
      <c r="L68" s="301"/>
      <c r="M68" s="10"/>
      <c r="N68" s="183"/>
      <c r="O68" s="10"/>
      <c r="P68" s="449">
        <v>64</v>
      </c>
      <c r="Q68" s="10">
        <v>15</v>
      </c>
    </row>
    <row r="69" spans="1:18" customFormat="1">
      <c r="A69" s="30">
        <v>63</v>
      </c>
      <c r="B69" s="9" t="s">
        <v>324</v>
      </c>
      <c r="C69" s="243" t="s">
        <v>532</v>
      </c>
      <c r="D69" s="210" t="s">
        <v>183</v>
      </c>
      <c r="E69" s="9">
        <v>25</v>
      </c>
      <c r="F69" s="208"/>
      <c r="G69" s="10"/>
      <c r="H69" s="177">
        <v>1</v>
      </c>
      <c r="I69" s="11">
        <v>25</v>
      </c>
      <c r="J69" s="370"/>
      <c r="K69" s="10"/>
      <c r="L69" s="301"/>
      <c r="M69" s="10"/>
      <c r="N69" s="183"/>
      <c r="O69" s="10"/>
      <c r="P69" s="449"/>
      <c r="Q69" s="10"/>
    </row>
    <row r="70" spans="1:18" customFormat="1">
      <c r="A70" s="30">
        <v>63</v>
      </c>
      <c r="B70" s="9" t="s">
        <v>324</v>
      </c>
      <c r="C70" s="243" t="s">
        <v>390</v>
      </c>
      <c r="D70" s="210" t="s">
        <v>17</v>
      </c>
      <c r="E70" s="9">
        <v>25</v>
      </c>
      <c r="F70" s="208"/>
      <c r="G70" s="10"/>
      <c r="H70" s="177"/>
      <c r="I70" s="11"/>
      <c r="J70" s="370">
        <v>16</v>
      </c>
      <c r="K70" s="10">
        <v>25</v>
      </c>
      <c r="L70" s="301"/>
      <c r="M70" s="10"/>
      <c r="N70" s="183"/>
      <c r="O70" s="10"/>
      <c r="P70" s="449"/>
      <c r="Q70" s="10"/>
      <c r="R70" s="1"/>
    </row>
    <row r="71" spans="1:18" customFormat="1">
      <c r="A71" s="30">
        <v>63</v>
      </c>
      <c r="B71" s="9" t="s">
        <v>324</v>
      </c>
      <c r="C71" s="243" t="s">
        <v>533</v>
      </c>
      <c r="D71" s="252" t="s">
        <v>17</v>
      </c>
      <c r="E71" s="9">
        <v>25</v>
      </c>
      <c r="F71" s="208"/>
      <c r="G71" s="10"/>
      <c r="H71" s="177"/>
      <c r="I71" s="11"/>
      <c r="J71" s="372">
        <v>16</v>
      </c>
      <c r="K71" s="10">
        <v>25</v>
      </c>
      <c r="L71" s="301"/>
      <c r="M71" s="10"/>
      <c r="N71" s="183"/>
      <c r="O71" s="10"/>
      <c r="P71" s="449"/>
      <c r="Q71" s="10"/>
    </row>
    <row r="72" spans="1:18" customFormat="1">
      <c r="A72" s="30">
        <v>63</v>
      </c>
      <c r="B72" s="9" t="s">
        <v>324</v>
      </c>
      <c r="C72" s="243" t="s">
        <v>531</v>
      </c>
      <c r="D72" s="210" t="s">
        <v>179</v>
      </c>
      <c r="E72" s="9">
        <v>25</v>
      </c>
      <c r="F72" s="239"/>
      <c r="G72" s="10"/>
      <c r="H72" s="177"/>
      <c r="I72" s="11"/>
      <c r="J72" s="372">
        <v>16</v>
      </c>
      <c r="K72" s="10">
        <v>25</v>
      </c>
      <c r="L72" s="301"/>
      <c r="M72" s="10"/>
      <c r="N72" s="183"/>
      <c r="O72" s="10"/>
      <c r="P72" s="449"/>
      <c r="Q72" s="10"/>
    </row>
    <row r="73" spans="1:18" customFormat="1">
      <c r="A73" s="30">
        <v>68</v>
      </c>
      <c r="B73" s="9" t="s">
        <v>160</v>
      </c>
      <c r="C73" s="243" t="s">
        <v>534</v>
      </c>
      <c r="D73" s="210" t="s">
        <v>184</v>
      </c>
      <c r="E73" s="9">
        <v>23</v>
      </c>
      <c r="F73" s="208">
        <v>128</v>
      </c>
      <c r="G73" s="10">
        <v>1</v>
      </c>
      <c r="H73" s="177">
        <v>64</v>
      </c>
      <c r="I73" s="11">
        <v>2</v>
      </c>
      <c r="J73" s="372"/>
      <c r="K73" s="10"/>
      <c r="L73" s="301">
        <v>64</v>
      </c>
      <c r="M73" s="10">
        <v>20</v>
      </c>
      <c r="N73" s="183"/>
      <c r="O73" s="10"/>
      <c r="P73" s="449"/>
      <c r="Q73" s="10"/>
    </row>
    <row r="74" spans="1:18" customFormat="1">
      <c r="A74" s="30">
        <v>68</v>
      </c>
      <c r="B74" s="9" t="s">
        <v>324</v>
      </c>
      <c r="C74" s="243" t="s">
        <v>358</v>
      </c>
      <c r="D74" s="210" t="s">
        <v>237</v>
      </c>
      <c r="E74" s="9">
        <v>23</v>
      </c>
      <c r="F74" s="208">
        <v>32</v>
      </c>
      <c r="G74" s="10">
        <v>4</v>
      </c>
      <c r="H74" s="177">
        <v>64</v>
      </c>
      <c r="I74" s="11">
        <v>2</v>
      </c>
      <c r="J74" s="370">
        <v>64</v>
      </c>
      <c r="K74" s="10">
        <v>10</v>
      </c>
      <c r="L74" s="301"/>
      <c r="M74" s="10"/>
      <c r="N74" s="183"/>
      <c r="O74" s="10"/>
      <c r="P74" s="449">
        <v>128</v>
      </c>
      <c r="Q74" s="10">
        <v>7</v>
      </c>
    </row>
    <row r="75" spans="1:18" customFormat="1">
      <c r="A75" s="30">
        <v>70</v>
      </c>
      <c r="B75" s="9" t="s">
        <v>160</v>
      </c>
      <c r="C75" s="243" t="s">
        <v>535</v>
      </c>
      <c r="D75" s="210" t="s">
        <v>183</v>
      </c>
      <c r="E75" s="9">
        <v>22</v>
      </c>
      <c r="F75" s="208"/>
      <c r="G75" s="10"/>
      <c r="H75" s="177">
        <v>64</v>
      </c>
      <c r="I75" s="11">
        <v>2</v>
      </c>
      <c r="J75" s="370"/>
      <c r="K75" s="10"/>
      <c r="L75" s="301">
        <v>64</v>
      </c>
      <c r="M75" s="10">
        <v>20</v>
      </c>
      <c r="N75" s="183"/>
      <c r="O75" s="10"/>
      <c r="P75" s="449"/>
      <c r="Q75" s="10"/>
    </row>
    <row r="76" spans="1:18" customFormat="1">
      <c r="A76" s="30">
        <v>71</v>
      </c>
      <c r="B76" s="9" t="s">
        <v>160</v>
      </c>
      <c r="C76" s="243" t="s">
        <v>385</v>
      </c>
      <c r="D76" s="210" t="s">
        <v>283</v>
      </c>
      <c r="E76" s="9">
        <v>21</v>
      </c>
      <c r="F76" s="208"/>
      <c r="G76" s="10"/>
      <c r="H76" s="177">
        <v>128</v>
      </c>
      <c r="I76" s="11">
        <v>1</v>
      </c>
      <c r="J76" s="370"/>
      <c r="K76" s="10"/>
      <c r="L76" s="301"/>
      <c r="M76" s="10"/>
      <c r="N76" s="183"/>
      <c r="O76" s="10"/>
      <c r="P76" s="449">
        <v>32</v>
      </c>
      <c r="Q76" s="10">
        <v>20</v>
      </c>
    </row>
    <row r="77" spans="1:18" customFormat="1">
      <c r="A77" s="30">
        <v>71</v>
      </c>
      <c r="B77" s="9" t="s">
        <v>324</v>
      </c>
      <c r="C77" s="243" t="s">
        <v>413</v>
      </c>
      <c r="D77" s="210" t="s">
        <v>188</v>
      </c>
      <c r="E77" s="9">
        <v>21</v>
      </c>
      <c r="F77" s="208">
        <v>128</v>
      </c>
      <c r="G77" s="10">
        <v>1</v>
      </c>
      <c r="H77" s="177"/>
      <c r="I77" s="11"/>
      <c r="J77" s="372"/>
      <c r="K77" s="10"/>
      <c r="L77" s="301">
        <v>64</v>
      </c>
      <c r="M77" s="10">
        <v>20</v>
      </c>
      <c r="N77" s="183"/>
      <c r="O77" s="10"/>
      <c r="P77" s="449"/>
      <c r="Q77" s="10"/>
    </row>
    <row r="78" spans="1:18" customFormat="1">
      <c r="A78" s="30">
        <v>71</v>
      </c>
      <c r="B78" s="9" t="s">
        <v>324</v>
      </c>
      <c r="C78" s="243" t="s">
        <v>382</v>
      </c>
      <c r="D78" s="210" t="s">
        <v>247</v>
      </c>
      <c r="E78" s="9">
        <v>21</v>
      </c>
      <c r="F78" s="208"/>
      <c r="G78" s="10"/>
      <c r="H78" s="177">
        <v>128</v>
      </c>
      <c r="I78" s="11">
        <v>1</v>
      </c>
      <c r="J78" s="372"/>
      <c r="K78" s="10"/>
      <c r="L78" s="301">
        <v>64</v>
      </c>
      <c r="M78" s="10">
        <v>20</v>
      </c>
      <c r="N78" s="183"/>
      <c r="O78" s="10"/>
      <c r="P78" s="449"/>
      <c r="Q78" s="10"/>
    </row>
    <row r="79" spans="1:18" customFormat="1">
      <c r="A79" s="30">
        <v>71</v>
      </c>
      <c r="B79" s="9" t="s">
        <v>324</v>
      </c>
      <c r="C79" s="243" t="s">
        <v>366</v>
      </c>
      <c r="D79" s="210" t="s">
        <v>247</v>
      </c>
      <c r="E79" s="9">
        <v>21</v>
      </c>
      <c r="F79" s="208"/>
      <c r="G79" s="10"/>
      <c r="H79" s="177">
        <v>128</v>
      </c>
      <c r="I79" s="11">
        <v>1</v>
      </c>
      <c r="J79" s="372"/>
      <c r="K79" s="10"/>
      <c r="L79" s="301">
        <v>64</v>
      </c>
      <c r="M79" s="10">
        <v>20</v>
      </c>
      <c r="N79" s="183"/>
      <c r="O79" s="10"/>
      <c r="P79" s="449"/>
      <c r="Q79" s="10"/>
    </row>
    <row r="80" spans="1:18" customFormat="1">
      <c r="A80" s="30">
        <v>71</v>
      </c>
      <c r="B80" s="9" t="s">
        <v>324</v>
      </c>
      <c r="C80" s="243" t="s">
        <v>383</v>
      </c>
      <c r="D80" s="210" t="s">
        <v>247</v>
      </c>
      <c r="E80" s="9">
        <v>21</v>
      </c>
      <c r="F80" s="208"/>
      <c r="G80" s="10"/>
      <c r="H80" s="177">
        <v>128</v>
      </c>
      <c r="I80" s="11">
        <v>1</v>
      </c>
      <c r="J80" s="372"/>
      <c r="K80" s="10"/>
      <c r="L80" s="301">
        <v>64</v>
      </c>
      <c r="M80" s="10">
        <v>20</v>
      </c>
      <c r="N80" s="183"/>
      <c r="O80" s="10"/>
      <c r="P80" s="449"/>
      <c r="Q80" s="10"/>
    </row>
    <row r="81" spans="1:18" customFormat="1">
      <c r="A81" s="30">
        <v>71</v>
      </c>
      <c r="B81" s="9" t="s">
        <v>324</v>
      </c>
      <c r="C81" s="243" t="s">
        <v>367</v>
      </c>
      <c r="D81" s="210" t="s">
        <v>247</v>
      </c>
      <c r="E81" s="9">
        <v>21</v>
      </c>
      <c r="F81" s="239"/>
      <c r="G81" s="10"/>
      <c r="H81" s="177">
        <v>128</v>
      </c>
      <c r="I81" s="11">
        <v>1</v>
      </c>
      <c r="J81" s="372"/>
      <c r="K81" s="10"/>
      <c r="L81" s="301">
        <v>64</v>
      </c>
      <c r="M81" s="10">
        <v>20</v>
      </c>
      <c r="N81" s="183"/>
      <c r="O81" s="10"/>
      <c r="P81" s="449"/>
      <c r="Q81" s="10"/>
      <c r="R81" s="1"/>
    </row>
    <row r="82" spans="1:18" customFormat="1">
      <c r="A82" s="30">
        <v>77</v>
      </c>
      <c r="B82" s="9" t="s">
        <v>160</v>
      </c>
      <c r="C82" s="243" t="s">
        <v>319</v>
      </c>
      <c r="D82" s="210" t="s">
        <v>212</v>
      </c>
      <c r="E82" s="9">
        <v>20</v>
      </c>
      <c r="F82" s="208"/>
      <c r="G82" s="10"/>
      <c r="H82" s="177"/>
      <c r="I82" s="11"/>
      <c r="J82" s="370"/>
      <c r="K82" s="10"/>
      <c r="L82" s="301"/>
      <c r="M82" s="10"/>
      <c r="N82" s="183"/>
      <c r="O82" s="10"/>
      <c r="P82" s="449">
        <v>32</v>
      </c>
      <c r="Q82" s="10">
        <v>20</v>
      </c>
      <c r="R82" s="1"/>
    </row>
    <row r="83" spans="1:18" customFormat="1">
      <c r="A83" s="30">
        <v>77</v>
      </c>
      <c r="B83" s="9" t="s">
        <v>324</v>
      </c>
      <c r="C83" s="243" t="s">
        <v>538</v>
      </c>
      <c r="D83" s="210" t="s">
        <v>183</v>
      </c>
      <c r="E83" s="9">
        <v>20</v>
      </c>
      <c r="F83" s="208"/>
      <c r="G83" s="10"/>
      <c r="H83" s="177"/>
      <c r="I83" s="11"/>
      <c r="J83" s="373"/>
      <c r="K83" s="10"/>
      <c r="L83" s="301"/>
      <c r="M83" s="10"/>
      <c r="N83" s="183"/>
      <c r="O83" s="10"/>
      <c r="P83" s="449">
        <v>32</v>
      </c>
      <c r="Q83" s="10">
        <v>20</v>
      </c>
    </row>
    <row r="84" spans="1:18" customFormat="1">
      <c r="A84" s="30">
        <v>77</v>
      </c>
      <c r="B84" s="9" t="s">
        <v>324</v>
      </c>
      <c r="C84" s="346" t="s">
        <v>536</v>
      </c>
      <c r="D84" s="345" t="s">
        <v>300</v>
      </c>
      <c r="E84" s="9">
        <v>20</v>
      </c>
      <c r="F84" s="208"/>
      <c r="G84" s="10"/>
      <c r="H84" s="177"/>
      <c r="I84" s="11"/>
      <c r="J84" s="370"/>
      <c r="K84" s="10"/>
      <c r="L84" s="301">
        <v>64</v>
      </c>
      <c r="M84" s="10">
        <v>20</v>
      </c>
      <c r="N84" s="183"/>
      <c r="O84" s="10"/>
      <c r="P84" s="449"/>
      <c r="Q84" s="10"/>
    </row>
    <row r="85" spans="1:18" customFormat="1">
      <c r="A85" s="30">
        <v>77</v>
      </c>
      <c r="B85" s="9" t="s">
        <v>324</v>
      </c>
      <c r="C85" s="243" t="s">
        <v>537</v>
      </c>
      <c r="D85" s="325" t="s">
        <v>299</v>
      </c>
      <c r="E85" s="9">
        <v>20</v>
      </c>
      <c r="F85" s="239"/>
      <c r="G85" s="10"/>
      <c r="H85" s="177"/>
      <c r="I85" s="11"/>
      <c r="J85" s="372"/>
      <c r="K85" s="10"/>
      <c r="L85" s="301">
        <v>64</v>
      </c>
      <c r="M85" s="10">
        <v>20</v>
      </c>
      <c r="N85" s="183"/>
      <c r="O85" s="10"/>
      <c r="P85" s="449"/>
      <c r="Q85" s="10"/>
      <c r="R85" s="1"/>
    </row>
    <row r="86" spans="1:18" customFormat="1">
      <c r="A86" s="30">
        <v>77</v>
      </c>
      <c r="B86" s="9" t="s">
        <v>324</v>
      </c>
      <c r="C86" s="243" t="s">
        <v>384</v>
      </c>
      <c r="D86" s="210" t="s">
        <v>299</v>
      </c>
      <c r="E86" s="9">
        <v>20</v>
      </c>
      <c r="F86" s="208"/>
      <c r="G86" s="10"/>
      <c r="H86" s="177"/>
      <c r="I86" s="11"/>
      <c r="J86" s="372"/>
      <c r="K86" s="10"/>
      <c r="L86" s="301">
        <v>64</v>
      </c>
      <c r="M86" s="10">
        <v>20</v>
      </c>
      <c r="N86" s="183"/>
      <c r="O86" s="10"/>
      <c r="P86" s="449"/>
      <c r="Q86" s="10"/>
    </row>
    <row r="87" spans="1:18" customFormat="1">
      <c r="A87" s="30">
        <v>82</v>
      </c>
      <c r="B87" s="9" t="s">
        <v>160</v>
      </c>
      <c r="C87" s="243" t="s">
        <v>387</v>
      </c>
      <c r="D87" s="210" t="s">
        <v>278</v>
      </c>
      <c r="E87" s="9">
        <v>19</v>
      </c>
      <c r="F87" s="208"/>
      <c r="G87" s="10"/>
      <c r="H87" s="177">
        <v>32</v>
      </c>
      <c r="I87" s="11">
        <v>4</v>
      </c>
      <c r="J87" s="372"/>
      <c r="K87" s="10"/>
      <c r="L87" s="301"/>
      <c r="M87" s="10"/>
      <c r="N87" s="183"/>
      <c r="O87" s="10"/>
      <c r="P87" s="449">
        <v>64</v>
      </c>
      <c r="Q87" s="10">
        <v>15</v>
      </c>
    </row>
    <row r="88" spans="1:18" customFormat="1">
      <c r="A88" s="30">
        <v>83</v>
      </c>
      <c r="B88" s="9" t="s">
        <v>160</v>
      </c>
      <c r="C88" s="243" t="s">
        <v>374</v>
      </c>
      <c r="D88" s="210" t="s">
        <v>197</v>
      </c>
      <c r="E88" s="9">
        <v>18</v>
      </c>
      <c r="F88" s="239">
        <v>2</v>
      </c>
      <c r="G88" s="10">
        <v>18</v>
      </c>
      <c r="H88" s="177"/>
      <c r="I88" s="11"/>
      <c r="J88" s="372"/>
      <c r="K88" s="10"/>
      <c r="L88" s="301"/>
      <c r="M88" s="10"/>
      <c r="N88" s="183"/>
      <c r="O88" s="10"/>
      <c r="P88" s="449"/>
      <c r="Q88" s="10"/>
      <c r="R88" s="1"/>
    </row>
    <row r="89" spans="1:18" customFormat="1">
      <c r="A89" s="30">
        <v>84</v>
      </c>
      <c r="B89" s="9" t="s">
        <v>160</v>
      </c>
      <c r="C89" s="243" t="s">
        <v>411</v>
      </c>
      <c r="D89" s="252" t="s">
        <v>179</v>
      </c>
      <c r="E89" s="9">
        <v>15</v>
      </c>
      <c r="F89" s="208"/>
      <c r="G89" s="10"/>
      <c r="H89" s="177"/>
      <c r="I89" s="11"/>
      <c r="J89" s="370"/>
      <c r="K89" s="10"/>
      <c r="L89" s="301"/>
      <c r="M89" s="10"/>
      <c r="N89" s="183"/>
      <c r="O89" s="10"/>
      <c r="P89" s="449">
        <v>64</v>
      </c>
      <c r="Q89" s="10">
        <v>15</v>
      </c>
    </row>
    <row r="90" spans="1:18" customFormat="1">
      <c r="A90" s="30">
        <v>84</v>
      </c>
      <c r="B90" s="9" t="s">
        <v>324</v>
      </c>
      <c r="C90" s="243" t="s">
        <v>397</v>
      </c>
      <c r="D90" s="325" t="s">
        <v>275</v>
      </c>
      <c r="E90" s="9">
        <v>15</v>
      </c>
      <c r="F90" s="239"/>
      <c r="G90" s="10"/>
      <c r="H90" s="177"/>
      <c r="I90" s="11"/>
      <c r="J90" s="372"/>
      <c r="K90" s="10"/>
      <c r="L90" s="301"/>
      <c r="M90" s="10"/>
      <c r="N90" s="183"/>
      <c r="O90" s="10"/>
      <c r="P90" s="449">
        <v>64</v>
      </c>
      <c r="Q90" s="10">
        <v>15</v>
      </c>
    </row>
    <row r="91" spans="1:18" customFormat="1">
      <c r="A91" s="30">
        <v>84</v>
      </c>
      <c r="B91" s="9" t="s">
        <v>324</v>
      </c>
      <c r="C91" s="243" t="s">
        <v>539</v>
      </c>
      <c r="D91" s="325" t="s">
        <v>227</v>
      </c>
      <c r="E91" s="9">
        <v>15</v>
      </c>
      <c r="F91" s="239">
        <v>8</v>
      </c>
      <c r="G91" s="10">
        <v>8</v>
      </c>
      <c r="H91" s="177"/>
      <c r="I91" s="11"/>
      <c r="J91" s="372"/>
      <c r="K91" s="10"/>
      <c r="L91" s="301"/>
      <c r="M91" s="10"/>
      <c r="N91" s="183"/>
      <c r="O91" s="10"/>
      <c r="P91" s="449">
        <v>128</v>
      </c>
      <c r="Q91" s="10">
        <v>7</v>
      </c>
    </row>
    <row r="92" spans="1:18" customFormat="1">
      <c r="A92" s="30">
        <v>84</v>
      </c>
      <c r="B92" s="9" t="s">
        <v>324</v>
      </c>
      <c r="C92" s="243" t="s">
        <v>540</v>
      </c>
      <c r="D92" s="210" t="s">
        <v>258</v>
      </c>
      <c r="E92" s="9">
        <v>15</v>
      </c>
      <c r="F92" s="208"/>
      <c r="G92" s="10"/>
      <c r="H92" s="177"/>
      <c r="I92" s="11"/>
      <c r="J92" s="370">
        <v>32</v>
      </c>
      <c r="K92" s="10">
        <v>15</v>
      </c>
      <c r="L92" s="301"/>
      <c r="M92" s="10"/>
      <c r="N92" s="183"/>
      <c r="O92" s="10"/>
      <c r="P92" s="449"/>
      <c r="Q92" s="10"/>
    </row>
    <row r="93" spans="1:18" customFormat="1">
      <c r="A93" s="30">
        <v>84</v>
      </c>
      <c r="B93" s="9" t="s">
        <v>324</v>
      </c>
      <c r="C93" s="243" t="s">
        <v>320</v>
      </c>
      <c r="D93" s="210" t="s">
        <v>224</v>
      </c>
      <c r="E93" s="9">
        <v>15</v>
      </c>
      <c r="F93" s="208"/>
      <c r="G93" s="10"/>
      <c r="H93" s="177"/>
      <c r="I93" s="11"/>
      <c r="J93" s="373">
        <v>32</v>
      </c>
      <c r="K93" s="10">
        <v>15</v>
      </c>
      <c r="L93" s="301"/>
      <c r="M93" s="10"/>
      <c r="N93" s="183"/>
      <c r="O93" s="10"/>
      <c r="P93" s="449"/>
      <c r="Q93" s="10"/>
    </row>
    <row r="94" spans="1:18" customFormat="1">
      <c r="A94" s="30">
        <v>89</v>
      </c>
      <c r="B94" s="9" t="s">
        <v>160</v>
      </c>
      <c r="C94" s="346" t="s">
        <v>541</v>
      </c>
      <c r="D94" s="345" t="s">
        <v>248</v>
      </c>
      <c r="E94" s="9">
        <v>14</v>
      </c>
      <c r="F94" s="208">
        <v>16</v>
      </c>
      <c r="G94" s="10">
        <v>6</v>
      </c>
      <c r="H94" s="177">
        <v>128</v>
      </c>
      <c r="I94" s="11">
        <v>1</v>
      </c>
      <c r="J94" s="370"/>
      <c r="K94" s="10"/>
      <c r="L94" s="301"/>
      <c r="M94" s="10"/>
      <c r="N94" s="183"/>
      <c r="O94" s="10"/>
      <c r="P94" s="449">
        <v>128</v>
      </c>
      <c r="Q94" s="10">
        <v>7</v>
      </c>
    </row>
    <row r="95" spans="1:18" customFormat="1">
      <c r="A95" s="30">
        <v>89</v>
      </c>
      <c r="B95" s="9" t="s">
        <v>324</v>
      </c>
      <c r="C95" s="243" t="s">
        <v>484</v>
      </c>
      <c r="D95" s="252" t="s">
        <v>5</v>
      </c>
      <c r="E95" s="9">
        <v>14</v>
      </c>
      <c r="F95" s="208">
        <v>8</v>
      </c>
      <c r="G95" s="10">
        <v>8</v>
      </c>
      <c r="H95" s="177">
        <v>16</v>
      </c>
      <c r="I95" s="11">
        <v>6</v>
      </c>
      <c r="J95" s="370"/>
      <c r="K95" s="10"/>
      <c r="L95" s="301"/>
      <c r="M95" s="10"/>
      <c r="N95" s="183"/>
      <c r="O95" s="10"/>
      <c r="P95" s="449"/>
      <c r="Q95" s="10"/>
    </row>
    <row r="96" spans="1:18" customFormat="1">
      <c r="A96" s="30">
        <v>91</v>
      </c>
      <c r="B96" s="9" t="s">
        <v>160</v>
      </c>
      <c r="C96" s="243" t="s">
        <v>388</v>
      </c>
      <c r="D96" s="210" t="s">
        <v>243</v>
      </c>
      <c r="E96" s="9">
        <v>12</v>
      </c>
      <c r="F96" s="208"/>
      <c r="G96" s="10"/>
      <c r="H96" s="177">
        <v>64</v>
      </c>
      <c r="I96" s="11">
        <v>2</v>
      </c>
      <c r="J96" s="372">
        <v>64</v>
      </c>
      <c r="K96" s="10">
        <v>10</v>
      </c>
      <c r="L96" s="301"/>
      <c r="M96" s="10"/>
      <c r="N96" s="183"/>
      <c r="O96" s="10"/>
      <c r="P96" s="449"/>
      <c r="Q96" s="10"/>
    </row>
    <row r="97" spans="1:18" customFormat="1">
      <c r="A97" s="30">
        <v>91</v>
      </c>
      <c r="B97" s="9" t="s">
        <v>324</v>
      </c>
      <c r="C97" s="243" t="s">
        <v>542</v>
      </c>
      <c r="D97" s="210" t="s">
        <v>197</v>
      </c>
      <c r="E97" s="9">
        <v>12</v>
      </c>
      <c r="F97" s="208">
        <v>128</v>
      </c>
      <c r="G97" s="10">
        <v>1</v>
      </c>
      <c r="H97" s="177">
        <v>128</v>
      </c>
      <c r="I97" s="11">
        <v>1</v>
      </c>
      <c r="J97" s="370">
        <v>64</v>
      </c>
      <c r="K97" s="10">
        <v>10</v>
      </c>
      <c r="L97" s="301"/>
      <c r="M97" s="10"/>
      <c r="N97" s="183"/>
      <c r="O97" s="10"/>
      <c r="P97" s="449"/>
      <c r="Q97" s="10"/>
      <c r="R97" s="1"/>
    </row>
    <row r="98" spans="1:18" customFormat="1">
      <c r="A98" s="30">
        <v>93</v>
      </c>
      <c r="B98" s="9" t="s">
        <v>160</v>
      </c>
      <c r="C98" s="243" t="s">
        <v>399</v>
      </c>
      <c r="D98" s="210" t="s">
        <v>200</v>
      </c>
      <c r="E98" s="9">
        <v>10</v>
      </c>
      <c r="F98" s="208">
        <v>128</v>
      </c>
      <c r="G98" s="10">
        <v>1</v>
      </c>
      <c r="H98" s="177">
        <v>64</v>
      </c>
      <c r="I98" s="11">
        <v>2</v>
      </c>
      <c r="J98" s="370"/>
      <c r="K98" s="10"/>
      <c r="L98" s="301"/>
      <c r="M98" s="10"/>
      <c r="N98" s="183"/>
      <c r="O98" s="10"/>
      <c r="P98" s="449">
        <v>128</v>
      </c>
      <c r="Q98" s="10">
        <v>7</v>
      </c>
    </row>
    <row r="99" spans="1:18" customFormat="1">
      <c r="A99" s="30">
        <v>93</v>
      </c>
      <c r="B99" s="9" t="s">
        <v>324</v>
      </c>
      <c r="C99" s="243" t="s">
        <v>409</v>
      </c>
      <c r="D99" s="210" t="s">
        <v>233</v>
      </c>
      <c r="E99" s="9">
        <v>10</v>
      </c>
      <c r="F99" s="208"/>
      <c r="G99" s="10"/>
      <c r="H99" s="177"/>
      <c r="I99" s="11"/>
      <c r="J99" s="370">
        <v>64</v>
      </c>
      <c r="K99" s="10">
        <v>10</v>
      </c>
      <c r="L99" s="301"/>
      <c r="M99" s="10"/>
      <c r="N99" s="183"/>
      <c r="O99" s="10"/>
      <c r="P99" s="449"/>
      <c r="Q99" s="10"/>
    </row>
    <row r="100" spans="1:18" customFormat="1">
      <c r="A100" s="30">
        <v>93</v>
      </c>
      <c r="B100" s="9" t="s">
        <v>324</v>
      </c>
      <c r="C100" s="243" t="s">
        <v>405</v>
      </c>
      <c r="D100" s="210" t="s">
        <v>204</v>
      </c>
      <c r="E100" s="9">
        <v>10</v>
      </c>
      <c r="F100" s="208"/>
      <c r="G100" s="10"/>
      <c r="H100" s="177"/>
      <c r="I100" s="11"/>
      <c r="J100" s="370">
        <v>64</v>
      </c>
      <c r="K100" s="10">
        <v>10</v>
      </c>
      <c r="L100" s="301"/>
      <c r="M100" s="10"/>
      <c r="N100" s="183"/>
      <c r="O100" s="10"/>
      <c r="P100" s="449"/>
      <c r="Q100" s="10"/>
    </row>
    <row r="101" spans="1:18" customFormat="1">
      <c r="A101" s="30">
        <v>93</v>
      </c>
      <c r="B101" s="9" t="s">
        <v>324</v>
      </c>
      <c r="C101" s="243" t="s">
        <v>543</v>
      </c>
      <c r="D101" s="252" t="s">
        <v>10</v>
      </c>
      <c r="E101" s="9">
        <v>10</v>
      </c>
      <c r="F101" s="208">
        <v>16</v>
      </c>
      <c r="G101" s="10">
        <v>6</v>
      </c>
      <c r="H101" s="177">
        <v>32</v>
      </c>
      <c r="I101" s="11">
        <v>4</v>
      </c>
      <c r="J101" s="373"/>
      <c r="K101" s="10"/>
      <c r="L101" s="301"/>
      <c r="M101" s="10"/>
      <c r="N101" s="183"/>
      <c r="O101" s="10"/>
      <c r="P101" s="449"/>
      <c r="Q101" s="10"/>
    </row>
    <row r="102" spans="1:18" customFormat="1">
      <c r="A102" s="30">
        <v>93</v>
      </c>
      <c r="B102" s="9" t="s">
        <v>324</v>
      </c>
      <c r="C102" s="243" t="s">
        <v>420</v>
      </c>
      <c r="D102" s="210" t="s">
        <v>263</v>
      </c>
      <c r="E102" s="9">
        <v>10</v>
      </c>
      <c r="F102" s="208">
        <v>32</v>
      </c>
      <c r="G102" s="10">
        <v>4</v>
      </c>
      <c r="H102" s="177">
        <v>16</v>
      </c>
      <c r="I102" s="11">
        <v>6</v>
      </c>
      <c r="J102" s="370"/>
      <c r="K102" s="10"/>
      <c r="L102" s="301"/>
      <c r="M102" s="10"/>
      <c r="N102" s="183"/>
      <c r="O102" s="10"/>
      <c r="P102" s="449"/>
      <c r="Q102" s="10"/>
      <c r="R102" s="1"/>
    </row>
    <row r="103" spans="1:18" customFormat="1">
      <c r="A103" s="30">
        <v>93</v>
      </c>
      <c r="B103" s="9" t="s">
        <v>324</v>
      </c>
      <c r="C103" s="243" t="s">
        <v>347</v>
      </c>
      <c r="D103" s="252" t="s">
        <v>193</v>
      </c>
      <c r="E103" s="9">
        <v>10</v>
      </c>
      <c r="F103" s="239"/>
      <c r="G103" s="10"/>
      <c r="H103" s="177"/>
      <c r="I103" s="11"/>
      <c r="J103" s="370">
        <v>64</v>
      </c>
      <c r="K103" s="10">
        <v>10</v>
      </c>
      <c r="L103" s="301"/>
      <c r="M103" s="10"/>
      <c r="N103" s="183"/>
      <c r="O103" s="10"/>
      <c r="P103" s="449"/>
      <c r="Q103" s="10"/>
    </row>
    <row r="104" spans="1:18" customFormat="1">
      <c r="A104" s="30">
        <v>93</v>
      </c>
      <c r="B104" s="9" t="s">
        <v>324</v>
      </c>
      <c r="C104" s="243" t="s">
        <v>491</v>
      </c>
      <c r="D104" s="252" t="s">
        <v>188</v>
      </c>
      <c r="E104" s="9">
        <v>10</v>
      </c>
      <c r="F104" s="208"/>
      <c r="G104" s="10"/>
      <c r="H104" s="177"/>
      <c r="I104" s="11"/>
      <c r="J104" s="370">
        <v>64</v>
      </c>
      <c r="K104" s="10">
        <v>10</v>
      </c>
      <c r="L104" s="301"/>
      <c r="M104" s="10"/>
      <c r="N104" s="183"/>
      <c r="O104" s="10"/>
      <c r="P104" s="449"/>
      <c r="Q104" s="10"/>
    </row>
    <row r="105" spans="1:18" customFormat="1">
      <c r="A105" s="30">
        <v>93</v>
      </c>
      <c r="B105" s="9" t="s">
        <v>324</v>
      </c>
      <c r="C105" s="243" t="s">
        <v>544</v>
      </c>
      <c r="D105" s="252" t="s">
        <v>180</v>
      </c>
      <c r="E105" s="9">
        <v>10</v>
      </c>
      <c r="F105" s="208"/>
      <c r="G105" s="10"/>
      <c r="H105" s="177"/>
      <c r="I105" s="11"/>
      <c r="J105" s="370">
        <v>64</v>
      </c>
      <c r="K105" s="10">
        <v>10</v>
      </c>
      <c r="L105" s="301"/>
      <c r="M105" s="10"/>
      <c r="N105" s="183"/>
      <c r="O105" s="10"/>
      <c r="P105" s="449"/>
      <c r="Q105" s="10"/>
    </row>
    <row r="106" spans="1:18" customFormat="1">
      <c r="A106" s="30">
        <v>93</v>
      </c>
      <c r="B106" s="9" t="s">
        <v>324</v>
      </c>
      <c r="C106" s="243" t="s">
        <v>545</v>
      </c>
      <c r="D106" s="252" t="s">
        <v>228</v>
      </c>
      <c r="E106" s="9">
        <v>10</v>
      </c>
      <c r="F106" s="208"/>
      <c r="G106" s="10"/>
      <c r="H106" s="177"/>
      <c r="I106" s="11"/>
      <c r="J106" s="370">
        <v>64</v>
      </c>
      <c r="K106" s="10">
        <v>10</v>
      </c>
      <c r="L106" s="301"/>
      <c r="M106" s="10"/>
      <c r="N106" s="183"/>
      <c r="O106" s="10"/>
      <c r="P106" s="449"/>
      <c r="Q106" s="10"/>
      <c r="R106" s="1"/>
    </row>
    <row r="107" spans="1:18" customFormat="1">
      <c r="A107" s="30">
        <v>93</v>
      </c>
      <c r="B107" s="9" t="s">
        <v>324</v>
      </c>
      <c r="C107" s="243" t="s">
        <v>459</v>
      </c>
      <c r="D107" s="210" t="s">
        <v>204</v>
      </c>
      <c r="E107" s="9">
        <v>10</v>
      </c>
      <c r="F107" s="208"/>
      <c r="G107" s="10"/>
      <c r="H107" s="177"/>
      <c r="I107" s="11"/>
      <c r="J107" s="370">
        <v>64</v>
      </c>
      <c r="K107" s="10">
        <v>10</v>
      </c>
      <c r="L107" s="301"/>
      <c r="M107" s="10"/>
      <c r="N107" s="183"/>
      <c r="O107" s="10"/>
      <c r="P107" s="449"/>
      <c r="Q107" s="10"/>
    </row>
    <row r="108" spans="1:18" customFormat="1">
      <c r="A108" s="30">
        <v>93</v>
      </c>
      <c r="B108" s="9" t="s">
        <v>324</v>
      </c>
      <c r="C108" s="243" t="s">
        <v>373</v>
      </c>
      <c r="D108" s="210" t="s">
        <v>204</v>
      </c>
      <c r="E108" s="9">
        <v>10</v>
      </c>
      <c r="F108" s="239"/>
      <c r="G108" s="10"/>
      <c r="H108" s="177"/>
      <c r="I108" s="11"/>
      <c r="J108" s="370">
        <v>64</v>
      </c>
      <c r="K108" s="10">
        <v>10</v>
      </c>
      <c r="L108" s="301"/>
      <c r="M108" s="10"/>
      <c r="N108" s="183"/>
      <c r="O108" s="10"/>
      <c r="P108" s="449"/>
      <c r="Q108" s="10"/>
      <c r="R108" s="1"/>
    </row>
    <row r="109" spans="1:18" customFormat="1">
      <c r="A109" s="30">
        <v>93</v>
      </c>
      <c r="B109" s="9" t="s">
        <v>324</v>
      </c>
      <c r="C109" s="243" t="s">
        <v>404</v>
      </c>
      <c r="D109" s="210" t="s">
        <v>4</v>
      </c>
      <c r="E109" s="9">
        <v>10</v>
      </c>
      <c r="F109" s="208"/>
      <c r="G109" s="10"/>
      <c r="H109" s="177"/>
      <c r="I109" s="11"/>
      <c r="J109" s="370">
        <v>64</v>
      </c>
      <c r="K109" s="10">
        <v>10</v>
      </c>
      <c r="L109" s="301"/>
      <c r="M109" s="10"/>
      <c r="N109" s="183"/>
      <c r="O109" s="10"/>
      <c r="P109" s="449"/>
      <c r="Q109" s="10"/>
      <c r="R109" s="1"/>
    </row>
    <row r="110" spans="1:18" customFormat="1">
      <c r="A110" s="30">
        <v>105</v>
      </c>
      <c r="B110" s="9" t="s">
        <v>160</v>
      </c>
      <c r="C110" s="243" t="s">
        <v>410</v>
      </c>
      <c r="D110" s="210" t="s">
        <v>232</v>
      </c>
      <c r="E110" s="9">
        <v>9</v>
      </c>
      <c r="F110" s="208"/>
      <c r="G110" s="10"/>
      <c r="H110" s="177">
        <v>64</v>
      </c>
      <c r="I110" s="11">
        <v>2</v>
      </c>
      <c r="J110" s="370"/>
      <c r="K110" s="10"/>
      <c r="L110" s="301"/>
      <c r="M110" s="10"/>
      <c r="N110" s="183"/>
      <c r="O110" s="10"/>
      <c r="P110" s="449">
        <v>128</v>
      </c>
      <c r="Q110" s="10">
        <v>7</v>
      </c>
    </row>
    <row r="111" spans="1:18" customFormat="1">
      <c r="A111" s="30">
        <v>106</v>
      </c>
      <c r="B111" s="9" t="s">
        <v>160</v>
      </c>
      <c r="C111" s="243" t="s">
        <v>546</v>
      </c>
      <c r="D111" s="210" t="s">
        <v>189</v>
      </c>
      <c r="E111" s="9">
        <v>8</v>
      </c>
      <c r="F111" s="208">
        <v>64</v>
      </c>
      <c r="G111" s="10">
        <v>2</v>
      </c>
      <c r="H111" s="177">
        <v>16</v>
      </c>
      <c r="I111" s="11">
        <v>6</v>
      </c>
      <c r="J111" s="372"/>
      <c r="K111" s="10"/>
      <c r="L111" s="301"/>
      <c r="M111" s="10"/>
      <c r="N111" s="183"/>
      <c r="O111" s="10"/>
      <c r="P111" s="449"/>
      <c r="Q111" s="10"/>
      <c r="R111" s="1"/>
    </row>
    <row r="112" spans="1:18" customFormat="1">
      <c r="A112" s="30">
        <v>106</v>
      </c>
      <c r="B112" s="9" t="s">
        <v>324</v>
      </c>
      <c r="C112" s="243" t="s">
        <v>547</v>
      </c>
      <c r="D112" s="252" t="s">
        <v>275</v>
      </c>
      <c r="E112" s="9">
        <v>8</v>
      </c>
      <c r="F112" s="208"/>
      <c r="G112" s="10"/>
      <c r="H112" s="177">
        <v>8</v>
      </c>
      <c r="I112" s="11">
        <v>8</v>
      </c>
      <c r="J112" s="372"/>
      <c r="K112" s="10"/>
      <c r="L112" s="301"/>
      <c r="M112" s="10"/>
      <c r="N112" s="183"/>
      <c r="O112" s="10"/>
      <c r="P112" s="449"/>
      <c r="Q112" s="10"/>
    </row>
    <row r="113" spans="1:18" customFormat="1">
      <c r="A113" s="30">
        <v>106</v>
      </c>
      <c r="B113" s="9" t="s">
        <v>324</v>
      </c>
      <c r="C113" s="243" t="s">
        <v>548</v>
      </c>
      <c r="D113" s="210" t="s">
        <v>197</v>
      </c>
      <c r="E113" s="9">
        <v>8</v>
      </c>
      <c r="F113" s="208">
        <v>32</v>
      </c>
      <c r="G113" s="10">
        <v>4</v>
      </c>
      <c r="H113" s="177">
        <v>32</v>
      </c>
      <c r="I113" s="11">
        <v>4</v>
      </c>
      <c r="J113" s="370"/>
      <c r="K113" s="10"/>
      <c r="L113" s="301"/>
      <c r="M113" s="10"/>
      <c r="N113" s="183"/>
      <c r="O113" s="10"/>
      <c r="P113" s="449"/>
      <c r="Q113" s="10"/>
    </row>
    <row r="114" spans="1:18" customFormat="1">
      <c r="A114" s="30">
        <v>106</v>
      </c>
      <c r="B114" s="9" t="s">
        <v>324</v>
      </c>
      <c r="C114" s="243" t="s">
        <v>471</v>
      </c>
      <c r="D114" s="252" t="s">
        <v>19</v>
      </c>
      <c r="E114" s="9">
        <v>8</v>
      </c>
      <c r="F114" s="208">
        <v>8</v>
      </c>
      <c r="G114" s="10">
        <v>8</v>
      </c>
      <c r="H114" s="177"/>
      <c r="I114" s="11"/>
      <c r="J114" s="373"/>
      <c r="K114" s="10"/>
      <c r="L114" s="301"/>
      <c r="M114" s="10"/>
      <c r="N114" s="183"/>
      <c r="O114" s="10"/>
      <c r="P114" s="449"/>
      <c r="Q114" s="10"/>
    </row>
    <row r="115" spans="1:18" customFormat="1">
      <c r="A115" s="30">
        <v>106</v>
      </c>
      <c r="B115" s="9" t="s">
        <v>324</v>
      </c>
      <c r="C115" s="243" t="s">
        <v>508</v>
      </c>
      <c r="D115" s="210" t="s">
        <v>186</v>
      </c>
      <c r="E115" s="9">
        <v>8</v>
      </c>
      <c r="F115" s="208">
        <v>32</v>
      </c>
      <c r="G115" s="10">
        <v>4</v>
      </c>
      <c r="H115" s="177">
        <v>32</v>
      </c>
      <c r="I115" s="11">
        <v>4</v>
      </c>
      <c r="J115" s="372"/>
      <c r="K115" s="10"/>
      <c r="L115" s="301"/>
      <c r="M115" s="10"/>
      <c r="N115" s="183"/>
      <c r="O115" s="10"/>
      <c r="P115" s="449"/>
      <c r="Q115" s="10"/>
    </row>
    <row r="116" spans="1:18" customFormat="1">
      <c r="A116" s="30">
        <v>106</v>
      </c>
      <c r="B116" s="9" t="s">
        <v>324</v>
      </c>
      <c r="C116" s="243" t="s">
        <v>549</v>
      </c>
      <c r="D116" s="210" t="s">
        <v>248</v>
      </c>
      <c r="E116" s="9">
        <v>8</v>
      </c>
      <c r="F116" s="208"/>
      <c r="G116" s="10"/>
      <c r="H116" s="177">
        <v>8</v>
      </c>
      <c r="I116" s="11">
        <v>8</v>
      </c>
      <c r="J116" s="370"/>
      <c r="K116" s="10"/>
      <c r="L116" s="301"/>
      <c r="M116" s="10"/>
      <c r="N116" s="183"/>
      <c r="O116" s="10"/>
      <c r="P116" s="449"/>
      <c r="Q116" s="10"/>
      <c r="R116" s="1"/>
    </row>
    <row r="117" spans="1:18" customFormat="1">
      <c r="A117" s="30">
        <v>112</v>
      </c>
      <c r="B117" s="9" t="s">
        <v>160</v>
      </c>
      <c r="C117" s="243" t="s">
        <v>412</v>
      </c>
      <c r="D117" s="325" t="s">
        <v>179</v>
      </c>
      <c r="E117" s="9">
        <v>7</v>
      </c>
      <c r="F117" s="239"/>
      <c r="G117" s="10"/>
      <c r="H117" s="177"/>
      <c r="I117" s="11"/>
      <c r="J117" s="372"/>
      <c r="K117" s="10"/>
      <c r="L117" s="301"/>
      <c r="M117" s="10"/>
      <c r="N117" s="183"/>
      <c r="O117" s="10"/>
      <c r="P117" s="449">
        <v>128</v>
      </c>
      <c r="Q117" s="10">
        <v>7</v>
      </c>
      <c r="R117" s="1"/>
    </row>
    <row r="118" spans="1:18" customFormat="1">
      <c r="A118" s="30">
        <v>112</v>
      </c>
      <c r="B118" s="9" t="s">
        <v>324</v>
      </c>
      <c r="C118" s="243" t="s">
        <v>394</v>
      </c>
      <c r="D118" s="325" t="s">
        <v>245</v>
      </c>
      <c r="E118" s="9">
        <v>7</v>
      </c>
      <c r="F118" s="239"/>
      <c r="G118" s="10"/>
      <c r="H118" s="177"/>
      <c r="I118" s="11"/>
      <c r="J118" s="372"/>
      <c r="K118" s="10"/>
      <c r="L118" s="301"/>
      <c r="M118" s="10"/>
      <c r="N118" s="183"/>
      <c r="O118" s="10"/>
      <c r="P118" s="449">
        <v>128</v>
      </c>
      <c r="Q118" s="10">
        <v>7</v>
      </c>
    </row>
    <row r="119" spans="1:18" customFormat="1">
      <c r="A119" s="30">
        <v>112</v>
      </c>
      <c r="B119" s="9" t="s">
        <v>324</v>
      </c>
      <c r="C119" s="243" t="s">
        <v>845</v>
      </c>
      <c r="D119" s="325" t="s">
        <v>307</v>
      </c>
      <c r="E119" s="9">
        <v>7</v>
      </c>
      <c r="F119" s="239"/>
      <c r="G119" s="10"/>
      <c r="H119" s="177"/>
      <c r="I119" s="11"/>
      <c r="J119" s="372"/>
      <c r="K119" s="10"/>
      <c r="L119" s="301"/>
      <c r="M119" s="10"/>
      <c r="N119" s="183"/>
      <c r="O119" s="10"/>
      <c r="P119" s="449">
        <v>128</v>
      </c>
      <c r="Q119" s="10">
        <v>7</v>
      </c>
    </row>
    <row r="120" spans="1:18" customFormat="1">
      <c r="A120" s="30">
        <v>112</v>
      </c>
      <c r="B120" s="9" t="s">
        <v>324</v>
      </c>
      <c r="C120" s="243" t="s">
        <v>830</v>
      </c>
      <c r="D120" s="325" t="s">
        <v>846</v>
      </c>
      <c r="E120" s="9">
        <v>7</v>
      </c>
      <c r="F120" s="239"/>
      <c r="G120" s="10"/>
      <c r="H120" s="177"/>
      <c r="I120" s="11"/>
      <c r="J120" s="372"/>
      <c r="K120" s="10"/>
      <c r="L120" s="301"/>
      <c r="M120" s="10"/>
      <c r="N120" s="183"/>
      <c r="O120" s="10"/>
      <c r="P120" s="449">
        <v>128</v>
      </c>
      <c r="Q120" s="10">
        <v>7</v>
      </c>
    </row>
    <row r="121" spans="1:18" customFormat="1">
      <c r="A121" s="30">
        <v>112</v>
      </c>
      <c r="B121" s="9" t="s">
        <v>324</v>
      </c>
      <c r="C121" s="243" t="s">
        <v>550</v>
      </c>
      <c r="D121" s="325" t="s">
        <v>228</v>
      </c>
      <c r="E121" s="9">
        <v>7</v>
      </c>
      <c r="F121" s="239"/>
      <c r="G121" s="10"/>
      <c r="H121" s="177"/>
      <c r="I121" s="11"/>
      <c r="J121" s="372"/>
      <c r="K121" s="10"/>
      <c r="L121" s="301"/>
      <c r="M121" s="10"/>
      <c r="N121" s="183"/>
      <c r="O121" s="10"/>
      <c r="P121" s="449">
        <v>128</v>
      </c>
      <c r="Q121" s="10">
        <v>7</v>
      </c>
    </row>
    <row r="122" spans="1:18" customFormat="1">
      <c r="A122" s="30">
        <v>117</v>
      </c>
      <c r="B122" s="9" t="s">
        <v>160</v>
      </c>
      <c r="C122" s="243" t="s">
        <v>553</v>
      </c>
      <c r="D122" s="325" t="s">
        <v>226</v>
      </c>
      <c r="E122" s="9">
        <v>6</v>
      </c>
      <c r="F122" s="239"/>
      <c r="G122" s="10"/>
      <c r="H122" s="177">
        <v>16</v>
      </c>
      <c r="I122" s="11">
        <v>6</v>
      </c>
      <c r="J122" s="372"/>
      <c r="K122" s="10"/>
      <c r="L122" s="301"/>
      <c r="M122" s="10"/>
      <c r="N122" s="183"/>
      <c r="O122" s="10"/>
      <c r="P122" s="449"/>
      <c r="Q122" s="10"/>
    </row>
    <row r="123" spans="1:18" customFormat="1">
      <c r="A123" s="30">
        <v>117</v>
      </c>
      <c r="B123" s="9" t="s">
        <v>324</v>
      </c>
      <c r="C123" s="346" t="s">
        <v>551</v>
      </c>
      <c r="D123" s="345" t="s">
        <v>183</v>
      </c>
      <c r="E123" s="9">
        <v>6</v>
      </c>
      <c r="F123" s="208">
        <v>32</v>
      </c>
      <c r="G123" s="10">
        <v>4</v>
      </c>
      <c r="H123" s="177">
        <v>64</v>
      </c>
      <c r="I123" s="11">
        <v>2</v>
      </c>
      <c r="J123" s="370"/>
      <c r="K123" s="10"/>
      <c r="L123" s="301"/>
      <c r="M123" s="10"/>
      <c r="N123" s="183"/>
      <c r="O123" s="10"/>
      <c r="P123" s="449"/>
      <c r="Q123" s="10"/>
    </row>
    <row r="124" spans="1:18" customFormat="1">
      <c r="A124" s="30">
        <v>117</v>
      </c>
      <c r="B124" s="9" t="s">
        <v>324</v>
      </c>
      <c r="C124" s="243" t="s">
        <v>552</v>
      </c>
      <c r="D124" s="210" t="s">
        <v>254</v>
      </c>
      <c r="E124" s="9">
        <v>6</v>
      </c>
      <c r="F124" s="208">
        <v>64</v>
      </c>
      <c r="G124" s="10">
        <v>2</v>
      </c>
      <c r="H124" s="177">
        <v>32</v>
      </c>
      <c r="I124" s="11">
        <v>4</v>
      </c>
      <c r="J124" s="370"/>
      <c r="K124" s="10"/>
      <c r="L124" s="301"/>
      <c r="M124" s="10"/>
      <c r="N124" s="183"/>
      <c r="O124" s="10"/>
      <c r="P124" s="449"/>
      <c r="Q124" s="10"/>
    </row>
    <row r="125" spans="1:18" customFormat="1">
      <c r="A125" s="30">
        <v>117</v>
      </c>
      <c r="B125" s="9" t="s">
        <v>324</v>
      </c>
      <c r="C125" s="243" t="s">
        <v>431</v>
      </c>
      <c r="D125" s="210" t="s">
        <v>226</v>
      </c>
      <c r="E125" s="9">
        <v>6</v>
      </c>
      <c r="F125" s="208">
        <v>32</v>
      </c>
      <c r="G125" s="10">
        <v>4</v>
      </c>
      <c r="H125" s="177">
        <v>64</v>
      </c>
      <c r="I125" s="11">
        <v>2</v>
      </c>
      <c r="J125" s="372"/>
      <c r="K125" s="10"/>
      <c r="L125" s="301"/>
      <c r="M125" s="10"/>
      <c r="N125" s="183"/>
      <c r="O125" s="10"/>
      <c r="P125" s="449"/>
      <c r="Q125" s="10"/>
    </row>
    <row r="126" spans="1:18" customFormat="1">
      <c r="A126" s="30">
        <v>117</v>
      </c>
      <c r="B126" s="9" t="s">
        <v>324</v>
      </c>
      <c r="C126" s="243" t="s">
        <v>421</v>
      </c>
      <c r="D126" s="210" t="s">
        <v>276</v>
      </c>
      <c r="E126" s="9">
        <v>6</v>
      </c>
      <c r="F126" s="208"/>
      <c r="G126" s="10"/>
      <c r="H126" s="177">
        <v>16</v>
      </c>
      <c r="I126" s="11">
        <v>6</v>
      </c>
      <c r="J126" s="373"/>
      <c r="K126" s="10"/>
      <c r="L126" s="301"/>
      <c r="M126" s="10"/>
      <c r="N126" s="183"/>
      <c r="O126" s="10"/>
      <c r="P126" s="449"/>
      <c r="Q126" s="10"/>
      <c r="R126" s="1"/>
    </row>
    <row r="127" spans="1:18" customFormat="1">
      <c r="A127" s="30">
        <v>117</v>
      </c>
      <c r="B127" s="9" t="s">
        <v>324</v>
      </c>
      <c r="C127" s="243" t="s">
        <v>554</v>
      </c>
      <c r="D127" s="210" t="s">
        <v>277</v>
      </c>
      <c r="E127" s="9">
        <v>6</v>
      </c>
      <c r="F127" s="208"/>
      <c r="G127" s="10"/>
      <c r="H127" s="177">
        <v>16</v>
      </c>
      <c r="I127" s="11">
        <v>6</v>
      </c>
      <c r="J127" s="372"/>
      <c r="K127" s="10"/>
      <c r="L127" s="301"/>
      <c r="M127" s="10"/>
      <c r="N127" s="183"/>
      <c r="O127" s="10"/>
      <c r="P127" s="449"/>
      <c r="Q127" s="10"/>
    </row>
    <row r="128" spans="1:18" customFormat="1">
      <c r="A128" s="30">
        <v>117</v>
      </c>
      <c r="B128" s="9" t="s">
        <v>324</v>
      </c>
      <c r="C128" s="243" t="s">
        <v>438</v>
      </c>
      <c r="D128" s="210" t="s">
        <v>184</v>
      </c>
      <c r="E128" s="9">
        <v>6</v>
      </c>
      <c r="F128" s="208">
        <v>16</v>
      </c>
      <c r="G128" s="10">
        <v>6</v>
      </c>
      <c r="H128" s="177"/>
      <c r="I128" s="11"/>
      <c r="J128" s="372"/>
      <c r="K128" s="10"/>
      <c r="L128" s="301"/>
      <c r="M128" s="10"/>
      <c r="N128" s="183"/>
      <c r="O128" s="10"/>
      <c r="P128" s="449"/>
      <c r="Q128" s="10"/>
      <c r="R128" s="1"/>
    </row>
    <row r="129" spans="1:18" customFormat="1">
      <c r="A129" s="30">
        <v>117</v>
      </c>
      <c r="B129" s="9" t="s">
        <v>324</v>
      </c>
      <c r="C129" s="243" t="s">
        <v>555</v>
      </c>
      <c r="D129" s="252" t="s">
        <v>241</v>
      </c>
      <c r="E129" s="9">
        <v>6</v>
      </c>
      <c r="F129" s="208"/>
      <c r="G129" s="10"/>
      <c r="H129" s="177">
        <v>16</v>
      </c>
      <c r="I129" s="11">
        <v>6</v>
      </c>
      <c r="J129" s="370"/>
      <c r="K129" s="10"/>
      <c r="L129" s="301"/>
      <c r="M129" s="10"/>
      <c r="N129" s="183"/>
      <c r="O129" s="10"/>
      <c r="P129" s="449"/>
      <c r="Q129" s="10"/>
    </row>
    <row r="130" spans="1:18" customFormat="1">
      <c r="A130" s="30">
        <v>117</v>
      </c>
      <c r="B130" s="9" t="s">
        <v>324</v>
      </c>
      <c r="C130" s="243" t="s">
        <v>556</v>
      </c>
      <c r="D130" s="210" t="s">
        <v>218</v>
      </c>
      <c r="E130" s="9">
        <v>6</v>
      </c>
      <c r="F130" s="208">
        <v>16</v>
      </c>
      <c r="G130" s="10">
        <v>6</v>
      </c>
      <c r="H130" s="177"/>
      <c r="I130" s="11"/>
      <c r="J130" s="372"/>
      <c r="K130" s="10"/>
      <c r="L130" s="301"/>
      <c r="M130" s="10"/>
      <c r="N130" s="183"/>
      <c r="O130" s="10"/>
      <c r="P130" s="449"/>
      <c r="Q130" s="10"/>
      <c r="R130" s="1"/>
    </row>
    <row r="131" spans="1:18" customFormat="1">
      <c r="A131" s="30">
        <v>117</v>
      </c>
      <c r="B131" s="9" t="s">
        <v>324</v>
      </c>
      <c r="C131" s="243" t="s">
        <v>557</v>
      </c>
      <c r="D131" s="210" t="s">
        <v>214</v>
      </c>
      <c r="E131" s="9">
        <v>6</v>
      </c>
      <c r="F131" s="208">
        <v>16</v>
      </c>
      <c r="G131" s="10">
        <v>6</v>
      </c>
      <c r="H131" s="177"/>
      <c r="I131" s="11"/>
      <c r="J131" s="370"/>
      <c r="K131" s="10"/>
      <c r="L131" s="301"/>
      <c r="M131" s="10"/>
      <c r="N131" s="183"/>
      <c r="O131" s="10"/>
      <c r="P131" s="449"/>
      <c r="Q131" s="10"/>
    </row>
    <row r="132" spans="1:18" customFormat="1">
      <c r="A132" s="30">
        <v>127</v>
      </c>
      <c r="B132" s="9" t="s">
        <v>160</v>
      </c>
      <c r="C132" s="243" t="s">
        <v>436</v>
      </c>
      <c r="D132" s="210" t="s">
        <v>184</v>
      </c>
      <c r="E132" s="9">
        <v>5</v>
      </c>
      <c r="F132" s="208">
        <v>128</v>
      </c>
      <c r="G132" s="10">
        <v>1</v>
      </c>
      <c r="H132" s="177">
        <v>32</v>
      </c>
      <c r="I132" s="11">
        <v>4</v>
      </c>
      <c r="J132" s="373"/>
      <c r="K132" s="10"/>
      <c r="L132" s="301"/>
      <c r="M132" s="10"/>
      <c r="N132" s="183"/>
      <c r="O132" s="10"/>
      <c r="P132" s="449"/>
      <c r="Q132" s="10"/>
    </row>
    <row r="133" spans="1:18" customFormat="1">
      <c r="A133" s="30">
        <v>128</v>
      </c>
      <c r="B133" s="9" t="s">
        <v>160</v>
      </c>
      <c r="C133" s="243" t="s">
        <v>427</v>
      </c>
      <c r="D133" s="210" t="s">
        <v>183</v>
      </c>
      <c r="E133" s="9">
        <v>4</v>
      </c>
      <c r="F133" s="208">
        <v>64</v>
      </c>
      <c r="G133" s="10">
        <v>2</v>
      </c>
      <c r="H133" s="177">
        <v>64</v>
      </c>
      <c r="I133" s="11">
        <v>2</v>
      </c>
      <c r="J133" s="370"/>
      <c r="K133" s="10"/>
      <c r="L133" s="301"/>
      <c r="M133" s="10"/>
      <c r="N133" s="183"/>
      <c r="O133" s="10"/>
      <c r="P133" s="449"/>
      <c r="Q133" s="10"/>
    </row>
    <row r="134" spans="1:18" customFormat="1">
      <c r="A134" s="30">
        <v>128</v>
      </c>
      <c r="B134" s="9" t="s">
        <v>324</v>
      </c>
      <c r="C134" s="243" t="s">
        <v>558</v>
      </c>
      <c r="D134" s="252" t="s">
        <v>182</v>
      </c>
      <c r="E134" s="9">
        <v>4</v>
      </c>
      <c r="F134" s="208">
        <v>32</v>
      </c>
      <c r="G134" s="10">
        <v>4</v>
      </c>
      <c r="H134" s="177"/>
      <c r="I134" s="11"/>
      <c r="J134" s="373"/>
      <c r="K134" s="10"/>
      <c r="L134" s="301"/>
      <c r="M134" s="10"/>
      <c r="N134" s="183"/>
      <c r="O134" s="10"/>
      <c r="P134" s="449"/>
      <c r="Q134" s="10"/>
      <c r="R134" s="1"/>
    </row>
    <row r="135" spans="1:18" customFormat="1">
      <c r="A135" s="30">
        <v>128</v>
      </c>
      <c r="B135" s="9" t="s">
        <v>324</v>
      </c>
      <c r="C135" s="243" t="s">
        <v>463</v>
      </c>
      <c r="D135" s="210" t="s">
        <v>232</v>
      </c>
      <c r="E135" s="9">
        <v>4</v>
      </c>
      <c r="F135" s="208">
        <v>64</v>
      </c>
      <c r="G135" s="10">
        <v>2</v>
      </c>
      <c r="H135" s="177">
        <v>64</v>
      </c>
      <c r="I135" s="11">
        <v>2</v>
      </c>
      <c r="J135" s="370"/>
      <c r="K135" s="10"/>
      <c r="L135" s="301"/>
      <c r="M135" s="10"/>
      <c r="N135" s="183"/>
      <c r="O135" s="10"/>
      <c r="P135" s="449"/>
      <c r="Q135" s="10"/>
    </row>
    <row r="136" spans="1:18" customFormat="1">
      <c r="A136" s="30">
        <v>128</v>
      </c>
      <c r="B136" s="9" t="s">
        <v>324</v>
      </c>
      <c r="C136" s="243" t="s">
        <v>490</v>
      </c>
      <c r="D136" s="210" t="s">
        <v>3</v>
      </c>
      <c r="E136" s="9">
        <v>4</v>
      </c>
      <c r="F136" s="208">
        <v>32</v>
      </c>
      <c r="G136" s="10">
        <v>4</v>
      </c>
      <c r="H136" s="177"/>
      <c r="I136" s="11"/>
      <c r="J136" s="372"/>
      <c r="K136" s="10"/>
      <c r="L136" s="301"/>
      <c r="M136" s="10"/>
      <c r="N136" s="183"/>
      <c r="O136" s="10"/>
      <c r="P136" s="449"/>
      <c r="Q136" s="10"/>
    </row>
    <row r="137" spans="1:18" customFormat="1">
      <c r="A137" s="30">
        <v>128</v>
      </c>
      <c r="B137" s="9" t="s">
        <v>324</v>
      </c>
      <c r="C137" s="243" t="s">
        <v>559</v>
      </c>
      <c r="D137" s="210" t="s">
        <v>2</v>
      </c>
      <c r="E137" s="9">
        <v>4</v>
      </c>
      <c r="F137" s="208">
        <v>32</v>
      </c>
      <c r="G137" s="10">
        <v>4</v>
      </c>
      <c r="H137" s="177"/>
      <c r="I137" s="11"/>
      <c r="J137" s="373"/>
      <c r="K137" s="10"/>
      <c r="L137" s="301"/>
      <c r="M137" s="10"/>
      <c r="N137" s="183"/>
      <c r="O137" s="10"/>
      <c r="P137" s="449"/>
      <c r="Q137" s="10"/>
    </row>
    <row r="138" spans="1:18" customFormat="1">
      <c r="A138" s="30">
        <v>128</v>
      </c>
      <c r="B138" s="9" t="s">
        <v>324</v>
      </c>
      <c r="C138" s="243" t="s">
        <v>418</v>
      </c>
      <c r="D138" s="252" t="s">
        <v>263</v>
      </c>
      <c r="E138" s="9">
        <v>4</v>
      </c>
      <c r="F138" s="208">
        <v>64</v>
      </c>
      <c r="G138" s="10">
        <v>2</v>
      </c>
      <c r="H138" s="177">
        <v>64</v>
      </c>
      <c r="I138" s="11">
        <v>2</v>
      </c>
      <c r="J138" s="373"/>
      <c r="K138" s="10"/>
      <c r="L138" s="301"/>
      <c r="M138" s="10"/>
      <c r="N138" s="183"/>
      <c r="O138" s="10"/>
      <c r="P138" s="449"/>
      <c r="Q138" s="10"/>
    </row>
    <row r="139" spans="1:18" customFormat="1">
      <c r="A139" s="30">
        <v>128</v>
      </c>
      <c r="B139" s="9" t="s">
        <v>324</v>
      </c>
      <c r="C139" s="243" t="s">
        <v>464</v>
      </c>
      <c r="D139" s="210" t="s">
        <v>187</v>
      </c>
      <c r="E139" s="9">
        <v>4</v>
      </c>
      <c r="F139" s="208">
        <v>32</v>
      </c>
      <c r="G139" s="10">
        <v>4</v>
      </c>
      <c r="H139" s="177"/>
      <c r="I139" s="11"/>
      <c r="J139" s="370"/>
      <c r="K139" s="10"/>
      <c r="L139" s="301"/>
      <c r="M139" s="10"/>
      <c r="N139" s="183"/>
      <c r="O139" s="10"/>
      <c r="P139" s="449"/>
      <c r="Q139" s="10"/>
      <c r="R139" s="1"/>
    </row>
    <row r="140" spans="1:18" customFormat="1">
      <c r="A140" s="30">
        <v>128</v>
      </c>
      <c r="B140" s="9" t="s">
        <v>324</v>
      </c>
      <c r="C140" s="243" t="s">
        <v>560</v>
      </c>
      <c r="D140" s="210" t="s">
        <v>179</v>
      </c>
      <c r="E140" s="9">
        <v>4</v>
      </c>
      <c r="F140" s="208"/>
      <c r="G140" s="10"/>
      <c r="H140" s="177">
        <v>32</v>
      </c>
      <c r="I140" s="11">
        <v>4</v>
      </c>
      <c r="J140" s="372"/>
      <c r="K140" s="10"/>
      <c r="L140" s="301"/>
      <c r="M140" s="10"/>
      <c r="N140" s="183"/>
      <c r="O140" s="10"/>
      <c r="P140" s="449"/>
      <c r="Q140" s="10"/>
    </row>
    <row r="141" spans="1:18" customFormat="1">
      <c r="A141" s="30">
        <v>128</v>
      </c>
      <c r="B141" s="9" t="s">
        <v>324</v>
      </c>
      <c r="C141" s="243" t="s">
        <v>507</v>
      </c>
      <c r="D141" s="252" t="s">
        <v>245</v>
      </c>
      <c r="E141" s="9">
        <v>4</v>
      </c>
      <c r="F141" s="208">
        <v>32</v>
      </c>
      <c r="G141" s="10">
        <v>4</v>
      </c>
      <c r="H141" s="177"/>
      <c r="I141" s="11"/>
      <c r="J141" s="372"/>
      <c r="K141" s="10"/>
      <c r="L141" s="301"/>
      <c r="M141" s="10"/>
      <c r="N141" s="183"/>
      <c r="O141" s="10"/>
      <c r="P141" s="449"/>
      <c r="Q141" s="10"/>
    </row>
    <row r="142" spans="1:18" customFormat="1">
      <c r="A142" s="30">
        <v>128</v>
      </c>
      <c r="B142" s="9" t="s">
        <v>324</v>
      </c>
      <c r="C142" s="243" t="s">
        <v>561</v>
      </c>
      <c r="D142" s="210" t="s">
        <v>207</v>
      </c>
      <c r="E142" s="9">
        <v>4</v>
      </c>
      <c r="F142" s="208"/>
      <c r="G142" s="10"/>
      <c r="H142" s="177">
        <v>32</v>
      </c>
      <c r="I142" s="11">
        <v>4</v>
      </c>
      <c r="J142" s="373"/>
      <c r="K142" s="10"/>
      <c r="L142" s="301"/>
      <c r="M142" s="10"/>
      <c r="N142" s="183"/>
      <c r="O142" s="10"/>
      <c r="P142" s="449"/>
      <c r="Q142" s="10"/>
      <c r="R142" s="1"/>
    </row>
    <row r="143" spans="1:18" customFormat="1">
      <c r="A143" s="30">
        <v>128</v>
      </c>
      <c r="B143" s="9" t="s">
        <v>324</v>
      </c>
      <c r="C143" s="243" t="s">
        <v>481</v>
      </c>
      <c r="D143" s="210" t="s">
        <v>10</v>
      </c>
      <c r="E143" s="9">
        <v>4</v>
      </c>
      <c r="F143" s="208">
        <v>32</v>
      </c>
      <c r="G143" s="10">
        <v>4</v>
      </c>
      <c r="H143" s="177"/>
      <c r="I143" s="11"/>
      <c r="J143" s="372"/>
      <c r="K143" s="10"/>
      <c r="L143" s="301"/>
      <c r="M143" s="10"/>
      <c r="N143" s="183"/>
      <c r="O143" s="10"/>
      <c r="P143" s="449"/>
      <c r="Q143" s="10"/>
    </row>
    <row r="144" spans="1:18" customFormat="1">
      <c r="A144" s="30">
        <v>128</v>
      </c>
      <c r="B144" s="9" t="s">
        <v>324</v>
      </c>
      <c r="C144" s="243" t="s">
        <v>562</v>
      </c>
      <c r="D144" s="210" t="s">
        <v>240</v>
      </c>
      <c r="E144" s="9">
        <v>4</v>
      </c>
      <c r="F144" s="208"/>
      <c r="G144" s="10"/>
      <c r="H144" s="177">
        <v>32</v>
      </c>
      <c r="I144" s="11">
        <v>4</v>
      </c>
      <c r="J144" s="370"/>
      <c r="K144" s="10"/>
      <c r="L144" s="301"/>
      <c r="M144" s="10"/>
      <c r="N144" s="183"/>
      <c r="O144" s="10"/>
      <c r="P144" s="449"/>
      <c r="Q144" s="10"/>
    </row>
    <row r="145" spans="1:18" customFormat="1">
      <c r="A145" s="30">
        <v>128</v>
      </c>
      <c r="B145" s="9" t="s">
        <v>324</v>
      </c>
      <c r="C145" s="243" t="s">
        <v>563</v>
      </c>
      <c r="D145" s="210" t="s">
        <v>200</v>
      </c>
      <c r="E145" s="9">
        <v>4</v>
      </c>
      <c r="F145" s="208"/>
      <c r="G145" s="10"/>
      <c r="H145" s="177">
        <v>32</v>
      </c>
      <c r="I145" s="11">
        <v>4</v>
      </c>
      <c r="J145" s="372"/>
      <c r="K145" s="10"/>
      <c r="L145" s="301"/>
      <c r="M145" s="10"/>
      <c r="N145" s="183"/>
      <c r="O145" s="10"/>
      <c r="P145" s="449"/>
      <c r="Q145" s="10"/>
    </row>
    <row r="146" spans="1:18" customFormat="1">
      <c r="A146" s="30">
        <v>128</v>
      </c>
      <c r="B146" s="9" t="s">
        <v>324</v>
      </c>
      <c r="C146" s="243" t="s">
        <v>461</v>
      </c>
      <c r="D146" s="210" t="s">
        <v>214</v>
      </c>
      <c r="E146" s="9">
        <v>4</v>
      </c>
      <c r="F146" s="208">
        <v>32</v>
      </c>
      <c r="G146" s="10">
        <v>4</v>
      </c>
      <c r="H146" s="177"/>
      <c r="I146" s="11"/>
      <c r="J146" s="372"/>
      <c r="K146" s="10"/>
      <c r="L146" s="301"/>
      <c r="M146" s="10"/>
      <c r="N146" s="183"/>
      <c r="O146" s="10"/>
      <c r="P146" s="449"/>
      <c r="Q146" s="10"/>
    </row>
    <row r="147" spans="1:18" customFormat="1">
      <c r="A147" s="30">
        <v>142</v>
      </c>
      <c r="B147" s="9" t="s">
        <v>160</v>
      </c>
      <c r="C147" s="243" t="s">
        <v>568</v>
      </c>
      <c r="D147" s="210" t="s">
        <v>239</v>
      </c>
      <c r="E147" s="9">
        <v>3</v>
      </c>
      <c r="F147" s="208">
        <v>128</v>
      </c>
      <c r="G147" s="10">
        <v>1</v>
      </c>
      <c r="H147" s="177">
        <v>64</v>
      </c>
      <c r="I147" s="11">
        <v>2</v>
      </c>
      <c r="J147" s="372"/>
      <c r="K147" s="10"/>
      <c r="L147" s="301"/>
      <c r="M147" s="10"/>
      <c r="N147" s="183"/>
      <c r="O147" s="10"/>
      <c r="P147" s="449"/>
      <c r="Q147" s="10"/>
      <c r="R147" s="1"/>
    </row>
    <row r="148" spans="1:18" customFormat="1">
      <c r="A148" s="30">
        <v>142</v>
      </c>
      <c r="B148" s="9" t="s">
        <v>324</v>
      </c>
      <c r="C148" s="243" t="s">
        <v>569</v>
      </c>
      <c r="D148" s="252" t="s">
        <v>183</v>
      </c>
      <c r="E148" s="9">
        <v>3</v>
      </c>
      <c r="F148" s="208">
        <v>128</v>
      </c>
      <c r="G148" s="10">
        <v>1</v>
      </c>
      <c r="H148" s="177">
        <v>64</v>
      </c>
      <c r="I148" s="11">
        <v>2</v>
      </c>
      <c r="J148" s="370"/>
      <c r="K148" s="10"/>
      <c r="L148" s="301"/>
      <c r="M148" s="10"/>
      <c r="N148" s="183"/>
      <c r="O148" s="10"/>
      <c r="P148" s="449"/>
      <c r="Q148" s="10"/>
    </row>
    <row r="149" spans="1:18" customFormat="1">
      <c r="A149" s="30">
        <v>142</v>
      </c>
      <c r="B149" s="9" t="s">
        <v>324</v>
      </c>
      <c r="C149" s="243" t="s">
        <v>445</v>
      </c>
      <c r="D149" s="252" t="s">
        <v>263</v>
      </c>
      <c r="E149" s="9">
        <v>3</v>
      </c>
      <c r="F149" s="208">
        <v>128</v>
      </c>
      <c r="G149" s="10">
        <v>1</v>
      </c>
      <c r="H149" s="177">
        <v>64</v>
      </c>
      <c r="I149" s="11">
        <v>2</v>
      </c>
      <c r="J149" s="370"/>
      <c r="K149" s="10"/>
      <c r="L149" s="301"/>
      <c r="M149" s="10"/>
      <c r="N149" s="183"/>
      <c r="O149" s="10"/>
      <c r="P149" s="449"/>
      <c r="Q149" s="10"/>
    </row>
    <row r="150" spans="1:18" customFormat="1">
      <c r="A150" s="30">
        <v>142</v>
      </c>
      <c r="B150" s="9" t="s">
        <v>324</v>
      </c>
      <c r="C150" s="243" t="s">
        <v>564</v>
      </c>
      <c r="D150" s="252" t="s">
        <v>18</v>
      </c>
      <c r="E150" s="9">
        <v>3</v>
      </c>
      <c r="F150" s="208">
        <v>128</v>
      </c>
      <c r="G150" s="10">
        <v>1</v>
      </c>
      <c r="H150" s="177">
        <v>64</v>
      </c>
      <c r="I150" s="11">
        <v>2</v>
      </c>
      <c r="J150" s="370"/>
      <c r="K150" s="10"/>
      <c r="L150" s="301"/>
      <c r="M150" s="10"/>
      <c r="N150" s="183"/>
      <c r="O150" s="10"/>
      <c r="P150" s="449"/>
      <c r="Q150" s="10"/>
      <c r="R150" s="1"/>
    </row>
    <row r="151" spans="1:18" customFormat="1">
      <c r="A151" s="30">
        <v>142</v>
      </c>
      <c r="B151" s="9" t="s">
        <v>324</v>
      </c>
      <c r="C151" s="243" t="s">
        <v>565</v>
      </c>
      <c r="D151" s="210" t="s">
        <v>265</v>
      </c>
      <c r="E151" s="9">
        <v>3</v>
      </c>
      <c r="F151" s="208">
        <v>128</v>
      </c>
      <c r="G151" s="10">
        <v>1</v>
      </c>
      <c r="H151" s="177">
        <v>64</v>
      </c>
      <c r="I151" s="11">
        <v>2</v>
      </c>
      <c r="J151" s="370"/>
      <c r="K151" s="10"/>
      <c r="L151" s="301"/>
      <c r="M151" s="10"/>
      <c r="N151" s="183"/>
      <c r="O151" s="10"/>
      <c r="P151" s="449"/>
      <c r="Q151" s="10"/>
    </row>
    <row r="152" spans="1:18" customFormat="1">
      <c r="A152" s="30">
        <v>142</v>
      </c>
      <c r="B152" s="9" t="s">
        <v>324</v>
      </c>
      <c r="C152" s="243" t="s">
        <v>485</v>
      </c>
      <c r="D152" s="252" t="s">
        <v>280</v>
      </c>
      <c r="E152" s="9">
        <v>3</v>
      </c>
      <c r="F152" s="208">
        <v>64</v>
      </c>
      <c r="G152" s="10">
        <v>2</v>
      </c>
      <c r="H152" s="177">
        <v>128</v>
      </c>
      <c r="I152" s="11">
        <v>1</v>
      </c>
      <c r="J152" s="370"/>
      <c r="K152" s="10"/>
      <c r="L152" s="301"/>
      <c r="M152" s="10"/>
      <c r="N152" s="183"/>
      <c r="O152" s="10"/>
      <c r="P152" s="449"/>
      <c r="Q152" s="10"/>
    </row>
    <row r="153" spans="1:18" customFormat="1">
      <c r="A153" s="30">
        <v>142</v>
      </c>
      <c r="B153" s="9" t="s">
        <v>324</v>
      </c>
      <c r="C153" s="243" t="s">
        <v>465</v>
      </c>
      <c r="D153" s="252" t="s">
        <v>264</v>
      </c>
      <c r="E153" s="9">
        <v>3</v>
      </c>
      <c r="F153" s="208">
        <v>64</v>
      </c>
      <c r="G153" s="10">
        <v>2</v>
      </c>
      <c r="H153" s="177">
        <v>128</v>
      </c>
      <c r="I153" s="11">
        <v>1</v>
      </c>
      <c r="J153" s="370"/>
      <c r="K153" s="10"/>
      <c r="L153" s="301"/>
      <c r="M153" s="10"/>
      <c r="N153" s="183"/>
      <c r="O153" s="10"/>
      <c r="P153" s="449"/>
      <c r="Q153" s="10"/>
    </row>
    <row r="154" spans="1:18" customFormat="1">
      <c r="A154" s="30">
        <v>142</v>
      </c>
      <c r="B154" s="9" t="s">
        <v>324</v>
      </c>
      <c r="C154" s="243" t="s">
        <v>466</v>
      </c>
      <c r="D154" s="252" t="s">
        <v>264</v>
      </c>
      <c r="E154" s="9">
        <v>3</v>
      </c>
      <c r="F154" s="208">
        <v>128</v>
      </c>
      <c r="G154" s="10">
        <v>1</v>
      </c>
      <c r="H154" s="177">
        <v>64</v>
      </c>
      <c r="I154" s="11">
        <v>2</v>
      </c>
      <c r="J154" s="370"/>
      <c r="K154" s="10"/>
      <c r="L154" s="301"/>
      <c r="M154" s="10"/>
      <c r="N154" s="183"/>
      <c r="O154" s="10"/>
      <c r="P154" s="449"/>
      <c r="Q154" s="10"/>
    </row>
    <row r="155" spans="1:18" customFormat="1">
      <c r="A155" s="30">
        <v>142</v>
      </c>
      <c r="B155" s="9" t="s">
        <v>324</v>
      </c>
      <c r="C155" s="243" t="s">
        <v>469</v>
      </c>
      <c r="D155" s="252" t="s">
        <v>197</v>
      </c>
      <c r="E155" s="9">
        <v>3</v>
      </c>
      <c r="F155" s="208">
        <v>128</v>
      </c>
      <c r="G155" s="10">
        <v>1</v>
      </c>
      <c r="H155" s="177">
        <v>64</v>
      </c>
      <c r="I155" s="11">
        <v>2</v>
      </c>
      <c r="J155" s="372"/>
      <c r="K155" s="10"/>
      <c r="L155" s="301"/>
      <c r="M155" s="10"/>
      <c r="N155" s="183"/>
      <c r="O155" s="10"/>
      <c r="P155" s="449"/>
      <c r="Q155" s="10"/>
      <c r="R155" s="1"/>
    </row>
    <row r="156" spans="1:18" customFormat="1">
      <c r="A156" s="30">
        <v>142</v>
      </c>
      <c r="B156" s="9" t="s">
        <v>324</v>
      </c>
      <c r="C156" s="243" t="s">
        <v>566</v>
      </c>
      <c r="D156" s="252" t="s">
        <v>182</v>
      </c>
      <c r="E156" s="9">
        <v>3</v>
      </c>
      <c r="F156" s="208">
        <v>64</v>
      </c>
      <c r="G156" s="10">
        <v>2</v>
      </c>
      <c r="H156" s="177">
        <v>128</v>
      </c>
      <c r="I156" s="11">
        <v>1</v>
      </c>
      <c r="J156" s="370"/>
      <c r="K156" s="10"/>
      <c r="L156" s="301"/>
      <c r="M156" s="10"/>
      <c r="N156" s="183"/>
      <c r="O156" s="10"/>
      <c r="P156" s="449"/>
      <c r="Q156" s="10"/>
    </row>
    <row r="157" spans="1:18" customFormat="1">
      <c r="A157" s="30">
        <v>142</v>
      </c>
      <c r="B157" s="9" t="s">
        <v>324</v>
      </c>
      <c r="C157" s="243" t="s">
        <v>435</v>
      </c>
      <c r="D157" s="210" t="s">
        <v>184</v>
      </c>
      <c r="E157" s="9">
        <v>3</v>
      </c>
      <c r="F157" s="208">
        <v>128</v>
      </c>
      <c r="G157" s="10">
        <v>1</v>
      </c>
      <c r="H157" s="177">
        <v>64</v>
      </c>
      <c r="I157" s="11">
        <v>2</v>
      </c>
      <c r="J157" s="373"/>
      <c r="K157" s="10"/>
      <c r="L157" s="301"/>
      <c r="M157" s="10"/>
      <c r="N157" s="183"/>
      <c r="O157" s="10"/>
      <c r="P157" s="449"/>
      <c r="Q157" s="10"/>
    </row>
    <row r="158" spans="1:18" customFormat="1">
      <c r="A158" s="30">
        <v>142</v>
      </c>
      <c r="B158" s="9" t="s">
        <v>324</v>
      </c>
      <c r="C158" s="243" t="s">
        <v>567</v>
      </c>
      <c r="D158" s="210" t="s">
        <v>184</v>
      </c>
      <c r="E158" s="9">
        <v>3</v>
      </c>
      <c r="F158" s="208">
        <v>64</v>
      </c>
      <c r="G158" s="10">
        <v>2</v>
      </c>
      <c r="H158" s="177">
        <v>128</v>
      </c>
      <c r="I158" s="11">
        <v>1</v>
      </c>
      <c r="J158" s="373"/>
      <c r="K158" s="10"/>
      <c r="L158" s="301"/>
      <c r="M158" s="10"/>
      <c r="N158" s="183"/>
      <c r="O158" s="10"/>
      <c r="P158" s="449"/>
      <c r="Q158" s="10"/>
    </row>
    <row r="159" spans="1:18" customFormat="1">
      <c r="A159" s="30">
        <v>142</v>
      </c>
      <c r="B159" s="9" t="s">
        <v>324</v>
      </c>
      <c r="C159" s="243" t="s">
        <v>570</v>
      </c>
      <c r="D159" s="210" t="s">
        <v>183</v>
      </c>
      <c r="E159" s="9">
        <v>3</v>
      </c>
      <c r="F159" s="208">
        <v>128</v>
      </c>
      <c r="G159" s="10">
        <v>1</v>
      </c>
      <c r="H159" s="177">
        <v>64</v>
      </c>
      <c r="I159" s="11">
        <v>2</v>
      </c>
      <c r="J159" s="370"/>
      <c r="K159" s="10"/>
      <c r="L159" s="301"/>
      <c r="M159" s="10"/>
      <c r="N159" s="183"/>
      <c r="O159" s="10"/>
      <c r="P159" s="449"/>
      <c r="Q159" s="10"/>
      <c r="R159" s="1"/>
    </row>
    <row r="160" spans="1:18" customFormat="1">
      <c r="A160" s="30">
        <v>142</v>
      </c>
      <c r="B160" s="9" t="s">
        <v>324</v>
      </c>
      <c r="C160" s="243" t="s">
        <v>571</v>
      </c>
      <c r="D160" s="210" t="s">
        <v>204</v>
      </c>
      <c r="E160" s="9">
        <v>3</v>
      </c>
      <c r="F160" s="208">
        <v>128</v>
      </c>
      <c r="G160" s="10">
        <v>1</v>
      </c>
      <c r="H160" s="177">
        <v>64</v>
      </c>
      <c r="I160" s="11">
        <v>2</v>
      </c>
      <c r="J160" s="370"/>
      <c r="K160" s="10"/>
      <c r="L160" s="301"/>
      <c r="M160" s="10"/>
      <c r="N160" s="183"/>
      <c r="O160" s="10"/>
      <c r="P160" s="449"/>
      <c r="Q160" s="10"/>
    </row>
    <row r="161" spans="1:18" customFormat="1">
      <c r="A161" s="30">
        <v>142</v>
      </c>
      <c r="B161" s="9" t="s">
        <v>324</v>
      </c>
      <c r="C161" s="243" t="s">
        <v>442</v>
      </c>
      <c r="D161" s="210" t="s">
        <v>225</v>
      </c>
      <c r="E161" s="9">
        <v>3</v>
      </c>
      <c r="F161" s="208">
        <v>64</v>
      </c>
      <c r="G161" s="10">
        <v>2</v>
      </c>
      <c r="H161" s="177">
        <v>128</v>
      </c>
      <c r="I161" s="11">
        <v>1</v>
      </c>
      <c r="J161" s="370"/>
      <c r="K161" s="10"/>
      <c r="L161" s="301"/>
      <c r="M161" s="10"/>
      <c r="N161" s="183"/>
      <c r="O161" s="10"/>
      <c r="P161" s="449"/>
      <c r="Q161" s="10"/>
    </row>
    <row r="162" spans="1:18" customFormat="1">
      <c r="A162" s="30">
        <v>157</v>
      </c>
      <c r="B162" s="9" t="s">
        <v>160</v>
      </c>
      <c r="C162" s="243" t="s">
        <v>572</v>
      </c>
      <c r="D162" s="210" t="s">
        <v>262</v>
      </c>
      <c r="E162" s="9">
        <v>2</v>
      </c>
      <c r="F162" s="208">
        <v>64</v>
      </c>
      <c r="G162" s="10">
        <v>2</v>
      </c>
      <c r="H162" s="177"/>
      <c r="I162" s="11"/>
      <c r="J162" s="370"/>
      <c r="K162" s="10"/>
      <c r="L162" s="301"/>
      <c r="M162" s="10"/>
      <c r="N162" s="183"/>
      <c r="O162" s="10"/>
      <c r="P162" s="449"/>
      <c r="Q162" s="10"/>
    </row>
    <row r="163" spans="1:18" customFormat="1">
      <c r="A163" s="30">
        <v>157</v>
      </c>
      <c r="B163" s="9" t="s">
        <v>324</v>
      </c>
      <c r="C163" s="243" t="s">
        <v>583</v>
      </c>
      <c r="D163" s="210" t="s">
        <v>183</v>
      </c>
      <c r="E163" s="9">
        <v>2</v>
      </c>
      <c r="F163" s="208"/>
      <c r="G163" s="10"/>
      <c r="H163" s="177">
        <v>64</v>
      </c>
      <c r="I163" s="11">
        <v>2</v>
      </c>
      <c r="J163" s="370"/>
      <c r="K163" s="10"/>
      <c r="L163" s="301"/>
      <c r="M163" s="10"/>
      <c r="N163" s="183"/>
      <c r="O163" s="10"/>
      <c r="P163" s="449"/>
      <c r="Q163" s="10"/>
      <c r="R163" s="1"/>
    </row>
    <row r="164" spans="1:18" customFormat="1">
      <c r="A164" s="30">
        <v>157</v>
      </c>
      <c r="B164" s="9" t="s">
        <v>324</v>
      </c>
      <c r="C164" s="243" t="s">
        <v>585</v>
      </c>
      <c r="D164" s="252" t="s">
        <v>255</v>
      </c>
      <c r="E164" s="9">
        <v>2</v>
      </c>
      <c r="F164" s="208">
        <v>64</v>
      </c>
      <c r="G164" s="10">
        <v>2</v>
      </c>
      <c r="H164" s="177"/>
      <c r="I164" s="11"/>
      <c r="J164" s="370"/>
      <c r="K164" s="10"/>
      <c r="L164" s="301"/>
      <c r="M164" s="10"/>
      <c r="N164" s="183"/>
      <c r="O164" s="10"/>
      <c r="P164" s="449"/>
      <c r="Q164" s="10"/>
    </row>
    <row r="165" spans="1:18" customFormat="1">
      <c r="A165" s="30">
        <v>157</v>
      </c>
      <c r="B165" s="9" t="s">
        <v>324</v>
      </c>
      <c r="C165" s="243" t="s">
        <v>434</v>
      </c>
      <c r="D165" s="252" t="s">
        <v>282</v>
      </c>
      <c r="E165" s="9">
        <v>2</v>
      </c>
      <c r="F165" s="208"/>
      <c r="G165" s="10"/>
      <c r="H165" s="177">
        <v>64</v>
      </c>
      <c r="I165" s="11">
        <v>2</v>
      </c>
      <c r="J165" s="370"/>
      <c r="K165" s="10"/>
      <c r="L165" s="301"/>
      <c r="M165" s="10"/>
      <c r="N165" s="183"/>
      <c r="O165" s="10"/>
      <c r="P165" s="449"/>
      <c r="Q165" s="10"/>
    </row>
    <row r="166" spans="1:18" customFormat="1">
      <c r="A166" s="30">
        <v>157</v>
      </c>
      <c r="B166" s="9" t="s">
        <v>324</v>
      </c>
      <c r="C166" s="243" t="s">
        <v>573</v>
      </c>
      <c r="D166" s="252" t="s">
        <v>2</v>
      </c>
      <c r="E166" s="9">
        <v>2</v>
      </c>
      <c r="F166" s="208">
        <v>128</v>
      </c>
      <c r="G166" s="10">
        <v>1</v>
      </c>
      <c r="H166" s="177">
        <v>128</v>
      </c>
      <c r="I166" s="11">
        <v>1</v>
      </c>
      <c r="J166" s="372"/>
      <c r="K166" s="10"/>
      <c r="L166" s="301"/>
      <c r="M166" s="10"/>
      <c r="N166" s="183"/>
      <c r="O166" s="10"/>
      <c r="P166" s="449"/>
      <c r="Q166" s="10"/>
    </row>
    <row r="167" spans="1:18" customFormat="1">
      <c r="A167" s="30">
        <v>157</v>
      </c>
      <c r="B167" s="9" t="s">
        <v>324</v>
      </c>
      <c r="C167" s="243" t="s">
        <v>444</v>
      </c>
      <c r="D167" s="210" t="s">
        <v>263</v>
      </c>
      <c r="E167" s="9">
        <v>2</v>
      </c>
      <c r="F167" s="208">
        <v>128</v>
      </c>
      <c r="G167" s="10">
        <v>1</v>
      </c>
      <c r="H167" s="177">
        <v>128</v>
      </c>
      <c r="I167" s="11">
        <v>1</v>
      </c>
      <c r="J167" s="373"/>
      <c r="K167" s="10"/>
      <c r="L167" s="301"/>
      <c r="M167" s="10"/>
      <c r="N167" s="183"/>
      <c r="O167" s="10"/>
      <c r="P167" s="449"/>
      <c r="Q167" s="10"/>
    </row>
    <row r="168" spans="1:18" customFormat="1">
      <c r="A168" s="30">
        <v>157</v>
      </c>
      <c r="B168" s="9" t="s">
        <v>324</v>
      </c>
      <c r="C168" s="243" t="s">
        <v>574</v>
      </c>
      <c r="D168" s="252" t="s">
        <v>201</v>
      </c>
      <c r="E168" s="9">
        <v>2</v>
      </c>
      <c r="F168" s="208">
        <v>128</v>
      </c>
      <c r="G168" s="10">
        <v>1</v>
      </c>
      <c r="H168" s="177">
        <v>128</v>
      </c>
      <c r="I168" s="11">
        <v>1</v>
      </c>
      <c r="J168" s="370"/>
      <c r="K168" s="10"/>
      <c r="L168" s="301"/>
      <c r="M168" s="10"/>
      <c r="N168" s="183"/>
      <c r="O168" s="10"/>
      <c r="P168" s="449"/>
      <c r="Q168" s="10"/>
    </row>
    <row r="169" spans="1:18" customFormat="1">
      <c r="A169" s="30">
        <v>157</v>
      </c>
      <c r="B169" s="9" t="s">
        <v>324</v>
      </c>
      <c r="C169" s="243" t="s">
        <v>467</v>
      </c>
      <c r="D169" s="210" t="s">
        <v>264</v>
      </c>
      <c r="E169" s="9">
        <v>2</v>
      </c>
      <c r="F169" s="208">
        <v>128</v>
      </c>
      <c r="G169" s="10">
        <v>1</v>
      </c>
      <c r="H169" s="177">
        <v>128</v>
      </c>
      <c r="I169" s="11">
        <v>1</v>
      </c>
      <c r="J169" s="370"/>
      <c r="K169" s="10"/>
      <c r="L169" s="301"/>
      <c r="M169" s="10"/>
      <c r="N169" s="183"/>
      <c r="O169" s="10"/>
      <c r="P169" s="449"/>
      <c r="Q169" s="10"/>
    </row>
    <row r="170" spans="1:18" customFormat="1">
      <c r="A170" s="30">
        <v>157</v>
      </c>
      <c r="B170" s="9" t="s">
        <v>324</v>
      </c>
      <c r="C170" s="243" t="s">
        <v>426</v>
      </c>
      <c r="D170" s="210" t="s">
        <v>197</v>
      </c>
      <c r="E170" s="9">
        <v>2</v>
      </c>
      <c r="F170" s="208"/>
      <c r="G170" s="10"/>
      <c r="H170" s="177">
        <v>64</v>
      </c>
      <c r="I170" s="11">
        <v>2</v>
      </c>
      <c r="J170" s="370"/>
      <c r="K170" s="10"/>
      <c r="L170" s="301"/>
      <c r="M170" s="10"/>
      <c r="N170" s="183"/>
      <c r="O170" s="10"/>
      <c r="P170" s="449"/>
      <c r="Q170" s="10"/>
    </row>
    <row r="171" spans="1:18" customFormat="1">
      <c r="A171" s="30">
        <v>157</v>
      </c>
      <c r="B171" s="9" t="s">
        <v>324</v>
      </c>
      <c r="C171" s="243" t="s">
        <v>402</v>
      </c>
      <c r="D171" s="210" t="s">
        <v>197</v>
      </c>
      <c r="E171" s="9">
        <v>2</v>
      </c>
      <c r="F171" s="208">
        <v>64</v>
      </c>
      <c r="G171" s="10">
        <v>2</v>
      </c>
      <c r="H171" s="177"/>
      <c r="I171" s="11"/>
      <c r="J171" s="373"/>
      <c r="K171" s="10"/>
      <c r="L171" s="301"/>
      <c r="M171" s="10"/>
      <c r="N171" s="183"/>
      <c r="O171" s="10"/>
      <c r="P171" s="449"/>
      <c r="Q171" s="10"/>
      <c r="R171" s="1"/>
    </row>
    <row r="172" spans="1:18" customFormat="1">
      <c r="A172" s="30">
        <v>157</v>
      </c>
      <c r="B172" s="9" t="s">
        <v>324</v>
      </c>
      <c r="C172" s="243" t="s">
        <v>575</v>
      </c>
      <c r="D172" s="210" t="s">
        <v>197</v>
      </c>
      <c r="E172" s="9">
        <v>2</v>
      </c>
      <c r="F172" s="208">
        <v>64</v>
      </c>
      <c r="G172" s="10">
        <v>2</v>
      </c>
      <c r="H172" s="177"/>
      <c r="I172" s="11"/>
      <c r="J172" s="370"/>
      <c r="K172" s="10"/>
      <c r="L172" s="301"/>
      <c r="M172" s="10"/>
      <c r="N172" s="183"/>
      <c r="O172" s="10"/>
      <c r="P172" s="449"/>
      <c r="Q172" s="10"/>
    </row>
    <row r="173" spans="1:18" customFormat="1">
      <c r="A173" s="30">
        <v>157</v>
      </c>
      <c r="B173" s="9" t="s">
        <v>324</v>
      </c>
      <c r="C173" s="243" t="s">
        <v>576</v>
      </c>
      <c r="D173" s="210" t="s">
        <v>197</v>
      </c>
      <c r="E173" s="9">
        <v>2</v>
      </c>
      <c r="F173" s="208">
        <v>64</v>
      </c>
      <c r="G173" s="10">
        <v>2</v>
      </c>
      <c r="H173" s="177"/>
      <c r="I173" s="11"/>
      <c r="J173" s="372"/>
      <c r="K173" s="10"/>
      <c r="L173" s="301"/>
      <c r="M173" s="10"/>
      <c r="N173" s="183"/>
      <c r="O173" s="10"/>
      <c r="P173" s="449"/>
      <c r="Q173" s="10"/>
    </row>
    <row r="174" spans="1:18" customFormat="1">
      <c r="A174" s="30">
        <v>157</v>
      </c>
      <c r="B174" s="9" t="s">
        <v>324</v>
      </c>
      <c r="C174" s="243" t="s">
        <v>577</v>
      </c>
      <c r="D174" s="210" t="s">
        <v>19</v>
      </c>
      <c r="E174" s="9">
        <v>2</v>
      </c>
      <c r="F174" s="208"/>
      <c r="G174" s="10"/>
      <c r="H174" s="177">
        <v>64</v>
      </c>
      <c r="I174" s="11">
        <v>2</v>
      </c>
      <c r="J174" s="370"/>
      <c r="K174" s="10"/>
      <c r="L174" s="301"/>
      <c r="M174" s="10"/>
      <c r="N174" s="183"/>
      <c r="O174" s="10"/>
      <c r="P174" s="449"/>
      <c r="Q174" s="10"/>
    </row>
    <row r="175" spans="1:18" customFormat="1">
      <c r="A175" s="30">
        <v>157</v>
      </c>
      <c r="B175" s="9" t="s">
        <v>324</v>
      </c>
      <c r="C175" s="243" t="s">
        <v>578</v>
      </c>
      <c r="D175" s="210" t="s">
        <v>245</v>
      </c>
      <c r="E175" s="9">
        <v>2</v>
      </c>
      <c r="F175" s="208">
        <v>64</v>
      </c>
      <c r="G175" s="10">
        <v>2</v>
      </c>
      <c r="H175" s="177"/>
      <c r="I175" s="11"/>
      <c r="J175" s="370"/>
      <c r="K175" s="10"/>
      <c r="L175" s="301"/>
      <c r="M175" s="10"/>
      <c r="N175" s="183"/>
      <c r="O175" s="10"/>
      <c r="P175" s="449"/>
      <c r="Q175" s="10"/>
    </row>
    <row r="176" spans="1:18" customFormat="1">
      <c r="A176" s="30">
        <v>157</v>
      </c>
      <c r="B176" s="9" t="s">
        <v>324</v>
      </c>
      <c r="C176" s="243" t="s">
        <v>579</v>
      </c>
      <c r="D176" s="210" t="s">
        <v>245</v>
      </c>
      <c r="E176" s="9">
        <v>2</v>
      </c>
      <c r="F176" s="208">
        <v>64</v>
      </c>
      <c r="G176" s="10">
        <v>2</v>
      </c>
      <c r="H176" s="177"/>
      <c r="I176" s="11"/>
      <c r="J176" s="372"/>
      <c r="K176" s="10"/>
      <c r="L176" s="301"/>
      <c r="M176" s="10"/>
      <c r="N176" s="183"/>
      <c r="O176" s="10"/>
      <c r="P176" s="449"/>
      <c r="Q176" s="10"/>
    </row>
    <row r="177" spans="1:18" customFormat="1">
      <c r="A177" s="30">
        <v>157</v>
      </c>
      <c r="B177" s="9" t="s">
        <v>324</v>
      </c>
      <c r="C177" s="243" t="s">
        <v>580</v>
      </c>
      <c r="D177" s="210" t="s">
        <v>279</v>
      </c>
      <c r="E177" s="9">
        <v>2</v>
      </c>
      <c r="F177" s="208"/>
      <c r="G177" s="10"/>
      <c r="H177" s="177">
        <v>64</v>
      </c>
      <c r="I177" s="11">
        <v>2</v>
      </c>
      <c r="J177" s="372"/>
      <c r="K177" s="10"/>
      <c r="L177" s="301"/>
      <c r="M177" s="10"/>
      <c r="N177" s="183"/>
      <c r="O177" s="10"/>
      <c r="P177" s="449"/>
      <c r="Q177" s="10"/>
    </row>
    <row r="178" spans="1:18" customFormat="1">
      <c r="A178" s="30">
        <v>157</v>
      </c>
      <c r="B178" s="9" t="s">
        <v>324</v>
      </c>
      <c r="C178" s="243" t="s">
        <v>581</v>
      </c>
      <c r="D178" s="210" t="s">
        <v>268</v>
      </c>
      <c r="E178" s="9">
        <v>2</v>
      </c>
      <c r="F178" s="208"/>
      <c r="G178" s="10"/>
      <c r="H178" s="177">
        <v>64</v>
      </c>
      <c r="I178" s="11">
        <v>2</v>
      </c>
      <c r="J178" s="372"/>
      <c r="K178" s="10"/>
      <c r="L178" s="301"/>
      <c r="M178" s="10"/>
      <c r="N178" s="183"/>
      <c r="O178" s="10"/>
      <c r="P178" s="449"/>
      <c r="Q178" s="10"/>
      <c r="R178" s="1"/>
    </row>
    <row r="179" spans="1:18" customFormat="1">
      <c r="A179" s="30">
        <v>157</v>
      </c>
      <c r="B179" s="9" t="s">
        <v>324</v>
      </c>
      <c r="C179" s="243" t="s">
        <v>847</v>
      </c>
      <c r="D179" s="210" t="s">
        <v>215</v>
      </c>
      <c r="E179" s="9">
        <v>2</v>
      </c>
      <c r="F179" s="208"/>
      <c r="G179" s="10"/>
      <c r="H179" s="177">
        <v>64</v>
      </c>
      <c r="I179" s="11">
        <v>2</v>
      </c>
      <c r="J179" s="370"/>
      <c r="K179" s="10"/>
      <c r="L179" s="301"/>
      <c r="M179" s="10"/>
      <c r="N179" s="183"/>
      <c r="O179" s="10"/>
      <c r="P179" s="449"/>
      <c r="Q179" s="10"/>
    </row>
    <row r="180" spans="1:18" customFormat="1">
      <c r="A180" s="30">
        <v>157</v>
      </c>
      <c r="B180" s="9" t="s">
        <v>324</v>
      </c>
      <c r="C180" s="243" t="s">
        <v>454</v>
      </c>
      <c r="D180" s="210" t="s">
        <v>228</v>
      </c>
      <c r="E180" s="9">
        <v>2</v>
      </c>
      <c r="F180" s="208">
        <v>64</v>
      </c>
      <c r="G180" s="10">
        <v>2</v>
      </c>
      <c r="H180" s="177"/>
      <c r="I180" s="11"/>
      <c r="J180" s="370"/>
      <c r="K180" s="10"/>
      <c r="L180" s="301"/>
      <c r="M180" s="10"/>
      <c r="N180" s="183"/>
      <c r="O180" s="10"/>
      <c r="P180" s="449"/>
      <c r="Q180" s="10"/>
    </row>
    <row r="181" spans="1:18" customFormat="1">
      <c r="A181" s="30">
        <v>157</v>
      </c>
      <c r="B181" s="9" t="s">
        <v>324</v>
      </c>
      <c r="C181" s="243" t="s">
        <v>582</v>
      </c>
      <c r="D181" s="210" t="s">
        <v>183</v>
      </c>
      <c r="E181" s="9">
        <v>2</v>
      </c>
      <c r="F181" s="208">
        <v>64</v>
      </c>
      <c r="G181" s="10">
        <v>2</v>
      </c>
      <c r="H181" s="177"/>
      <c r="I181" s="11"/>
      <c r="J181" s="372"/>
      <c r="K181" s="10"/>
      <c r="L181" s="301"/>
      <c r="M181" s="10"/>
      <c r="N181" s="183"/>
      <c r="O181" s="10"/>
      <c r="P181" s="449"/>
      <c r="Q181" s="10"/>
    </row>
    <row r="182" spans="1:18" customFormat="1">
      <c r="A182" s="30">
        <v>157</v>
      </c>
      <c r="B182" s="9" t="s">
        <v>324</v>
      </c>
      <c r="C182" s="243" t="s">
        <v>584</v>
      </c>
      <c r="D182" s="252" t="s">
        <v>183</v>
      </c>
      <c r="E182" s="9">
        <v>2</v>
      </c>
      <c r="F182" s="239">
        <v>64</v>
      </c>
      <c r="G182" s="10">
        <v>2</v>
      </c>
      <c r="H182" s="177"/>
      <c r="I182" s="11"/>
      <c r="J182" s="370"/>
      <c r="K182" s="10"/>
      <c r="L182" s="301"/>
      <c r="M182" s="10"/>
      <c r="N182" s="183"/>
      <c r="O182" s="10"/>
      <c r="P182" s="449"/>
      <c r="Q182" s="10"/>
    </row>
    <row r="183" spans="1:18" customFormat="1">
      <c r="A183" s="30">
        <v>157</v>
      </c>
      <c r="B183" s="9" t="s">
        <v>324</v>
      </c>
      <c r="C183" s="243" t="s">
        <v>586</v>
      </c>
      <c r="D183" s="210" t="s">
        <v>225</v>
      </c>
      <c r="E183" s="9">
        <v>2</v>
      </c>
      <c r="F183" s="208"/>
      <c r="G183" s="10"/>
      <c r="H183" s="177">
        <v>64</v>
      </c>
      <c r="I183" s="11">
        <v>2</v>
      </c>
      <c r="J183" s="373"/>
      <c r="K183" s="10"/>
      <c r="L183" s="301"/>
      <c r="M183" s="10"/>
      <c r="N183" s="183"/>
      <c r="O183" s="10"/>
      <c r="P183" s="449"/>
      <c r="Q183" s="10"/>
    </row>
    <row r="184" spans="1:18" customFormat="1">
      <c r="A184" s="30">
        <v>157</v>
      </c>
      <c r="B184" s="9" t="s">
        <v>324</v>
      </c>
      <c r="C184" s="243" t="s">
        <v>462</v>
      </c>
      <c r="D184" s="210" t="s">
        <v>214</v>
      </c>
      <c r="E184" s="9">
        <v>2</v>
      </c>
      <c r="F184" s="208">
        <v>64</v>
      </c>
      <c r="G184" s="10">
        <v>2</v>
      </c>
      <c r="H184" s="177"/>
      <c r="I184" s="11"/>
      <c r="J184" s="372"/>
      <c r="K184" s="10"/>
      <c r="L184" s="301"/>
      <c r="M184" s="10"/>
      <c r="N184" s="183"/>
      <c r="O184" s="10"/>
      <c r="P184" s="449"/>
      <c r="Q184" s="10"/>
    </row>
    <row r="185" spans="1:18" customFormat="1">
      <c r="A185" s="30">
        <v>180</v>
      </c>
      <c r="B185" s="9" t="s">
        <v>160</v>
      </c>
      <c r="C185" s="243" t="s">
        <v>597</v>
      </c>
      <c r="D185" s="210" t="s">
        <v>184</v>
      </c>
      <c r="E185" s="9">
        <v>1</v>
      </c>
      <c r="F185" s="208"/>
      <c r="G185" s="10"/>
      <c r="H185" s="177">
        <v>128</v>
      </c>
      <c r="I185" s="11">
        <v>1</v>
      </c>
      <c r="J185" s="370"/>
      <c r="K185" s="10"/>
      <c r="L185" s="301"/>
      <c r="M185" s="10"/>
      <c r="N185" s="183"/>
      <c r="O185" s="10"/>
      <c r="P185" s="449"/>
      <c r="Q185" s="10"/>
      <c r="R185" s="1"/>
    </row>
    <row r="186" spans="1:18" customFormat="1">
      <c r="A186" s="30">
        <v>180</v>
      </c>
      <c r="B186" s="9" t="s">
        <v>324</v>
      </c>
      <c r="C186" s="243" t="s">
        <v>592</v>
      </c>
      <c r="D186" s="252" t="s">
        <v>188</v>
      </c>
      <c r="E186" s="9">
        <v>1</v>
      </c>
      <c r="F186" s="208">
        <v>128</v>
      </c>
      <c r="G186" s="10">
        <v>1</v>
      </c>
      <c r="H186" s="177"/>
      <c r="I186" s="11"/>
      <c r="J186" s="370"/>
      <c r="K186" s="10"/>
      <c r="L186" s="301"/>
      <c r="M186" s="10"/>
      <c r="N186" s="183"/>
      <c r="O186" s="10"/>
      <c r="P186" s="449"/>
      <c r="Q186" s="10"/>
    </row>
    <row r="187" spans="1:18" customFormat="1">
      <c r="A187" s="30">
        <v>180</v>
      </c>
      <c r="B187" s="9" t="s">
        <v>324</v>
      </c>
      <c r="C187" s="243" t="s">
        <v>416</v>
      </c>
      <c r="D187" s="252" t="s">
        <v>184</v>
      </c>
      <c r="E187" s="9">
        <v>1</v>
      </c>
      <c r="F187" s="208"/>
      <c r="G187" s="10"/>
      <c r="H187" s="177">
        <v>128</v>
      </c>
      <c r="I187" s="11">
        <v>1</v>
      </c>
      <c r="J187" s="370"/>
      <c r="K187" s="10"/>
      <c r="L187" s="301"/>
      <c r="M187" s="10"/>
      <c r="N187" s="183"/>
      <c r="O187" s="10"/>
      <c r="P187" s="449"/>
      <c r="Q187" s="10"/>
    </row>
    <row r="188" spans="1:18" customFormat="1">
      <c r="A188" s="30">
        <v>180</v>
      </c>
      <c r="B188" s="9" t="s">
        <v>324</v>
      </c>
      <c r="C188" s="243" t="s">
        <v>599</v>
      </c>
      <c r="D188" s="210" t="s">
        <v>183</v>
      </c>
      <c r="E188" s="9">
        <v>1</v>
      </c>
      <c r="F188" s="208"/>
      <c r="G188" s="10"/>
      <c r="H188" s="177">
        <v>128</v>
      </c>
      <c r="I188" s="11">
        <v>1</v>
      </c>
      <c r="J188" s="372"/>
      <c r="K188" s="10"/>
      <c r="L188" s="301"/>
      <c r="M188" s="10"/>
      <c r="N188" s="183"/>
      <c r="O188" s="10"/>
      <c r="P188" s="449"/>
      <c r="Q188" s="10"/>
    </row>
    <row r="189" spans="1:18" customFormat="1">
      <c r="A189" s="30">
        <v>180</v>
      </c>
      <c r="B189" s="9" t="s">
        <v>324</v>
      </c>
      <c r="C189" s="243" t="s">
        <v>605</v>
      </c>
      <c r="D189" s="210" t="s">
        <v>10</v>
      </c>
      <c r="E189" s="9">
        <v>1</v>
      </c>
      <c r="F189" s="208">
        <v>128</v>
      </c>
      <c r="G189" s="10">
        <v>1</v>
      </c>
      <c r="H189" s="177"/>
      <c r="I189" s="11"/>
      <c r="J189" s="372"/>
      <c r="K189" s="10"/>
      <c r="L189" s="301"/>
      <c r="M189" s="10"/>
      <c r="N189" s="183"/>
      <c r="O189" s="10"/>
      <c r="P189" s="449"/>
      <c r="Q189" s="10"/>
    </row>
    <row r="190" spans="1:18" customFormat="1">
      <c r="A190" s="30">
        <v>180</v>
      </c>
      <c r="B190" s="9" t="s">
        <v>324</v>
      </c>
      <c r="C190" s="243" t="s">
        <v>604</v>
      </c>
      <c r="D190" s="252" t="s">
        <v>232</v>
      </c>
      <c r="E190" s="9">
        <v>1</v>
      </c>
      <c r="F190" s="208"/>
      <c r="G190" s="10"/>
      <c r="H190" s="177">
        <v>128</v>
      </c>
      <c r="I190" s="11">
        <v>1</v>
      </c>
      <c r="J190" s="372"/>
      <c r="K190" s="10"/>
      <c r="L190" s="301"/>
      <c r="M190" s="10"/>
      <c r="N190" s="183"/>
      <c r="O190" s="10"/>
      <c r="P190" s="449"/>
      <c r="Q190" s="10"/>
    </row>
    <row r="191" spans="1:18" customFormat="1">
      <c r="A191" s="30">
        <v>180</v>
      </c>
      <c r="B191" s="9" t="s">
        <v>324</v>
      </c>
      <c r="C191" s="243" t="s">
        <v>588</v>
      </c>
      <c r="D191" s="252" t="s">
        <v>179</v>
      </c>
      <c r="E191" s="9">
        <v>1</v>
      </c>
      <c r="F191" s="208"/>
      <c r="G191" s="10"/>
      <c r="H191" s="177">
        <v>128</v>
      </c>
      <c r="I191" s="11">
        <v>1</v>
      </c>
      <c r="J191" s="372"/>
      <c r="K191" s="10"/>
      <c r="L191" s="301"/>
      <c r="M191" s="10"/>
      <c r="N191" s="183"/>
      <c r="O191" s="10"/>
      <c r="P191" s="449"/>
      <c r="Q191" s="10"/>
      <c r="R191" s="1"/>
    </row>
    <row r="192" spans="1:18" customFormat="1">
      <c r="A192" s="30">
        <v>180</v>
      </c>
      <c r="B192" s="9" t="s">
        <v>324</v>
      </c>
      <c r="C192" s="243" t="s">
        <v>493</v>
      </c>
      <c r="D192" s="210" t="s">
        <v>179</v>
      </c>
      <c r="E192" s="9">
        <v>1</v>
      </c>
      <c r="F192" s="208"/>
      <c r="G192" s="10"/>
      <c r="H192" s="177">
        <v>128</v>
      </c>
      <c r="I192" s="11">
        <v>1</v>
      </c>
      <c r="J192" s="370"/>
      <c r="K192" s="10"/>
      <c r="L192" s="301"/>
      <c r="M192" s="10"/>
      <c r="N192" s="183"/>
      <c r="O192" s="10"/>
      <c r="P192" s="449"/>
      <c r="Q192" s="10"/>
    </row>
    <row r="193" spans="1:18" customFormat="1">
      <c r="A193" s="30">
        <v>180</v>
      </c>
      <c r="B193" s="9" t="s">
        <v>324</v>
      </c>
      <c r="C193" s="243" t="s">
        <v>377</v>
      </c>
      <c r="D193" s="210" t="s">
        <v>261</v>
      </c>
      <c r="E193" s="9">
        <v>1</v>
      </c>
      <c r="F193" s="208">
        <v>128</v>
      </c>
      <c r="G193" s="10">
        <v>1</v>
      </c>
      <c r="H193" s="177"/>
      <c r="I193" s="11"/>
      <c r="J193" s="373"/>
      <c r="K193" s="10"/>
      <c r="L193" s="301"/>
      <c r="M193" s="10"/>
      <c r="N193" s="183"/>
      <c r="O193" s="10"/>
      <c r="P193" s="449"/>
      <c r="Q193" s="10"/>
    </row>
    <row r="194" spans="1:18" customFormat="1">
      <c r="A194" s="30">
        <v>180</v>
      </c>
      <c r="B194" s="9" t="s">
        <v>324</v>
      </c>
      <c r="C194" s="243" t="s">
        <v>587</v>
      </c>
      <c r="D194" s="252" t="s">
        <v>2</v>
      </c>
      <c r="E194" s="9">
        <v>1</v>
      </c>
      <c r="F194" s="208">
        <v>128</v>
      </c>
      <c r="G194" s="10">
        <v>1</v>
      </c>
      <c r="H194" s="177"/>
      <c r="I194" s="11"/>
      <c r="J194" s="370"/>
      <c r="K194" s="10"/>
      <c r="L194" s="301"/>
      <c r="M194" s="10"/>
      <c r="N194" s="183"/>
      <c r="O194" s="10"/>
      <c r="P194" s="449"/>
      <c r="Q194" s="10"/>
    </row>
    <row r="195" spans="1:18" customFormat="1">
      <c r="A195" s="30">
        <v>180</v>
      </c>
      <c r="B195" s="9" t="s">
        <v>324</v>
      </c>
      <c r="C195" s="243" t="s">
        <v>589</v>
      </c>
      <c r="D195" s="252" t="s">
        <v>179</v>
      </c>
      <c r="E195" s="9">
        <v>1</v>
      </c>
      <c r="F195" s="208">
        <v>128</v>
      </c>
      <c r="G195" s="10">
        <v>1</v>
      </c>
      <c r="H195" s="177"/>
      <c r="I195" s="11"/>
      <c r="J195" s="370"/>
      <c r="K195" s="10"/>
      <c r="L195" s="301"/>
      <c r="M195" s="10"/>
      <c r="N195" s="183"/>
      <c r="O195" s="10"/>
      <c r="P195" s="449"/>
      <c r="Q195" s="10"/>
    </row>
    <row r="196" spans="1:18" customFormat="1">
      <c r="A196" s="30">
        <v>180</v>
      </c>
      <c r="B196" s="9" t="s">
        <v>324</v>
      </c>
      <c r="C196" s="243" t="s">
        <v>590</v>
      </c>
      <c r="D196" s="252" t="s">
        <v>197</v>
      </c>
      <c r="E196" s="9">
        <v>1</v>
      </c>
      <c r="F196" s="208">
        <v>128</v>
      </c>
      <c r="G196" s="10">
        <v>1</v>
      </c>
      <c r="H196" s="177"/>
      <c r="I196" s="11"/>
      <c r="J196" s="370"/>
      <c r="K196" s="10"/>
      <c r="L196" s="301"/>
      <c r="M196" s="10"/>
      <c r="N196" s="183"/>
      <c r="O196" s="10"/>
      <c r="P196" s="449"/>
      <c r="Q196" s="10"/>
    </row>
    <row r="197" spans="1:18" customFormat="1">
      <c r="A197" s="30">
        <v>180</v>
      </c>
      <c r="B197" s="9" t="s">
        <v>324</v>
      </c>
      <c r="C197" s="243" t="s">
        <v>468</v>
      </c>
      <c r="D197" s="210" t="s">
        <v>197</v>
      </c>
      <c r="E197" s="9">
        <v>1</v>
      </c>
      <c r="F197" s="208">
        <v>128</v>
      </c>
      <c r="G197" s="10">
        <v>1</v>
      </c>
      <c r="H197" s="177"/>
      <c r="I197" s="11"/>
      <c r="J197" s="372"/>
      <c r="K197" s="10"/>
      <c r="L197" s="301"/>
      <c r="M197" s="10"/>
      <c r="N197" s="183"/>
      <c r="O197" s="10"/>
      <c r="P197" s="449"/>
      <c r="Q197" s="10"/>
    </row>
    <row r="198" spans="1:18" customFormat="1">
      <c r="A198" s="30">
        <v>180</v>
      </c>
      <c r="B198" s="9" t="s">
        <v>324</v>
      </c>
      <c r="C198" s="243" t="s">
        <v>591</v>
      </c>
      <c r="D198" s="210" t="s">
        <v>197</v>
      </c>
      <c r="E198" s="9">
        <v>1</v>
      </c>
      <c r="F198" s="208">
        <v>128</v>
      </c>
      <c r="G198" s="10">
        <v>1</v>
      </c>
      <c r="H198" s="177"/>
      <c r="I198" s="11"/>
      <c r="J198" s="372"/>
      <c r="K198" s="10"/>
      <c r="L198" s="301"/>
      <c r="M198" s="10"/>
      <c r="N198" s="183"/>
      <c r="O198" s="10"/>
      <c r="P198" s="449"/>
      <c r="Q198" s="10"/>
    </row>
    <row r="199" spans="1:18" customFormat="1">
      <c r="A199" s="30">
        <v>180</v>
      </c>
      <c r="B199" s="9" t="s">
        <v>324</v>
      </c>
      <c r="C199" s="243" t="s">
        <v>470</v>
      </c>
      <c r="D199" s="252" t="s">
        <v>19</v>
      </c>
      <c r="E199" s="9">
        <v>1</v>
      </c>
      <c r="F199" s="208">
        <v>128</v>
      </c>
      <c r="G199" s="10">
        <v>1</v>
      </c>
      <c r="H199" s="177"/>
      <c r="I199" s="11"/>
      <c r="J199" s="373"/>
      <c r="K199" s="10"/>
      <c r="L199" s="208"/>
      <c r="M199" s="10"/>
      <c r="N199" s="183"/>
      <c r="O199" s="10"/>
      <c r="P199" s="449"/>
      <c r="Q199" s="10"/>
      <c r="R199" s="1"/>
    </row>
    <row r="200" spans="1:18" customFormat="1">
      <c r="A200" s="30">
        <v>180</v>
      </c>
      <c r="B200" s="9" t="s">
        <v>324</v>
      </c>
      <c r="C200" s="243" t="s">
        <v>593</v>
      </c>
      <c r="D200" s="210" t="s">
        <v>180</v>
      </c>
      <c r="E200" s="9">
        <v>1</v>
      </c>
      <c r="F200" s="208">
        <v>128</v>
      </c>
      <c r="G200" s="10">
        <v>1</v>
      </c>
      <c r="H200" s="177"/>
      <c r="I200" s="11"/>
      <c r="J200" s="372"/>
      <c r="K200" s="10"/>
      <c r="L200" s="301"/>
      <c r="M200" s="10"/>
      <c r="N200" s="183"/>
      <c r="O200" s="10"/>
      <c r="P200" s="449"/>
      <c r="Q200" s="10"/>
      <c r="R200" s="1"/>
    </row>
    <row r="201" spans="1:18" customFormat="1">
      <c r="A201" s="30">
        <v>180</v>
      </c>
      <c r="B201" s="9" t="s">
        <v>324</v>
      </c>
      <c r="C201" s="243" t="s">
        <v>472</v>
      </c>
      <c r="D201" s="210" t="s">
        <v>180</v>
      </c>
      <c r="E201" s="9">
        <v>1</v>
      </c>
      <c r="F201" s="208"/>
      <c r="G201" s="10"/>
      <c r="H201" s="177">
        <v>128</v>
      </c>
      <c r="I201" s="11">
        <v>1</v>
      </c>
      <c r="J201" s="372"/>
      <c r="K201" s="10"/>
      <c r="L201" s="301"/>
      <c r="M201" s="10"/>
      <c r="N201" s="183"/>
      <c r="O201" s="10"/>
      <c r="P201" s="449"/>
      <c r="Q201" s="10"/>
      <c r="R201" s="1"/>
    </row>
    <row r="202" spans="1:18" customFormat="1">
      <c r="A202" s="30">
        <v>180</v>
      </c>
      <c r="B202" s="9" t="s">
        <v>324</v>
      </c>
      <c r="C202" s="243" t="s">
        <v>594</v>
      </c>
      <c r="D202" s="210" t="s">
        <v>245</v>
      </c>
      <c r="E202" s="9">
        <v>1</v>
      </c>
      <c r="F202" s="208"/>
      <c r="G202" s="10"/>
      <c r="H202" s="177">
        <v>128</v>
      </c>
      <c r="I202" s="11">
        <v>1</v>
      </c>
      <c r="J202" s="372"/>
      <c r="K202" s="10"/>
      <c r="L202" s="301"/>
      <c r="M202" s="10"/>
      <c r="N202" s="183"/>
      <c r="O202" s="10"/>
      <c r="P202" s="449"/>
      <c r="Q202" s="10"/>
      <c r="R202" s="1"/>
    </row>
    <row r="203" spans="1:18" customFormat="1">
      <c r="A203" s="30">
        <v>180</v>
      </c>
      <c r="B203" s="9" t="s">
        <v>324</v>
      </c>
      <c r="C203" s="243" t="s">
        <v>595</v>
      </c>
      <c r="D203" s="210" t="s">
        <v>184</v>
      </c>
      <c r="E203" s="9">
        <v>1</v>
      </c>
      <c r="F203" s="208">
        <v>128</v>
      </c>
      <c r="G203" s="10">
        <v>1</v>
      </c>
      <c r="H203" s="177"/>
      <c r="I203" s="11"/>
      <c r="J203" s="372"/>
      <c r="K203" s="10"/>
      <c r="L203" s="301"/>
      <c r="M203" s="10"/>
      <c r="N203" s="183"/>
      <c r="O203" s="10"/>
      <c r="P203" s="449"/>
      <c r="Q203" s="10"/>
      <c r="R203" s="1"/>
    </row>
    <row r="204" spans="1:18" customFormat="1">
      <c r="A204" s="30">
        <v>180</v>
      </c>
      <c r="B204" s="9" t="s">
        <v>324</v>
      </c>
      <c r="C204" s="243" t="s">
        <v>596</v>
      </c>
      <c r="D204" s="210" t="s">
        <v>184</v>
      </c>
      <c r="E204" s="9">
        <v>1</v>
      </c>
      <c r="F204" s="208"/>
      <c r="G204" s="10"/>
      <c r="H204" s="177">
        <v>128</v>
      </c>
      <c r="I204" s="11">
        <v>1</v>
      </c>
      <c r="J204" s="372"/>
      <c r="K204" s="10"/>
      <c r="L204" s="301"/>
      <c r="M204" s="10"/>
      <c r="N204" s="183"/>
      <c r="O204" s="10"/>
      <c r="P204" s="449"/>
      <c r="Q204" s="10"/>
      <c r="R204" s="1"/>
    </row>
    <row r="205" spans="1:18" customFormat="1">
      <c r="A205" s="30">
        <v>180</v>
      </c>
      <c r="B205" s="9" t="s">
        <v>324</v>
      </c>
      <c r="C205" s="243" t="s">
        <v>598</v>
      </c>
      <c r="D205" s="210" t="s">
        <v>228</v>
      </c>
      <c r="E205" s="9">
        <v>1</v>
      </c>
      <c r="F205" s="208"/>
      <c r="G205" s="10"/>
      <c r="H205" s="177">
        <v>128</v>
      </c>
      <c r="I205" s="11">
        <v>1</v>
      </c>
      <c r="J205" s="372"/>
      <c r="K205" s="10"/>
      <c r="L205" s="301"/>
      <c r="M205" s="10"/>
      <c r="N205" s="183"/>
      <c r="O205" s="10"/>
      <c r="P205" s="449"/>
      <c r="Q205" s="10"/>
      <c r="R205" s="1"/>
    </row>
    <row r="206" spans="1:18" customFormat="1">
      <c r="A206" s="30">
        <v>180</v>
      </c>
      <c r="B206" s="9" t="s">
        <v>324</v>
      </c>
      <c r="C206" s="243" t="s">
        <v>479</v>
      </c>
      <c r="D206" s="210" t="s">
        <v>183</v>
      </c>
      <c r="E206" s="9">
        <v>1</v>
      </c>
      <c r="F206" s="208">
        <v>128</v>
      </c>
      <c r="G206" s="10">
        <v>1</v>
      </c>
      <c r="H206" s="177"/>
      <c r="I206" s="11"/>
      <c r="J206" s="372"/>
      <c r="K206" s="10"/>
      <c r="L206" s="301"/>
      <c r="M206" s="10"/>
      <c r="N206" s="183"/>
      <c r="O206" s="10"/>
      <c r="P206" s="449"/>
      <c r="Q206" s="10"/>
      <c r="R206" s="1"/>
    </row>
    <row r="207" spans="1:18" customFormat="1">
      <c r="A207" s="30">
        <v>180</v>
      </c>
      <c r="B207" s="9" t="s">
        <v>324</v>
      </c>
      <c r="C207" s="243" t="s">
        <v>455</v>
      </c>
      <c r="D207" s="210" t="s">
        <v>183</v>
      </c>
      <c r="E207" s="9">
        <v>1</v>
      </c>
      <c r="F207" s="208">
        <v>128</v>
      </c>
      <c r="G207" s="10">
        <v>1</v>
      </c>
      <c r="H207" s="177"/>
      <c r="I207" s="11"/>
      <c r="J207" s="372"/>
      <c r="K207" s="10"/>
      <c r="L207" s="301"/>
      <c r="M207" s="10"/>
      <c r="N207" s="183"/>
      <c r="O207" s="10"/>
      <c r="P207" s="449"/>
      <c r="Q207" s="10"/>
      <c r="R207" s="1"/>
    </row>
    <row r="208" spans="1:18" customFormat="1">
      <c r="A208" s="30">
        <v>180</v>
      </c>
      <c r="B208" s="9" t="s">
        <v>324</v>
      </c>
      <c r="C208" s="243" t="s">
        <v>600</v>
      </c>
      <c r="D208" s="210" t="s">
        <v>183</v>
      </c>
      <c r="E208" s="9">
        <v>1</v>
      </c>
      <c r="F208" s="208">
        <v>128</v>
      </c>
      <c r="G208" s="10">
        <v>1</v>
      </c>
      <c r="H208" s="177"/>
      <c r="I208" s="11"/>
      <c r="J208" s="372"/>
      <c r="K208" s="10"/>
      <c r="L208" s="301"/>
      <c r="M208" s="10"/>
      <c r="N208" s="183"/>
      <c r="O208" s="10"/>
      <c r="P208" s="449"/>
      <c r="Q208" s="10"/>
      <c r="R208" s="1"/>
    </row>
    <row r="209" spans="1:18" customFormat="1">
      <c r="A209" s="30">
        <v>180</v>
      </c>
      <c r="B209" s="9" t="s">
        <v>324</v>
      </c>
      <c r="C209" s="243" t="s">
        <v>601</v>
      </c>
      <c r="D209" s="210" t="s">
        <v>255</v>
      </c>
      <c r="E209" s="9">
        <v>1</v>
      </c>
      <c r="F209" s="208">
        <v>128</v>
      </c>
      <c r="G209" s="10">
        <v>1</v>
      </c>
      <c r="H209" s="177"/>
      <c r="I209" s="11"/>
      <c r="J209" s="372"/>
      <c r="K209" s="10"/>
      <c r="L209" s="301"/>
      <c r="M209" s="10"/>
      <c r="N209" s="183"/>
      <c r="O209" s="10"/>
      <c r="P209" s="449"/>
      <c r="Q209" s="10"/>
      <c r="R209" s="1"/>
    </row>
    <row r="210" spans="1:18" customFormat="1">
      <c r="A210" s="30">
        <v>180</v>
      </c>
      <c r="B210" s="9" t="s">
        <v>324</v>
      </c>
      <c r="C210" s="243" t="s">
        <v>602</v>
      </c>
      <c r="D210" s="210" t="s">
        <v>207</v>
      </c>
      <c r="E210" s="9">
        <v>1</v>
      </c>
      <c r="F210" s="208"/>
      <c r="G210" s="10"/>
      <c r="H210" s="177">
        <v>128</v>
      </c>
      <c r="I210" s="11">
        <v>1</v>
      </c>
      <c r="J210" s="372"/>
      <c r="K210" s="10"/>
      <c r="L210" s="301"/>
      <c r="M210" s="10"/>
      <c r="N210" s="183"/>
      <c r="O210" s="10"/>
      <c r="P210" s="449"/>
      <c r="Q210" s="10"/>
      <c r="R210" s="1"/>
    </row>
    <row r="211" spans="1:18" customFormat="1">
      <c r="A211" s="30">
        <v>180</v>
      </c>
      <c r="B211" s="9" t="s">
        <v>324</v>
      </c>
      <c r="C211" s="243" t="s">
        <v>603</v>
      </c>
      <c r="D211" s="210" t="s">
        <v>207</v>
      </c>
      <c r="E211" s="9">
        <v>1</v>
      </c>
      <c r="F211" s="208"/>
      <c r="G211" s="10"/>
      <c r="H211" s="177">
        <v>128</v>
      </c>
      <c r="I211" s="11">
        <v>1</v>
      </c>
      <c r="J211" s="372"/>
      <c r="K211" s="10"/>
      <c r="L211" s="301"/>
      <c r="M211" s="10"/>
      <c r="N211" s="183"/>
      <c r="O211" s="10"/>
      <c r="P211" s="449"/>
      <c r="Q211" s="10"/>
      <c r="R211" s="1"/>
    </row>
    <row r="212" spans="1:18" customFormat="1">
      <c r="A212" s="30">
        <v>180</v>
      </c>
      <c r="B212" s="9" t="s">
        <v>324</v>
      </c>
      <c r="C212" s="243" t="s">
        <v>480</v>
      </c>
      <c r="D212" s="210" t="s">
        <v>10</v>
      </c>
      <c r="E212" s="9">
        <v>1</v>
      </c>
      <c r="F212" s="208">
        <v>128</v>
      </c>
      <c r="G212" s="10">
        <v>1</v>
      </c>
      <c r="H212" s="177"/>
      <c r="I212" s="11"/>
      <c r="J212" s="372"/>
      <c r="K212" s="10"/>
      <c r="L212" s="301"/>
      <c r="M212" s="10"/>
      <c r="N212" s="183"/>
      <c r="O212" s="10"/>
      <c r="P212" s="449"/>
      <c r="Q212" s="10"/>
      <c r="R212" s="1"/>
    </row>
    <row r="213" spans="1:18" customFormat="1">
      <c r="A213" s="30">
        <v>180</v>
      </c>
      <c r="B213" s="9" t="s">
        <v>324</v>
      </c>
      <c r="C213" s="243" t="s">
        <v>606</v>
      </c>
      <c r="D213" s="210" t="s">
        <v>10</v>
      </c>
      <c r="E213" s="9">
        <v>1</v>
      </c>
      <c r="F213" s="208">
        <v>128</v>
      </c>
      <c r="G213" s="10">
        <v>1</v>
      </c>
      <c r="H213" s="177"/>
      <c r="I213" s="11"/>
      <c r="J213" s="372"/>
      <c r="K213" s="10"/>
      <c r="L213" s="301"/>
      <c r="M213" s="10"/>
      <c r="N213" s="183"/>
      <c r="O213" s="10"/>
      <c r="P213" s="449"/>
      <c r="Q213" s="10"/>
    </row>
    <row r="214" spans="1:18" customFormat="1">
      <c r="A214" s="30">
        <v>180</v>
      </c>
      <c r="B214" s="9" t="s">
        <v>324</v>
      </c>
      <c r="C214" s="243" t="s">
        <v>607</v>
      </c>
      <c r="D214" s="210" t="s">
        <v>10</v>
      </c>
      <c r="E214" s="9">
        <v>1</v>
      </c>
      <c r="F214" s="208">
        <v>128</v>
      </c>
      <c r="G214" s="10">
        <v>1</v>
      </c>
      <c r="H214" s="177"/>
      <c r="I214" s="11"/>
      <c r="J214" s="372"/>
      <c r="K214" s="10"/>
      <c r="L214" s="301"/>
      <c r="M214" s="10"/>
      <c r="N214" s="183"/>
      <c r="O214" s="10"/>
      <c r="P214" s="449"/>
      <c r="Q214" s="10"/>
    </row>
    <row r="215" spans="1:18" customFormat="1">
      <c r="A215" s="30">
        <v>180</v>
      </c>
      <c r="B215" s="9" t="s">
        <v>324</v>
      </c>
      <c r="C215" s="243" t="s">
        <v>608</v>
      </c>
      <c r="D215" s="210" t="s">
        <v>10</v>
      </c>
      <c r="E215" s="9">
        <v>1</v>
      </c>
      <c r="F215" s="208">
        <v>128</v>
      </c>
      <c r="G215" s="10">
        <v>1</v>
      </c>
      <c r="H215" s="177"/>
      <c r="I215" s="11"/>
      <c r="J215" s="372"/>
      <c r="K215" s="10"/>
      <c r="L215" s="301"/>
      <c r="M215" s="10"/>
      <c r="N215" s="183"/>
      <c r="O215" s="10"/>
      <c r="P215" s="449"/>
      <c r="Q215" s="10"/>
    </row>
    <row r="216" spans="1:18" customFormat="1">
      <c r="A216" s="30">
        <v>180</v>
      </c>
      <c r="B216" s="9" t="s">
        <v>324</v>
      </c>
      <c r="C216" s="243" t="s">
        <v>609</v>
      </c>
      <c r="D216" s="252" t="s">
        <v>240</v>
      </c>
      <c r="E216" s="9">
        <v>1</v>
      </c>
      <c r="F216" s="208"/>
      <c r="G216" s="10"/>
      <c r="H216" s="177">
        <v>128</v>
      </c>
      <c r="I216" s="11">
        <v>1</v>
      </c>
      <c r="J216" s="370"/>
      <c r="K216" s="10"/>
      <c r="L216" s="301"/>
      <c r="M216" s="10"/>
      <c r="N216" s="183"/>
      <c r="O216" s="10"/>
      <c r="P216" s="449"/>
      <c r="Q216" s="10"/>
    </row>
    <row r="217" spans="1:18" customFormat="1">
      <c r="A217" s="30">
        <v>180</v>
      </c>
      <c r="B217" s="9" t="s">
        <v>324</v>
      </c>
      <c r="C217" s="243" t="s">
        <v>610</v>
      </c>
      <c r="D217" s="252" t="s">
        <v>240</v>
      </c>
      <c r="E217" s="9">
        <v>1</v>
      </c>
      <c r="F217" s="208"/>
      <c r="G217" s="10"/>
      <c r="H217" s="177">
        <v>128</v>
      </c>
      <c r="I217" s="11">
        <v>1</v>
      </c>
      <c r="J217" s="370"/>
      <c r="K217" s="10"/>
      <c r="L217" s="301"/>
      <c r="M217" s="10"/>
      <c r="N217" s="183"/>
      <c r="O217" s="10"/>
      <c r="P217" s="449"/>
      <c r="Q217" s="10"/>
    </row>
    <row r="218" spans="1:18" customFormat="1">
      <c r="A218" s="30">
        <v>180</v>
      </c>
      <c r="B218" s="9" t="s">
        <v>324</v>
      </c>
      <c r="C218" s="243" t="s">
        <v>611</v>
      </c>
      <c r="D218" s="210" t="s">
        <v>240</v>
      </c>
      <c r="E218" s="9">
        <v>1</v>
      </c>
      <c r="F218" s="208"/>
      <c r="G218" s="10"/>
      <c r="H218" s="177">
        <v>128</v>
      </c>
      <c r="I218" s="11">
        <v>1</v>
      </c>
      <c r="J218" s="370"/>
      <c r="K218" s="10"/>
      <c r="L218" s="301"/>
      <c r="M218" s="10"/>
      <c r="N218" s="183"/>
      <c r="O218" s="10"/>
      <c r="P218" s="449"/>
      <c r="Q218" s="10"/>
    </row>
    <row r="219" spans="1:18" customFormat="1">
      <c r="A219" s="30">
        <v>180</v>
      </c>
      <c r="B219" s="9" t="s">
        <v>324</v>
      </c>
      <c r="C219" s="243" t="s">
        <v>612</v>
      </c>
      <c r="D219" s="252" t="s">
        <v>240</v>
      </c>
      <c r="E219" s="9">
        <v>1</v>
      </c>
      <c r="F219" s="208"/>
      <c r="G219" s="10"/>
      <c r="H219" s="177">
        <v>128</v>
      </c>
      <c r="I219" s="11">
        <v>1</v>
      </c>
      <c r="J219" s="370"/>
      <c r="K219" s="10"/>
      <c r="L219" s="301"/>
      <c r="M219" s="10"/>
      <c r="N219" s="183"/>
      <c r="O219" s="10"/>
      <c r="P219" s="449"/>
      <c r="Q219" s="10"/>
    </row>
    <row r="220" spans="1:18" customFormat="1">
      <c r="A220" s="30">
        <v>180</v>
      </c>
      <c r="B220" s="9" t="s">
        <v>324</v>
      </c>
      <c r="C220" s="243" t="s">
        <v>613</v>
      </c>
      <c r="D220" s="252" t="s">
        <v>240</v>
      </c>
      <c r="E220" s="9">
        <v>1</v>
      </c>
      <c r="F220" s="208"/>
      <c r="G220" s="10"/>
      <c r="H220" s="177">
        <v>128</v>
      </c>
      <c r="I220" s="11">
        <v>1</v>
      </c>
      <c r="J220" s="370"/>
      <c r="K220" s="10"/>
      <c r="L220" s="301"/>
      <c r="M220" s="10"/>
      <c r="N220" s="183"/>
      <c r="O220" s="10"/>
      <c r="P220" s="449"/>
      <c r="Q220" s="10"/>
    </row>
    <row r="221" spans="1:18" customFormat="1">
      <c r="A221" s="30">
        <v>180</v>
      </c>
      <c r="B221" s="9" t="s">
        <v>324</v>
      </c>
      <c r="C221" s="243" t="s">
        <v>614</v>
      </c>
      <c r="D221" s="210" t="s">
        <v>5</v>
      </c>
      <c r="E221" s="9">
        <v>1</v>
      </c>
      <c r="F221" s="208"/>
      <c r="G221" s="10"/>
      <c r="H221" s="177">
        <v>128</v>
      </c>
      <c r="I221" s="11">
        <v>1</v>
      </c>
      <c r="J221" s="372"/>
      <c r="K221" s="10"/>
      <c r="L221" s="301"/>
      <c r="M221" s="10"/>
      <c r="N221" s="183"/>
      <c r="O221" s="10"/>
      <c r="P221" s="449"/>
      <c r="Q221" s="10"/>
    </row>
    <row r="222" spans="1:18" customFormat="1">
      <c r="A222" s="30">
        <v>180</v>
      </c>
      <c r="B222" s="9" t="s">
        <v>324</v>
      </c>
      <c r="C222" s="243" t="s">
        <v>615</v>
      </c>
      <c r="D222" s="210" t="s">
        <v>6</v>
      </c>
      <c r="E222" s="9">
        <v>1</v>
      </c>
      <c r="F222" s="208">
        <v>128</v>
      </c>
      <c r="G222" s="10">
        <v>1</v>
      </c>
      <c r="H222" s="177"/>
      <c r="I222" s="11"/>
      <c r="J222" s="372"/>
      <c r="K222" s="10"/>
      <c r="L222" s="301"/>
      <c r="M222" s="10"/>
      <c r="N222" s="183"/>
      <c r="O222" s="10"/>
      <c r="P222" s="449"/>
      <c r="Q222" s="10"/>
    </row>
    <row r="223" spans="1:18" customFormat="1">
      <c r="A223" s="30"/>
      <c r="B223" s="9" t="str">
        <f>IF(E223=0,"",IF(A223=#REF!,"T",""))</f>
        <v/>
      </c>
      <c r="C223" s="243"/>
      <c r="D223" s="210"/>
      <c r="E223" s="9"/>
      <c r="F223" s="208"/>
      <c r="G223" s="10" t="str">
        <f>IF(F223=0,"",VLOOKUP(F223,得点テーブル!$B$6:$H$133,2,FALSE))</f>
        <v/>
      </c>
      <c r="H223" s="177"/>
      <c r="I223" s="11" t="str">
        <f>IF(H223=0,"",VLOOKUP(H223,得点テーブル!$B$6:$H$133,2,FALSE))</f>
        <v/>
      </c>
      <c r="J223" s="370"/>
      <c r="K223" s="10" t="str">
        <f>IF(J223=0,"",VLOOKUP(J223,得点テーブル!$B$6:$H$133,3,FALSE))</f>
        <v/>
      </c>
      <c r="L223" s="301"/>
      <c r="M223" s="10" t="str">
        <f>IF(L223=0,"",VLOOKUP(L223,得点テーブル!$B$6:$H$134,5,FALSE))</f>
        <v/>
      </c>
      <c r="N223" s="183"/>
      <c r="O223" s="10" t="str">
        <f>IF(N223=0,"",VLOOKUP(N223,得点テーブル!$B$6:$H$133,6,FALSE))</f>
        <v/>
      </c>
      <c r="P223" s="449"/>
      <c r="Q223" s="10" t="s">
        <v>160</v>
      </c>
    </row>
    <row r="224" spans="1:18">
      <c r="A224" s="13"/>
      <c r="B224" s="13"/>
      <c r="C224" s="231"/>
      <c r="D224" s="231"/>
      <c r="E224" s="13"/>
      <c r="F224" s="13"/>
      <c r="G224" s="13"/>
      <c r="H224" s="205"/>
      <c r="I224" s="13"/>
      <c r="J224" s="13"/>
      <c r="K224" s="14"/>
      <c r="L224" s="13"/>
      <c r="M224" s="13"/>
      <c r="N224" s="13"/>
      <c r="O224" s="13"/>
      <c r="P224" s="148"/>
      <c r="Q224" s="13"/>
    </row>
  </sheetData>
  <mergeCells count="9">
    <mergeCell ref="A3:B4"/>
    <mergeCell ref="C3:C4"/>
    <mergeCell ref="D3:D4"/>
    <mergeCell ref="F3:G3"/>
    <mergeCell ref="P3:Q3"/>
    <mergeCell ref="H3:I3"/>
    <mergeCell ref="J3:K3"/>
    <mergeCell ref="L3:M3"/>
    <mergeCell ref="N3:O3"/>
  </mergeCells>
  <phoneticPr fontId="2"/>
  <pageMargins left="0.74803149606299213" right="0.74803149606299213" top="0.98425196850393704" bottom="0.98425196850393704" header="0.51181102362204722" footer="0.51181102362204722"/>
  <pageSetup paperSize="9" scale="9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76"/>
  <sheetViews>
    <sheetView view="pageBreakPreview" zoomScaleNormal="100" zoomScaleSheetLayoutView="100" workbookViewId="0">
      <selection activeCell="J26" sqref="J26"/>
    </sheetView>
  </sheetViews>
  <sheetFormatPr baseColWidth="10" defaultColWidth="9" defaultRowHeight="14"/>
  <cols>
    <col min="1" max="1" width="3.6640625" style="16" customWidth="1"/>
    <col min="2" max="2" width="1.83203125" style="16" customWidth="1"/>
    <col min="3" max="3" width="11.5" style="16" customWidth="1"/>
    <col min="4" max="4" width="11.6640625" style="16" customWidth="1"/>
    <col min="5" max="5" width="5.1640625" style="15" customWidth="1"/>
    <col min="6" max="7" width="5" style="15" customWidth="1"/>
    <col min="8" max="8" width="5" style="145" customWidth="1"/>
    <col min="9" max="17" width="5" style="15" customWidth="1"/>
    <col min="18" max="18" width="5" style="138" customWidth="1"/>
    <col min="19" max="19" width="5" style="15" customWidth="1"/>
    <col min="20" max="20" width="3.33203125" style="15" customWidth="1"/>
    <col min="21" max="16384" width="9" style="15"/>
  </cols>
  <sheetData>
    <row r="1" spans="1:23" customFormat="1" ht="19.5" customHeight="1">
      <c r="A1" t="s">
        <v>11</v>
      </c>
      <c r="C1" s="179"/>
      <c r="D1" s="179"/>
      <c r="F1" s="1" t="s">
        <v>191</v>
      </c>
      <c r="H1" s="1"/>
      <c r="L1" s="1"/>
      <c r="N1" s="1"/>
      <c r="O1" s="15"/>
      <c r="P1" s="1"/>
      <c r="Q1" t="str">
        <f>男子S!O1</f>
        <v>2023/3/31現在</v>
      </c>
      <c r="R1" s="132"/>
    </row>
    <row r="2" spans="1:23" ht="5.25" customHeight="1">
      <c r="H2" s="15"/>
    </row>
    <row r="3" spans="1:23" ht="18.75" customHeight="1">
      <c r="A3" s="547" t="s">
        <v>172</v>
      </c>
      <c r="B3" s="548"/>
      <c r="C3" s="551" t="s">
        <v>12</v>
      </c>
      <c r="D3" s="553" t="s">
        <v>174</v>
      </c>
      <c r="E3" s="17" t="s">
        <v>175</v>
      </c>
      <c r="F3" s="557" t="str">
        <f>男子S!F3</f>
        <v>R4春チャレ</v>
      </c>
      <c r="G3" s="558"/>
      <c r="H3" s="557" t="str">
        <f>男子S!H3</f>
        <v>R4秋チャレ</v>
      </c>
      <c r="I3" s="558"/>
      <c r="J3" s="545" t="s">
        <v>257</v>
      </c>
      <c r="K3" s="544"/>
      <c r="L3" s="555" t="s">
        <v>273</v>
      </c>
      <c r="M3" s="555"/>
      <c r="N3" s="557" t="str">
        <f>男子S!L3</f>
        <v>R4県選手権</v>
      </c>
      <c r="O3" s="559"/>
      <c r="P3" s="555" t="s">
        <v>313</v>
      </c>
      <c r="Q3" s="555"/>
      <c r="R3" s="556" t="str">
        <f>男子S!P3</f>
        <v>R4熊谷杯</v>
      </c>
      <c r="S3" s="556"/>
    </row>
    <row r="4" spans="1:23" ht="23" customHeight="1">
      <c r="A4" s="549"/>
      <c r="B4" s="550"/>
      <c r="C4" s="552"/>
      <c r="D4" s="554"/>
      <c r="E4" s="18" t="s">
        <v>176</v>
      </c>
      <c r="F4" s="140" t="s">
        <v>177</v>
      </c>
      <c r="G4" s="19" t="s">
        <v>175</v>
      </c>
      <c r="H4" s="143" t="s">
        <v>13</v>
      </c>
      <c r="I4" s="20" t="s">
        <v>196</v>
      </c>
      <c r="J4" s="247" t="s">
        <v>177</v>
      </c>
      <c r="K4" s="136" t="s">
        <v>175</v>
      </c>
      <c r="L4" s="140" t="s">
        <v>177</v>
      </c>
      <c r="M4" s="19" t="s">
        <v>175</v>
      </c>
      <c r="N4" s="140" t="s">
        <v>177</v>
      </c>
      <c r="O4" s="19" t="s">
        <v>175</v>
      </c>
      <c r="P4" s="140" t="s">
        <v>177</v>
      </c>
      <c r="Q4" s="19" t="s">
        <v>175</v>
      </c>
      <c r="R4" s="133" t="s">
        <v>177</v>
      </c>
      <c r="S4" s="19" t="s">
        <v>175</v>
      </c>
    </row>
    <row r="5" spans="1:23" ht="2" customHeight="1">
      <c r="A5" s="21"/>
      <c r="B5" s="22"/>
      <c r="C5" s="23"/>
      <c r="D5" s="24"/>
      <c r="E5" s="25"/>
      <c r="F5" s="146"/>
      <c r="G5" s="26"/>
      <c r="H5" s="27"/>
      <c r="I5" s="27"/>
      <c r="J5" s="27"/>
      <c r="K5" s="27"/>
      <c r="L5" s="141"/>
      <c r="M5" s="28"/>
      <c r="N5" s="29"/>
      <c r="O5" s="29"/>
      <c r="P5" s="141"/>
      <c r="Q5" s="28"/>
      <c r="R5" s="139"/>
      <c r="S5" s="29"/>
    </row>
    <row r="6" spans="1:23" s="145" customFormat="1" ht="13.5" customHeight="1">
      <c r="A6" s="197">
        <v>1</v>
      </c>
      <c r="B6" s="30"/>
      <c r="C6" s="243" t="s">
        <v>322</v>
      </c>
      <c r="D6" s="252" t="s">
        <v>230</v>
      </c>
      <c r="E6" s="197">
        <v>610</v>
      </c>
      <c r="F6" s="144"/>
      <c r="G6" s="33"/>
      <c r="H6" s="439"/>
      <c r="I6" s="33"/>
      <c r="J6" s="376">
        <v>4</v>
      </c>
      <c r="K6" s="33">
        <v>70</v>
      </c>
      <c r="L6" s="208">
        <v>2</v>
      </c>
      <c r="M6" s="34">
        <v>100</v>
      </c>
      <c r="N6" s="144">
        <v>1</v>
      </c>
      <c r="O6" s="199">
        <v>200</v>
      </c>
      <c r="P6" s="144">
        <v>1</v>
      </c>
      <c r="Q6" s="34">
        <v>150</v>
      </c>
      <c r="R6" s="449">
        <v>4</v>
      </c>
      <c r="S6" s="34">
        <v>90</v>
      </c>
      <c r="T6" s="240"/>
      <c r="V6"/>
      <c r="W6"/>
    </row>
    <row r="7" spans="1:23" s="145" customFormat="1" ht="13.5" customHeight="1">
      <c r="A7" s="30">
        <v>2</v>
      </c>
      <c r="B7" s="30"/>
      <c r="C7" s="242" t="s">
        <v>323</v>
      </c>
      <c r="D7" s="252" t="s">
        <v>219</v>
      </c>
      <c r="E7" s="197">
        <v>560</v>
      </c>
      <c r="F7" s="374"/>
      <c r="G7" s="32"/>
      <c r="H7" s="439"/>
      <c r="I7" s="33"/>
      <c r="J7" s="237">
        <v>4</v>
      </c>
      <c r="K7" s="33">
        <v>70</v>
      </c>
      <c r="L7" s="208">
        <v>1</v>
      </c>
      <c r="M7" s="34">
        <v>150</v>
      </c>
      <c r="N7" s="438">
        <v>4</v>
      </c>
      <c r="O7" s="199">
        <v>100</v>
      </c>
      <c r="P7" s="144">
        <v>1</v>
      </c>
      <c r="Q7" s="34">
        <v>150</v>
      </c>
      <c r="R7" s="450">
        <v>4</v>
      </c>
      <c r="S7" s="34">
        <v>90</v>
      </c>
      <c r="V7"/>
      <c r="W7"/>
    </row>
    <row r="8" spans="1:23" s="145" customFormat="1" ht="13.5" customHeight="1">
      <c r="A8" s="197">
        <v>3</v>
      </c>
      <c r="B8" s="30"/>
      <c r="C8" s="243" t="s">
        <v>326</v>
      </c>
      <c r="D8" s="252" t="s">
        <v>195</v>
      </c>
      <c r="E8" s="197">
        <v>480</v>
      </c>
      <c r="F8" s="375"/>
      <c r="G8" s="33"/>
      <c r="H8" s="439"/>
      <c r="I8" s="33"/>
      <c r="J8" s="376">
        <v>4</v>
      </c>
      <c r="K8" s="33">
        <v>70</v>
      </c>
      <c r="L8" s="208">
        <v>3</v>
      </c>
      <c r="M8" s="34">
        <v>70</v>
      </c>
      <c r="N8" s="144">
        <v>2</v>
      </c>
      <c r="O8" s="199">
        <v>150</v>
      </c>
      <c r="P8" s="144">
        <v>2</v>
      </c>
      <c r="Q8" s="34">
        <v>100</v>
      </c>
      <c r="R8" s="449">
        <v>4</v>
      </c>
      <c r="S8" s="34">
        <v>90</v>
      </c>
      <c r="V8"/>
      <c r="W8"/>
    </row>
    <row r="9" spans="1:23" s="145" customFormat="1" ht="13.5" customHeight="1">
      <c r="A9" s="197">
        <v>4</v>
      </c>
      <c r="B9" s="30"/>
      <c r="C9" s="243" t="s">
        <v>325</v>
      </c>
      <c r="D9" s="252" t="s">
        <v>183</v>
      </c>
      <c r="E9" s="197">
        <v>450</v>
      </c>
      <c r="F9" s="375"/>
      <c r="G9" s="33"/>
      <c r="H9" s="177"/>
      <c r="I9" s="33"/>
      <c r="J9" s="376">
        <v>4</v>
      </c>
      <c r="K9" s="33">
        <v>70</v>
      </c>
      <c r="L9" s="208">
        <v>1</v>
      </c>
      <c r="M9" s="34">
        <v>150</v>
      </c>
      <c r="N9" s="144">
        <v>4</v>
      </c>
      <c r="O9" s="199">
        <v>100</v>
      </c>
      <c r="P9" s="144">
        <v>8</v>
      </c>
      <c r="Q9" s="34">
        <v>40</v>
      </c>
      <c r="R9" s="449">
        <v>4</v>
      </c>
      <c r="S9" s="34">
        <v>90</v>
      </c>
      <c r="V9"/>
      <c r="W9"/>
    </row>
    <row r="10" spans="1:23" s="145" customFormat="1" ht="13.5" customHeight="1">
      <c r="A10" s="197">
        <v>5</v>
      </c>
      <c r="B10" s="30"/>
      <c r="C10" s="243" t="s">
        <v>327</v>
      </c>
      <c r="D10" s="252" t="s">
        <v>185</v>
      </c>
      <c r="E10" s="197">
        <v>290</v>
      </c>
      <c r="F10" s="144"/>
      <c r="G10" s="33"/>
      <c r="H10" s="439"/>
      <c r="I10" s="33"/>
      <c r="J10" s="376"/>
      <c r="K10" s="33"/>
      <c r="L10" s="208">
        <v>2</v>
      </c>
      <c r="M10" s="34">
        <v>100</v>
      </c>
      <c r="N10" s="144">
        <v>2</v>
      </c>
      <c r="O10" s="199">
        <v>150</v>
      </c>
      <c r="P10" s="144">
        <v>8</v>
      </c>
      <c r="Q10" s="34">
        <v>40</v>
      </c>
      <c r="R10" s="449"/>
      <c r="S10" s="34"/>
      <c r="V10"/>
      <c r="W10"/>
    </row>
    <row r="11" spans="1:23" s="145" customFormat="1" ht="13.5" customHeight="1">
      <c r="A11" s="197">
        <v>6</v>
      </c>
      <c r="B11" s="30"/>
      <c r="C11" s="243" t="s">
        <v>328</v>
      </c>
      <c r="D11" s="252" t="s">
        <v>204</v>
      </c>
      <c r="E11" s="197">
        <v>270</v>
      </c>
      <c r="F11" s="375"/>
      <c r="G11" s="33"/>
      <c r="H11" s="177"/>
      <c r="I11" s="33"/>
      <c r="J11" s="376">
        <v>32</v>
      </c>
      <c r="K11" s="33">
        <v>15</v>
      </c>
      <c r="L11" s="208"/>
      <c r="M11" s="34"/>
      <c r="N11" s="144">
        <v>1</v>
      </c>
      <c r="O11" s="199">
        <v>200</v>
      </c>
      <c r="P11" s="144">
        <v>8</v>
      </c>
      <c r="Q11" s="34">
        <v>40</v>
      </c>
      <c r="R11" s="449">
        <v>64</v>
      </c>
      <c r="S11" s="34">
        <v>15</v>
      </c>
      <c r="V11"/>
      <c r="W11"/>
    </row>
    <row r="12" spans="1:23" s="145" customFormat="1" ht="13.5" customHeight="1">
      <c r="A12" s="197">
        <v>7</v>
      </c>
      <c r="B12" s="30"/>
      <c r="C12" s="243" t="s">
        <v>329</v>
      </c>
      <c r="D12" s="252" t="s">
        <v>204</v>
      </c>
      <c r="E12" s="197">
        <v>255</v>
      </c>
      <c r="F12" s="375"/>
      <c r="G12" s="33"/>
      <c r="H12" s="177"/>
      <c r="I12" s="33"/>
      <c r="J12" s="376">
        <v>8</v>
      </c>
      <c r="K12" s="33">
        <v>40</v>
      </c>
      <c r="L12" s="208">
        <v>16</v>
      </c>
      <c r="M12" s="34">
        <v>25</v>
      </c>
      <c r="N12" s="144">
        <v>4</v>
      </c>
      <c r="O12" s="199">
        <v>100</v>
      </c>
      <c r="P12" s="144">
        <v>8</v>
      </c>
      <c r="Q12" s="34">
        <v>40</v>
      </c>
      <c r="R12" s="449">
        <v>8</v>
      </c>
      <c r="S12" s="34">
        <v>50</v>
      </c>
      <c r="V12"/>
      <c r="W12"/>
    </row>
    <row r="13" spans="1:23" s="145" customFormat="1" ht="13.5" customHeight="1">
      <c r="A13" s="197">
        <v>8</v>
      </c>
      <c r="B13" s="30"/>
      <c r="C13" s="243" t="s">
        <v>333</v>
      </c>
      <c r="D13" s="252" t="s">
        <v>189</v>
      </c>
      <c r="E13" s="197">
        <v>210</v>
      </c>
      <c r="F13" s="375"/>
      <c r="G13" s="33"/>
      <c r="H13" s="177"/>
      <c r="I13" s="33"/>
      <c r="J13" s="376">
        <v>32</v>
      </c>
      <c r="K13" s="33">
        <v>15</v>
      </c>
      <c r="L13" s="208">
        <v>4</v>
      </c>
      <c r="M13" s="34">
        <v>70</v>
      </c>
      <c r="N13" s="144">
        <v>16</v>
      </c>
      <c r="O13" s="199">
        <v>40</v>
      </c>
      <c r="P13" s="144">
        <v>4</v>
      </c>
      <c r="Q13" s="34">
        <v>70</v>
      </c>
      <c r="R13" s="449">
        <v>64</v>
      </c>
      <c r="S13" s="34">
        <v>15</v>
      </c>
      <c r="V13"/>
      <c r="W13"/>
    </row>
    <row r="14" spans="1:23" s="145" customFormat="1" ht="13.5" customHeight="1">
      <c r="A14" s="197">
        <v>9</v>
      </c>
      <c r="B14" s="30"/>
      <c r="C14" s="243" t="s">
        <v>334</v>
      </c>
      <c r="D14" s="252" t="s">
        <v>231</v>
      </c>
      <c r="E14" s="197">
        <v>205</v>
      </c>
      <c r="F14" s="144"/>
      <c r="G14" s="33"/>
      <c r="H14" s="439"/>
      <c r="I14" s="33"/>
      <c r="J14" s="376">
        <v>32</v>
      </c>
      <c r="K14" s="33">
        <v>15</v>
      </c>
      <c r="L14" s="208">
        <v>4</v>
      </c>
      <c r="M14" s="34">
        <v>70</v>
      </c>
      <c r="N14" s="144"/>
      <c r="O14" s="199"/>
      <c r="P14" s="144">
        <v>4</v>
      </c>
      <c r="Q14" s="34">
        <v>70</v>
      </c>
      <c r="R14" s="449">
        <v>8</v>
      </c>
      <c r="S14" s="34">
        <v>50</v>
      </c>
      <c r="V14"/>
      <c r="W14"/>
    </row>
    <row r="15" spans="1:23" s="145" customFormat="1" ht="13.5" customHeight="1">
      <c r="A15" s="197">
        <v>10</v>
      </c>
      <c r="B15" s="30"/>
      <c r="C15" s="243" t="s">
        <v>347</v>
      </c>
      <c r="D15" s="252" t="s">
        <v>193</v>
      </c>
      <c r="E15" s="197">
        <v>185</v>
      </c>
      <c r="F15" s="375"/>
      <c r="G15" s="33"/>
      <c r="H15" s="439"/>
      <c r="I15" s="33"/>
      <c r="J15" s="376">
        <v>32</v>
      </c>
      <c r="K15" s="33">
        <v>15</v>
      </c>
      <c r="L15" s="208">
        <v>16</v>
      </c>
      <c r="M15" s="34">
        <v>25</v>
      </c>
      <c r="N15" s="144">
        <v>32</v>
      </c>
      <c r="O15" s="199">
        <v>30</v>
      </c>
      <c r="P15" s="144">
        <v>2</v>
      </c>
      <c r="Q15" s="34">
        <v>100</v>
      </c>
      <c r="R15" s="449">
        <v>64</v>
      </c>
      <c r="S15" s="34">
        <v>15</v>
      </c>
    </row>
    <row r="16" spans="1:23" s="145" customFormat="1" ht="13.5" customHeight="1">
      <c r="A16" s="197">
        <v>11</v>
      </c>
      <c r="B16" s="30"/>
      <c r="C16" s="243" t="s">
        <v>330</v>
      </c>
      <c r="D16" s="252" t="s">
        <v>198</v>
      </c>
      <c r="E16" s="197">
        <v>170</v>
      </c>
      <c r="F16" s="144"/>
      <c r="G16" s="33"/>
      <c r="H16" s="439"/>
      <c r="I16" s="33"/>
      <c r="J16" s="376">
        <v>2</v>
      </c>
      <c r="K16" s="33">
        <v>100</v>
      </c>
      <c r="L16" s="208">
        <v>3</v>
      </c>
      <c r="M16" s="34">
        <v>70</v>
      </c>
      <c r="N16" s="144"/>
      <c r="O16" s="199"/>
      <c r="P16" s="144"/>
      <c r="Q16" s="34"/>
      <c r="R16" s="449"/>
      <c r="S16" s="34"/>
    </row>
    <row r="17" spans="1:19" s="145" customFormat="1" ht="13.5" customHeight="1">
      <c r="A17" s="197">
        <v>12</v>
      </c>
      <c r="B17" s="30"/>
      <c r="C17" s="243" t="s">
        <v>341</v>
      </c>
      <c r="D17" s="252" t="s">
        <v>18</v>
      </c>
      <c r="E17" s="197">
        <v>165</v>
      </c>
      <c r="F17" s="375"/>
      <c r="G17" s="33"/>
      <c r="H17" s="439"/>
      <c r="I17" s="33"/>
      <c r="J17" s="376">
        <v>32</v>
      </c>
      <c r="K17" s="33">
        <v>15</v>
      </c>
      <c r="L17" s="208"/>
      <c r="M17" s="34"/>
      <c r="N17" s="144">
        <v>32</v>
      </c>
      <c r="O17" s="199">
        <v>30</v>
      </c>
      <c r="P17" s="144">
        <v>4</v>
      </c>
      <c r="Q17" s="34">
        <v>70</v>
      </c>
      <c r="R17" s="449">
        <v>8</v>
      </c>
      <c r="S17" s="34">
        <v>50</v>
      </c>
    </row>
    <row r="18" spans="1:19" s="145" customFormat="1" ht="13.5" customHeight="1">
      <c r="A18" s="197">
        <v>12</v>
      </c>
      <c r="B18" s="30" t="s">
        <v>324</v>
      </c>
      <c r="C18" s="243" t="s">
        <v>342</v>
      </c>
      <c r="D18" s="252" t="s">
        <v>198</v>
      </c>
      <c r="E18" s="197">
        <v>165</v>
      </c>
      <c r="F18" s="144"/>
      <c r="G18" s="33"/>
      <c r="H18" s="439"/>
      <c r="I18" s="33"/>
      <c r="J18" s="376">
        <v>32</v>
      </c>
      <c r="K18" s="33">
        <v>15</v>
      </c>
      <c r="L18" s="208"/>
      <c r="M18" s="34"/>
      <c r="N18" s="144">
        <v>32</v>
      </c>
      <c r="O18" s="199">
        <v>30</v>
      </c>
      <c r="P18" s="144">
        <v>4</v>
      </c>
      <c r="Q18" s="34">
        <v>70</v>
      </c>
      <c r="R18" s="449">
        <v>8</v>
      </c>
      <c r="S18" s="34">
        <v>50</v>
      </c>
    </row>
    <row r="19" spans="1:19" s="145" customFormat="1" ht="13.5" customHeight="1">
      <c r="A19" s="197">
        <v>14</v>
      </c>
      <c r="B19" s="30"/>
      <c r="C19" s="243" t="s">
        <v>336</v>
      </c>
      <c r="D19" s="252" t="s">
        <v>204</v>
      </c>
      <c r="E19" s="197">
        <v>150</v>
      </c>
      <c r="F19" s="375"/>
      <c r="G19" s="33"/>
      <c r="H19" s="177"/>
      <c r="I19" s="33"/>
      <c r="J19" s="376">
        <v>32</v>
      </c>
      <c r="K19" s="33">
        <v>15</v>
      </c>
      <c r="L19" s="208">
        <v>8</v>
      </c>
      <c r="M19" s="34">
        <v>40</v>
      </c>
      <c r="N19" s="144">
        <v>16</v>
      </c>
      <c r="O19" s="199">
        <v>40</v>
      </c>
      <c r="P19" s="144">
        <v>8</v>
      </c>
      <c r="Q19" s="34">
        <v>40</v>
      </c>
      <c r="R19" s="449">
        <v>64</v>
      </c>
      <c r="S19" s="34">
        <v>15</v>
      </c>
    </row>
    <row r="20" spans="1:19" s="145" customFormat="1" ht="13.5" customHeight="1">
      <c r="A20" s="197">
        <v>15</v>
      </c>
      <c r="B20" s="30"/>
      <c r="C20" s="243" t="s">
        <v>332</v>
      </c>
      <c r="D20" s="252" t="s">
        <v>259</v>
      </c>
      <c r="E20" s="197">
        <v>145</v>
      </c>
      <c r="F20" s="144"/>
      <c r="G20" s="33"/>
      <c r="H20" s="439"/>
      <c r="I20" s="33"/>
      <c r="J20" s="376">
        <v>16</v>
      </c>
      <c r="K20" s="33">
        <v>25</v>
      </c>
      <c r="L20" s="208">
        <v>8</v>
      </c>
      <c r="M20" s="34">
        <v>40</v>
      </c>
      <c r="N20" s="144">
        <v>32</v>
      </c>
      <c r="O20" s="199">
        <v>30</v>
      </c>
      <c r="P20" s="144"/>
      <c r="Q20" s="34"/>
      <c r="R20" s="449">
        <v>8</v>
      </c>
      <c r="S20" s="34">
        <v>50</v>
      </c>
    </row>
    <row r="21" spans="1:19" s="145" customFormat="1" ht="13.5" customHeight="1">
      <c r="A21" s="197">
        <v>16</v>
      </c>
      <c r="B21" s="30"/>
      <c r="C21" s="243" t="s">
        <v>331</v>
      </c>
      <c r="D21" s="252" t="s">
        <v>300</v>
      </c>
      <c r="E21" s="197">
        <v>140</v>
      </c>
      <c r="F21" s="375"/>
      <c r="G21" s="33"/>
      <c r="H21" s="177"/>
      <c r="I21" s="33"/>
      <c r="J21" s="376"/>
      <c r="K21" s="33"/>
      <c r="L21" s="208"/>
      <c r="M21" s="34"/>
      <c r="N21" s="144">
        <v>4</v>
      </c>
      <c r="O21" s="199">
        <v>100</v>
      </c>
      <c r="P21" s="144">
        <v>8</v>
      </c>
      <c r="Q21" s="34">
        <v>40</v>
      </c>
      <c r="R21" s="449"/>
      <c r="S21" s="34"/>
    </row>
    <row r="22" spans="1:19" s="145" customFormat="1" ht="13.5" customHeight="1">
      <c r="A22" s="197">
        <v>17</v>
      </c>
      <c r="B22" s="30"/>
      <c r="C22" s="243" t="s">
        <v>335</v>
      </c>
      <c r="D22" s="252" t="s">
        <v>4</v>
      </c>
      <c r="E22" s="197">
        <v>135</v>
      </c>
      <c r="F22" s="375"/>
      <c r="G22" s="33"/>
      <c r="H22" s="177"/>
      <c r="I22" s="33"/>
      <c r="J22" s="376">
        <v>32</v>
      </c>
      <c r="K22" s="33">
        <v>15</v>
      </c>
      <c r="L22" s="208">
        <v>8</v>
      </c>
      <c r="M22" s="34">
        <v>40</v>
      </c>
      <c r="N22" s="144">
        <v>32</v>
      </c>
      <c r="O22" s="199">
        <v>30</v>
      </c>
      <c r="P22" s="144"/>
      <c r="Q22" s="34"/>
      <c r="R22" s="449">
        <v>8</v>
      </c>
      <c r="S22" s="34">
        <v>50</v>
      </c>
    </row>
    <row r="23" spans="1:19" s="145" customFormat="1" ht="13.5" customHeight="1">
      <c r="A23" s="197">
        <v>17</v>
      </c>
      <c r="B23" s="30" t="s">
        <v>324</v>
      </c>
      <c r="C23" s="346" t="s">
        <v>343</v>
      </c>
      <c r="D23" s="252" t="s">
        <v>204</v>
      </c>
      <c r="E23" s="197">
        <v>135</v>
      </c>
      <c r="F23" s="375"/>
      <c r="G23" s="33"/>
      <c r="H23" s="177"/>
      <c r="I23" s="33"/>
      <c r="J23" s="376"/>
      <c r="K23" s="33"/>
      <c r="L23" s="208">
        <v>8</v>
      </c>
      <c r="M23" s="34">
        <v>40</v>
      </c>
      <c r="N23" s="144">
        <v>16</v>
      </c>
      <c r="O23" s="199">
        <v>40</v>
      </c>
      <c r="P23" s="144">
        <v>8</v>
      </c>
      <c r="Q23" s="34">
        <v>40</v>
      </c>
      <c r="R23" s="449">
        <v>64</v>
      </c>
      <c r="S23" s="34">
        <v>15</v>
      </c>
    </row>
    <row r="24" spans="1:19" s="145" customFormat="1" ht="13.5" customHeight="1">
      <c r="A24" s="197">
        <v>19</v>
      </c>
      <c r="B24" s="30"/>
      <c r="C24" s="243" t="s">
        <v>349</v>
      </c>
      <c r="D24" s="252" t="s">
        <v>204</v>
      </c>
      <c r="E24" s="197">
        <v>120</v>
      </c>
      <c r="F24" s="375"/>
      <c r="G24" s="33"/>
      <c r="H24" s="177"/>
      <c r="I24" s="33"/>
      <c r="J24" s="376">
        <v>8</v>
      </c>
      <c r="K24" s="33">
        <v>40</v>
      </c>
      <c r="L24" s="208">
        <v>16</v>
      </c>
      <c r="M24" s="34">
        <v>25</v>
      </c>
      <c r="N24" s="144"/>
      <c r="O24" s="199"/>
      <c r="P24" s="144">
        <v>8</v>
      </c>
      <c r="Q24" s="34">
        <v>40</v>
      </c>
      <c r="R24" s="449">
        <v>64</v>
      </c>
      <c r="S24" s="34">
        <v>15</v>
      </c>
    </row>
    <row r="25" spans="1:19" s="145" customFormat="1" ht="13.5" customHeight="1">
      <c r="A25" s="197">
        <v>20</v>
      </c>
      <c r="B25" s="30"/>
      <c r="C25" s="243" t="s">
        <v>339</v>
      </c>
      <c r="D25" s="252" t="s">
        <v>204</v>
      </c>
      <c r="E25" s="197">
        <v>100</v>
      </c>
      <c r="F25" s="375">
        <v>1</v>
      </c>
      <c r="G25" s="33">
        <v>25</v>
      </c>
      <c r="H25" s="177"/>
      <c r="I25" s="33"/>
      <c r="J25" s="376"/>
      <c r="K25" s="33"/>
      <c r="L25" s="208" t="s">
        <v>290</v>
      </c>
      <c r="M25" s="34">
        <v>25</v>
      </c>
      <c r="N25" s="144">
        <v>32</v>
      </c>
      <c r="O25" s="199">
        <v>30</v>
      </c>
      <c r="P25" s="144"/>
      <c r="Q25" s="34"/>
      <c r="R25" s="449">
        <v>32</v>
      </c>
      <c r="S25" s="34">
        <v>20</v>
      </c>
    </row>
    <row r="26" spans="1:19" s="145" customFormat="1" ht="13.5" customHeight="1">
      <c r="A26" s="197">
        <v>20</v>
      </c>
      <c r="B26" s="30" t="s">
        <v>324</v>
      </c>
      <c r="C26" s="243" t="s">
        <v>340</v>
      </c>
      <c r="D26" s="252" t="s">
        <v>231</v>
      </c>
      <c r="E26" s="197">
        <v>100</v>
      </c>
      <c r="F26" s="144">
        <v>1</v>
      </c>
      <c r="G26" s="33">
        <v>25</v>
      </c>
      <c r="H26" s="439"/>
      <c r="I26" s="33"/>
      <c r="J26" s="376"/>
      <c r="K26" s="33"/>
      <c r="L26" s="208" t="s">
        <v>290</v>
      </c>
      <c r="M26" s="34">
        <v>25</v>
      </c>
      <c r="N26" s="144">
        <v>32</v>
      </c>
      <c r="O26" s="199">
        <v>30</v>
      </c>
      <c r="P26" s="144"/>
      <c r="Q26" s="34"/>
      <c r="R26" s="449">
        <v>32</v>
      </c>
      <c r="S26" s="34">
        <v>20</v>
      </c>
    </row>
    <row r="27" spans="1:19" s="145" customFormat="1" ht="13.5" customHeight="1">
      <c r="A27" s="197">
        <v>20</v>
      </c>
      <c r="B27" s="30" t="s">
        <v>324</v>
      </c>
      <c r="C27" s="243" t="s">
        <v>337</v>
      </c>
      <c r="D27" s="252" t="s">
        <v>17</v>
      </c>
      <c r="E27" s="197">
        <v>100</v>
      </c>
      <c r="F27" s="144"/>
      <c r="G27" s="33"/>
      <c r="H27" s="439"/>
      <c r="I27" s="33"/>
      <c r="J27" s="376">
        <v>8</v>
      </c>
      <c r="K27" s="33">
        <v>40</v>
      </c>
      <c r="L27" s="208"/>
      <c r="M27" s="34"/>
      <c r="N27" s="144">
        <v>8</v>
      </c>
      <c r="O27" s="199">
        <v>60</v>
      </c>
      <c r="P27" s="144"/>
      <c r="Q27" s="34"/>
      <c r="R27" s="449"/>
      <c r="S27" s="34"/>
    </row>
    <row r="28" spans="1:19" s="145" customFormat="1" ht="13.5" customHeight="1">
      <c r="A28" s="197">
        <v>20</v>
      </c>
      <c r="B28" s="30" t="s">
        <v>324</v>
      </c>
      <c r="C28" s="243" t="s">
        <v>338</v>
      </c>
      <c r="D28" s="252" t="s">
        <v>17</v>
      </c>
      <c r="E28" s="197">
        <v>100</v>
      </c>
      <c r="F28" s="375"/>
      <c r="G28" s="33"/>
      <c r="H28" s="177"/>
      <c r="I28" s="33"/>
      <c r="J28" s="376">
        <v>8</v>
      </c>
      <c r="K28" s="33">
        <v>40</v>
      </c>
      <c r="L28" s="208"/>
      <c r="M28" s="34"/>
      <c r="N28" s="144">
        <v>8</v>
      </c>
      <c r="O28" s="199">
        <v>60</v>
      </c>
      <c r="P28" s="144"/>
      <c r="Q28" s="34"/>
      <c r="R28" s="449"/>
      <c r="S28" s="34"/>
    </row>
    <row r="29" spans="1:19" s="145" customFormat="1" ht="13.5" customHeight="1">
      <c r="A29" s="197">
        <v>20</v>
      </c>
      <c r="B29" s="30" t="s">
        <v>324</v>
      </c>
      <c r="C29" s="243" t="s">
        <v>320</v>
      </c>
      <c r="D29" s="252" t="s">
        <v>224</v>
      </c>
      <c r="E29" s="197">
        <v>100</v>
      </c>
      <c r="F29" s="375"/>
      <c r="G29" s="33"/>
      <c r="H29" s="177"/>
      <c r="I29" s="33"/>
      <c r="J29" s="376">
        <v>2</v>
      </c>
      <c r="K29" s="33">
        <v>100</v>
      </c>
      <c r="L29" s="208"/>
      <c r="M29" s="34"/>
      <c r="N29" s="144"/>
      <c r="O29" s="199"/>
      <c r="P29" s="144"/>
      <c r="Q29" s="34"/>
      <c r="R29" s="449"/>
      <c r="S29" s="34"/>
    </row>
    <row r="30" spans="1:19" s="145" customFormat="1" ht="13.5" customHeight="1">
      <c r="A30" s="197">
        <v>25</v>
      </c>
      <c r="B30" s="30"/>
      <c r="C30" s="243" t="s">
        <v>344</v>
      </c>
      <c r="D30" s="252" t="s">
        <v>245</v>
      </c>
      <c r="E30" s="197">
        <v>87</v>
      </c>
      <c r="F30" s="375">
        <v>8</v>
      </c>
      <c r="G30" s="33">
        <v>8</v>
      </c>
      <c r="H30" s="177"/>
      <c r="I30" s="33"/>
      <c r="J30" s="376">
        <v>32</v>
      </c>
      <c r="K30" s="33">
        <v>15</v>
      </c>
      <c r="L30" s="208" t="s">
        <v>345</v>
      </c>
      <c r="M30" s="34">
        <v>4</v>
      </c>
      <c r="N30" s="144">
        <v>8</v>
      </c>
      <c r="O30" s="199">
        <v>60</v>
      </c>
      <c r="P30" s="306"/>
      <c r="Q30" s="34"/>
      <c r="R30" s="449"/>
      <c r="S30" s="34"/>
    </row>
    <row r="31" spans="1:19" s="145" customFormat="1" ht="13.5" customHeight="1">
      <c r="A31" s="197">
        <v>26</v>
      </c>
      <c r="B31" s="30"/>
      <c r="C31" s="243" t="s">
        <v>346</v>
      </c>
      <c r="D31" s="252" t="s">
        <v>311</v>
      </c>
      <c r="E31" s="197">
        <v>86</v>
      </c>
      <c r="F31" s="375">
        <v>4</v>
      </c>
      <c r="G31" s="33">
        <v>12</v>
      </c>
      <c r="H31" s="177"/>
      <c r="I31" s="33"/>
      <c r="J31" s="376"/>
      <c r="K31" s="33"/>
      <c r="L31" s="208" t="s">
        <v>345</v>
      </c>
      <c r="M31" s="34">
        <v>4</v>
      </c>
      <c r="N31" s="144">
        <v>16</v>
      </c>
      <c r="O31" s="199">
        <v>40</v>
      </c>
      <c r="P31" s="306"/>
      <c r="Q31" s="34"/>
      <c r="R31" s="449">
        <v>16</v>
      </c>
      <c r="S31" s="34">
        <v>30</v>
      </c>
    </row>
    <row r="32" spans="1:19" s="145" customFormat="1" ht="13.5" customHeight="1">
      <c r="A32" s="197">
        <v>27</v>
      </c>
      <c r="B32" s="30"/>
      <c r="C32" s="243" t="s">
        <v>348</v>
      </c>
      <c r="D32" s="252" t="s">
        <v>193</v>
      </c>
      <c r="E32" s="197">
        <v>85</v>
      </c>
      <c r="F32" s="375"/>
      <c r="G32" s="33"/>
      <c r="H32" s="177"/>
      <c r="I32" s="33"/>
      <c r="J32" s="376">
        <v>32</v>
      </c>
      <c r="K32" s="33">
        <v>15</v>
      </c>
      <c r="L32" s="208">
        <v>16</v>
      </c>
      <c r="M32" s="34">
        <v>25</v>
      </c>
      <c r="N32" s="144">
        <v>32</v>
      </c>
      <c r="O32" s="199">
        <v>30</v>
      </c>
      <c r="P32" s="306"/>
      <c r="Q32" s="34"/>
      <c r="R32" s="449">
        <v>64</v>
      </c>
      <c r="S32" s="34">
        <v>15</v>
      </c>
    </row>
    <row r="33" spans="1:19" s="145" customFormat="1" ht="13.5" customHeight="1">
      <c r="A33" s="197">
        <v>28</v>
      </c>
      <c r="B33" s="30"/>
      <c r="C33" s="243" t="s">
        <v>350</v>
      </c>
      <c r="D33" s="252" t="s">
        <v>305</v>
      </c>
      <c r="E33" s="197">
        <v>78</v>
      </c>
      <c r="F33" s="375">
        <v>8</v>
      </c>
      <c r="G33" s="33">
        <v>8</v>
      </c>
      <c r="H33" s="439"/>
      <c r="I33" s="33"/>
      <c r="J33" s="376">
        <v>32</v>
      </c>
      <c r="K33" s="33">
        <v>15</v>
      </c>
      <c r="L33" s="208"/>
      <c r="M33" s="34"/>
      <c r="N33" s="144">
        <v>16</v>
      </c>
      <c r="O33" s="199">
        <v>40</v>
      </c>
      <c r="P33" s="144"/>
      <c r="Q33" s="34"/>
      <c r="R33" s="449">
        <v>64</v>
      </c>
      <c r="S33" s="34">
        <v>15</v>
      </c>
    </row>
    <row r="34" spans="1:19" s="145" customFormat="1" ht="13.5" customHeight="1">
      <c r="A34" s="197">
        <v>29</v>
      </c>
      <c r="B34" s="30"/>
      <c r="C34" s="243" t="s">
        <v>351</v>
      </c>
      <c r="D34" s="252" t="s">
        <v>206</v>
      </c>
      <c r="E34" s="197">
        <v>75</v>
      </c>
      <c r="F34" s="375"/>
      <c r="G34" s="33"/>
      <c r="H34" s="177"/>
      <c r="I34" s="33"/>
      <c r="J34" s="376">
        <v>16</v>
      </c>
      <c r="K34" s="33">
        <v>25</v>
      </c>
      <c r="L34" s="208"/>
      <c r="M34" s="34"/>
      <c r="N34" s="144">
        <v>32</v>
      </c>
      <c r="O34" s="199">
        <v>30</v>
      </c>
      <c r="P34" s="306"/>
      <c r="Q34" s="34"/>
      <c r="R34" s="449">
        <v>32</v>
      </c>
      <c r="S34" s="34">
        <v>20</v>
      </c>
    </row>
    <row r="35" spans="1:19" s="145" customFormat="1" ht="13.5" customHeight="1">
      <c r="A35" s="197">
        <v>29</v>
      </c>
      <c r="B35" s="30" t="s">
        <v>324</v>
      </c>
      <c r="C35" s="243" t="s">
        <v>352</v>
      </c>
      <c r="D35" s="252" t="s">
        <v>206</v>
      </c>
      <c r="E35" s="197">
        <v>75</v>
      </c>
      <c r="F35" s="144"/>
      <c r="G35" s="33"/>
      <c r="H35" s="439"/>
      <c r="I35" s="33"/>
      <c r="J35" s="376">
        <v>16</v>
      </c>
      <c r="K35" s="33">
        <v>25</v>
      </c>
      <c r="L35" s="208"/>
      <c r="M35" s="34"/>
      <c r="N35" s="144">
        <v>32</v>
      </c>
      <c r="O35" s="199">
        <v>30</v>
      </c>
      <c r="P35" s="144"/>
      <c r="Q35" s="34"/>
      <c r="R35" s="449">
        <v>32</v>
      </c>
      <c r="S35" s="34">
        <v>20</v>
      </c>
    </row>
    <row r="36" spans="1:19" s="145" customFormat="1" ht="13.5" customHeight="1">
      <c r="A36" s="197">
        <v>31</v>
      </c>
      <c r="B36" s="30"/>
      <c r="C36" s="243" t="s">
        <v>354</v>
      </c>
      <c r="D36" s="252" t="s">
        <v>247</v>
      </c>
      <c r="E36" s="197">
        <v>70</v>
      </c>
      <c r="F36" s="144"/>
      <c r="G36" s="33"/>
      <c r="H36" s="439"/>
      <c r="I36" s="33"/>
      <c r="J36" s="376"/>
      <c r="K36" s="33"/>
      <c r="L36" s="208">
        <v>16</v>
      </c>
      <c r="M36" s="34">
        <v>25</v>
      </c>
      <c r="N36" s="144">
        <v>32</v>
      </c>
      <c r="O36" s="199">
        <v>30</v>
      </c>
      <c r="P36" s="144"/>
      <c r="Q36" s="34"/>
      <c r="R36" s="449">
        <v>64</v>
      </c>
      <c r="S36" s="34">
        <v>15</v>
      </c>
    </row>
    <row r="37" spans="1:19" s="145" customFormat="1" ht="13.5" customHeight="1">
      <c r="A37" s="197">
        <v>31</v>
      </c>
      <c r="B37" s="30" t="s">
        <v>324</v>
      </c>
      <c r="C37" s="243" t="s">
        <v>830</v>
      </c>
      <c r="D37" s="252" t="s">
        <v>247</v>
      </c>
      <c r="E37" s="197">
        <v>70</v>
      </c>
      <c r="F37" s="375"/>
      <c r="G37" s="33"/>
      <c r="H37" s="177"/>
      <c r="I37" s="33"/>
      <c r="J37" s="376"/>
      <c r="K37" s="33"/>
      <c r="L37" s="208">
        <v>16</v>
      </c>
      <c r="M37" s="34">
        <v>25</v>
      </c>
      <c r="N37" s="144">
        <v>32</v>
      </c>
      <c r="O37" s="199">
        <v>30</v>
      </c>
      <c r="P37" s="306"/>
      <c r="Q37" s="34"/>
      <c r="R37" s="449">
        <v>64</v>
      </c>
      <c r="S37" s="34">
        <v>15</v>
      </c>
    </row>
    <row r="38" spans="1:19" s="145" customFormat="1" ht="13.5" customHeight="1">
      <c r="A38" s="197">
        <v>31</v>
      </c>
      <c r="B38" s="30" t="s">
        <v>324</v>
      </c>
      <c r="C38" s="243" t="s">
        <v>353</v>
      </c>
      <c r="D38" s="252" t="s">
        <v>17</v>
      </c>
      <c r="E38" s="197">
        <v>70</v>
      </c>
      <c r="F38" s="375"/>
      <c r="G38" s="33"/>
      <c r="H38" s="177"/>
      <c r="I38" s="33"/>
      <c r="J38" s="376">
        <v>8</v>
      </c>
      <c r="K38" s="33">
        <v>40</v>
      </c>
      <c r="L38" s="208"/>
      <c r="M38" s="34"/>
      <c r="N38" s="144">
        <v>32</v>
      </c>
      <c r="O38" s="199">
        <v>30</v>
      </c>
      <c r="P38" s="306"/>
      <c r="Q38" s="34"/>
      <c r="R38" s="449"/>
      <c r="S38" s="34"/>
    </row>
    <row r="39" spans="1:19" s="145" customFormat="1" ht="13.5" customHeight="1">
      <c r="A39" s="197">
        <v>34</v>
      </c>
      <c r="B39" s="30"/>
      <c r="C39" s="243" t="s">
        <v>355</v>
      </c>
      <c r="D39" s="252" t="s">
        <v>180</v>
      </c>
      <c r="E39" s="197">
        <v>66</v>
      </c>
      <c r="F39" s="375">
        <v>4</v>
      </c>
      <c r="G39" s="33">
        <v>12</v>
      </c>
      <c r="H39" s="177"/>
      <c r="I39" s="33"/>
      <c r="J39" s="376"/>
      <c r="K39" s="33"/>
      <c r="L39" s="208" t="s">
        <v>345</v>
      </c>
      <c r="M39" s="34">
        <v>4</v>
      </c>
      <c r="N39" s="144"/>
      <c r="O39" s="199"/>
      <c r="P39" s="144"/>
      <c r="Q39" s="34"/>
      <c r="R39" s="449">
        <v>8</v>
      </c>
      <c r="S39" s="34">
        <v>50</v>
      </c>
    </row>
    <row r="40" spans="1:19" s="145" customFormat="1" ht="13.5" customHeight="1">
      <c r="A40" s="197">
        <v>35</v>
      </c>
      <c r="B40" s="30"/>
      <c r="C40" s="243" t="s">
        <v>356</v>
      </c>
      <c r="D40" s="252" t="s">
        <v>202</v>
      </c>
      <c r="E40" s="197">
        <v>65</v>
      </c>
      <c r="F40" s="144"/>
      <c r="G40" s="33"/>
      <c r="H40" s="439"/>
      <c r="I40" s="33"/>
      <c r="J40" s="376">
        <v>32</v>
      </c>
      <c r="K40" s="33">
        <v>15</v>
      </c>
      <c r="L40" s="208"/>
      <c r="M40" s="34"/>
      <c r="N40" s="144">
        <v>32</v>
      </c>
      <c r="O40" s="199">
        <v>30</v>
      </c>
      <c r="P40" s="144"/>
      <c r="Q40" s="34"/>
      <c r="R40" s="449">
        <v>32</v>
      </c>
      <c r="S40" s="34">
        <v>20</v>
      </c>
    </row>
    <row r="41" spans="1:19" s="145" customFormat="1" ht="13.5" customHeight="1">
      <c r="A41" s="197">
        <v>36</v>
      </c>
      <c r="B41" s="30"/>
      <c r="C41" s="243" t="s">
        <v>357</v>
      </c>
      <c r="D41" s="252" t="s">
        <v>187</v>
      </c>
      <c r="E41" s="197">
        <v>62</v>
      </c>
      <c r="F41" s="144">
        <v>64</v>
      </c>
      <c r="G41" s="33">
        <v>2</v>
      </c>
      <c r="H41" s="177"/>
      <c r="I41" s="33"/>
      <c r="J41" s="376"/>
      <c r="K41" s="33"/>
      <c r="L41" s="208"/>
      <c r="M41" s="34"/>
      <c r="N41" s="144">
        <v>8</v>
      </c>
      <c r="O41" s="199">
        <v>60</v>
      </c>
      <c r="P41" s="306"/>
      <c r="Q41" s="34"/>
      <c r="R41" s="449"/>
      <c r="S41" s="34"/>
    </row>
    <row r="42" spans="1:19" s="145" customFormat="1" ht="13.5" customHeight="1">
      <c r="A42" s="197">
        <v>37</v>
      </c>
      <c r="B42" s="30"/>
      <c r="C42" s="243" t="s">
        <v>358</v>
      </c>
      <c r="D42" s="252" t="s">
        <v>193</v>
      </c>
      <c r="E42" s="197">
        <v>61</v>
      </c>
      <c r="F42" s="375">
        <v>2</v>
      </c>
      <c r="G42" s="33">
        <v>18</v>
      </c>
      <c r="H42" s="177"/>
      <c r="I42" s="33"/>
      <c r="J42" s="376">
        <v>32</v>
      </c>
      <c r="K42" s="33">
        <v>15</v>
      </c>
      <c r="L42" s="208" t="s">
        <v>296</v>
      </c>
      <c r="M42" s="34">
        <v>8</v>
      </c>
      <c r="N42" s="144"/>
      <c r="O42" s="199"/>
      <c r="P42" s="144"/>
      <c r="Q42" s="34"/>
      <c r="R42" s="449">
        <v>32</v>
      </c>
      <c r="S42" s="34">
        <v>20</v>
      </c>
    </row>
    <row r="43" spans="1:19" s="145" customFormat="1" ht="13.5" customHeight="1">
      <c r="A43" s="197">
        <v>38</v>
      </c>
      <c r="B43" s="30"/>
      <c r="C43" s="46" t="s">
        <v>359</v>
      </c>
      <c r="D43" s="252" t="s">
        <v>187</v>
      </c>
      <c r="E43" s="197">
        <v>60</v>
      </c>
      <c r="F43" s="306"/>
      <c r="G43" s="33"/>
      <c r="H43" s="237"/>
      <c r="I43" s="33"/>
      <c r="J43" s="376"/>
      <c r="K43" s="33"/>
      <c r="L43" s="208"/>
      <c r="M43" s="34"/>
      <c r="N43" s="144">
        <v>8</v>
      </c>
      <c r="O43" s="33">
        <v>60</v>
      </c>
      <c r="P43" s="144"/>
      <c r="Q43" s="34"/>
      <c r="R43" s="449"/>
      <c r="S43" s="34"/>
    </row>
    <row r="44" spans="1:19" s="145" customFormat="1" ht="13.5" customHeight="1">
      <c r="A44" s="197">
        <v>38</v>
      </c>
      <c r="B44" s="30" t="s">
        <v>324</v>
      </c>
      <c r="C44" s="243" t="s">
        <v>360</v>
      </c>
      <c r="D44" s="252" t="s">
        <v>245</v>
      </c>
      <c r="E44" s="197">
        <v>60</v>
      </c>
      <c r="F44" s="375"/>
      <c r="G44" s="33"/>
      <c r="H44" s="177"/>
      <c r="I44" s="33"/>
      <c r="J44" s="376"/>
      <c r="K44" s="33"/>
      <c r="L44" s="208"/>
      <c r="M44" s="34"/>
      <c r="N44" s="144">
        <v>8</v>
      </c>
      <c r="O44" s="199">
        <v>60</v>
      </c>
      <c r="P44" s="306"/>
      <c r="Q44" s="34"/>
      <c r="R44" s="449"/>
      <c r="S44" s="34"/>
    </row>
    <row r="45" spans="1:19" s="145" customFormat="1" ht="13.5" customHeight="1">
      <c r="A45" s="197">
        <v>40</v>
      </c>
      <c r="B45" s="30"/>
      <c r="C45" s="243" t="s">
        <v>361</v>
      </c>
      <c r="D45" s="252" t="s">
        <v>197</v>
      </c>
      <c r="E45" s="197">
        <v>57</v>
      </c>
      <c r="F45" s="144">
        <v>64</v>
      </c>
      <c r="G45" s="33">
        <v>2</v>
      </c>
      <c r="H45" s="177"/>
      <c r="I45" s="33"/>
      <c r="J45" s="376"/>
      <c r="K45" s="33"/>
      <c r="L45" s="208"/>
      <c r="M45" s="34"/>
      <c r="N45" s="144">
        <v>16</v>
      </c>
      <c r="O45" s="199">
        <v>40</v>
      </c>
      <c r="P45" s="144"/>
      <c r="Q45" s="34"/>
      <c r="R45" s="451">
        <v>64</v>
      </c>
      <c r="S45" s="34">
        <v>15</v>
      </c>
    </row>
    <row r="46" spans="1:19" s="145" customFormat="1" ht="13.5" customHeight="1">
      <c r="A46" s="197">
        <v>41</v>
      </c>
      <c r="B46" s="30"/>
      <c r="C46" s="243" t="s">
        <v>362</v>
      </c>
      <c r="D46" s="252" t="s">
        <v>232</v>
      </c>
      <c r="E46" s="197">
        <v>55</v>
      </c>
      <c r="F46" s="375"/>
      <c r="G46" s="33"/>
      <c r="H46" s="177"/>
      <c r="I46" s="33"/>
      <c r="J46" s="376"/>
      <c r="K46" s="33"/>
      <c r="L46" s="208"/>
      <c r="M46" s="34"/>
      <c r="N46" s="144">
        <v>16</v>
      </c>
      <c r="O46" s="199">
        <v>40</v>
      </c>
      <c r="P46" s="144"/>
      <c r="Q46" s="34"/>
      <c r="R46" s="449">
        <v>64</v>
      </c>
      <c r="S46" s="34">
        <v>15</v>
      </c>
    </row>
    <row r="47" spans="1:19" s="145" customFormat="1" ht="13.5" customHeight="1">
      <c r="A47" s="197">
        <v>41</v>
      </c>
      <c r="B47" s="30" t="s">
        <v>324</v>
      </c>
      <c r="C47" s="243" t="s">
        <v>363</v>
      </c>
      <c r="D47" s="252" t="s">
        <v>308</v>
      </c>
      <c r="E47" s="197">
        <v>55</v>
      </c>
      <c r="F47" s="375"/>
      <c r="G47" s="33"/>
      <c r="H47" s="177"/>
      <c r="I47" s="33"/>
      <c r="J47" s="376"/>
      <c r="K47" s="33"/>
      <c r="L47" s="208"/>
      <c r="M47" s="34"/>
      <c r="N47" s="144">
        <v>16</v>
      </c>
      <c r="O47" s="199">
        <v>40</v>
      </c>
      <c r="P47" s="144"/>
      <c r="Q47" s="34"/>
      <c r="R47" s="449">
        <v>64</v>
      </c>
      <c r="S47" s="34">
        <v>15</v>
      </c>
    </row>
    <row r="48" spans="1:19" s="145" customFormat="1" ht="13.5" customHeight="1">
      <c r="A48" s="197">
        <v>43</v>
      </c>
      <c r="B48" s="30"/>
      <c r="C48" s="243" t="s">
        <v>364</v>
      </c>
      <c r="D48" s="252" t="s">
        <v>217</v>
      </c>
      <c r="E48" s="197">
        <v>54</v>
      </c>
      <c r="F48" s="144">
        <v>32</v>
      </c>
      <c r="G48" s="33">
        <v>4</v>
      </c>
      <c r="H48" s="177"/>
      <c r="I48" s="33"/>
      <c r="J48" s="376"/>
      <c r="K48" s="33"/>
      <c r="L48" s="208"/>
      <c r="M48" s="34"/>
      <c r="N48" s="144"/>
      <c r="O48" s="199"/>
      <c r="P48" s="144"/>
      <c r="Q48" s="34"/>
      <c r="R48" s="449">
        <v>8</v>
      </c>
      <c r="S48" s="34">
        <v>50</v>
      </c>
    </row>
    <row r="49" spans="1:19" s="145" customFormat="1" ht="13.5" customHeight="1">
      <c r="A49" s="197">
        <v>44</v>
      </c>
      <c r="B49" s="30"/>
      <c r="C49" s="243" t="s">
        <v>365</v>
      </c>
      <c r="D49" s="252" t="s">
        <v>304</v>
      </c>
      <c r="E49" s="197">
        <v>50</v>
      </c>
      <c r="F49" s="375"/>
      <c r="G49" s="33"/>
      <c r="H49" s="177"/>
      <c r="I49" s="33"/>
      <c r="J49" s="376"/>
      <c r="K49" s="33"/>
      <c r="L49" s="208"/>
      <c r="M49" s="34"/>
      <c r="N49" s="144">
        <v>32</v>
      </c>
      <c r="O49" s="199">
        <v>30</v>
      </c>
      <c r="P49" s="144"/>
      <c r="Q49" s="34"/>
      <c r="R49" s="449">
        <v>32</v>
      </c>
      <c r="S49" s="34">
        <v>20</v>
      </c>
    </row>
    <row r="50" spans="1:19" s="145" customFormat="1" ht="13.5" customHeight="1">
      <c r="A50" s="197">
        <v>45</v>
      </c>
      <c r="B50" s="30"/>
      <c r="C50" s="243" t="s">
        <v>368</v>
      </c>
      <c r="D50" s="252" t="s">
        <v>253</v>
      </c>
      <c r="E50" s="197">
        <v>45</v>
      </c>
      <c r="F50" s="375"/>
      <c r="G50" s="33"/>
      <c r="H50" s="177"/>
      <c r="I50" s="33"/>
      <c r="J50" s="376">
        <v>32</v>
      </c>
      <c r="K50" s="33">
        <v>15</v>
      </c>
      <c r="L50" s="208"/>
      <c r="M50" s="34"/>
      <c r="N50" s="144"/>
      <c r="O50" s="199"/>
      <c r="P50" s="144"/>
      <c r="Q50" s="34"/>
      <c r="R50" s="449">
        <v>16</v>
      </c>
      <c r="S50" s="34">
        <v>30</v>
      </c>
    </row>
    <row r="51" spans="1:19" s="145" customFormat="1" ht="13.5" customHeight="1">
      <c r="A51" s="197">
        <v>45</v>
      </c>
      <c r="B51" s="30" t="s">
        <v>324</v>
      </c>
      <c r="C51" s="243" t="s">
        <v>366</v>
      </c>
      <c r="D51" s="252" t="s">
        <v>310</v>
      </c>
      <c r="E51" s="197">
        <v>45</v>
      </c>
      <c r="F51" s="375"/>
      <c r="G51" s="33"/>
      <c r="H51" s="177"/>
      <c r="I51" s="33"/>
      <c r="J51" s="376"/>
      <c r="K51" s="33"/>
      <c r="L51" s="208"/>
      <c r="M51" s="34"/>
      <c r="N51" s="144">
        <v>32</v>
      </c>
      <c r="O51" s="199">
        <v>30</v>
      </c>
      <c r="P51" s="144"/>
      <c r="Q51" s="34"/>
      <c r="R51" s="449">
        <v>64</v>
      </c>
      <c r="S51" s="34">
        <v>15</v>
      </c>
    </row>
    <row r="52" spans="1:19" s="145" customFormat="1" ht="13.5" customHeight="1">
      <c r="A52" s="197">
        <v>45</v>
      </c>
      <c r="B52" s="30" t="s">
        <v>324</v>
      </c>
      <c r="C52" s="243" t="s">
        <v>367</v>
      </c>
      <c r="D52" s="252" t="s">
        <v>310</v>
      </c>
      <c r="E52" s="197">
        <v>45</v>
      </c>
      <c r="F52" s="144"/>
      <c r="G52" s="33"/>
      <c r="H52" s="439"/>
      <c r="I52" s="33"/>
      <c r="J52" s="376"/>
      <c r="K52" s="33"/>
      <c r="L52" s="208"/>
      <c r="M52" s="34"/>
      <c r="N52" s="144">
        <v>32</v>
      </c>
      <c r="O52" s="199">
        <v>30</v>
      </c>
      <c r="P52" s="144"/>
      <c r="Q52" s="34"/>
      <c r="R52" s="449">
        <v>64</v>
      </c>
      <c r="S52" s="34">
        <v>15</v>
      </c>
    </row>
    <row r="53" spans="1:19" s="145" customFormat="1" ht="13.5" customHeight="1">
      <c r="A53" s="197">
        <v>48</v>
      </c>
      <c r="B53" s="30"/>
      <c r="C53" s="243" t="s">
        <v>371</v>
      </c>
      <c r="D53" s="252" t="s">
        <v>307</v>
      </c>
      <c r="E53" s="197">
        <v>40</v>
      </c>
      <c r="F53" s="375"/>
      <c r="G53" s="33"/>
      <c r="H53" s="439"/>
      <c r="I53" s="33"/>
      <c r="J53" s="376"/>
      <c r="K53" s="33"/>
      <c r="L53" s="208"/>
      <c r="M53" s="34"/>
      <c r="N53" s="144">
        <v>16</v>
      </c>
      <c r="O53" s="199">
        <v>40</v>
      </c>
      <c r="P53" s="144"/>
      <c r="Q53" s="34"/>
      <c r="R53" s="449"/>
      <c r="S53" s="34"/>
    </row>
    <row r="54" spans="1:19" s="145" customFormat="1" ht="13.5" customHeight="1">
      <c r="A54" s="197">
        <v>48</v>
      </c>
      <c r="B54" s="30" t="s">
        <v>324</v>
      </c>
      <c r="C54" s="243" t="s">
        <v>369</v>
      </c>
      <c r="D54" s="252" t="s">
        <v>17</v>
      </c>
      <c r="E54" s="197">
        <v>40</v>
      </c>
      <c r="F54" s="375"/>
      <c r="G54" s="33"/>
      <c r="H54" s="177"/>
      <c r="I54" s="33"/>
      <c r="J54" s="376">
        <v>8</v>
      </c>
      <c r="K54" s="33">
        <v>40</v>
      </c>
      <c r="L54" s="208"/>
      <c r="M54" s="34"/>
      <c r="N54" s="144"/>
      <c r="O54" s="199"/>
      <c r="P54" s="144"/>
      <c r="Q54" s="34"/>
      <c r="R54" s="449"/>
      <c r="S54" s="34"/>
    </row>
    <row r="55" spans="1:19" s="145" customFormat="1" ht="13.5" customHeight="1">
      <c r="A55" s="197">
        <v>48</v>
      </c>
      <c r="B55" s="30" t="s">
        <v>324</v>
      </c>
      <c r="C55" s="243" t="s">
        <v>370</v>
      </c>
      <c r="D55" s="252" t="s">
        <v>309</v>
      </c>
      <c r="E55" s="197">
        <v>40</v>
      </c>
      <c r="F55" s="375"/>
      <c r="G55" s="33"/>
      <c r="H55" s="177"/>
      <c r="I55" s="33"/>
      <c r="J55" s="376"/>
      <c r="K55" s="33"/>
      <c r="L55" s="208"/>
      <c r="M55" s="34"/>
      <c r="N55" s="144">
        <v>16</v>
      </c>
      <c r="O55" s="199">
        <v>40</v>
      </c>
      <c r="P55" s="144"/>
      <c r="Q55" s="34"/>
      <c r="R55" s="449"/>
      <c r="S55" s="34"/>
    </row>
    <row r="56" spans="1:19" s="145" customFormat="1" ht="13.5" customHeight="1">
      <c r="A56" s="197">
        <v>48</v>
      </c>
      <c r="B56" s="30" t="s">
        <v>324</v>
      </c>
      <c r="C56" s="243" t="s">
        <v>527</v>
      </c>
      <c r="D56" s="252" t="s">
        <v>17</v>
      </c>
      <c r="E56" s="197">
        <v>40</v>
      </c>
      <c r="F56" s="144"/>
      <c r="G56" s="33"/>
      <c r="H56" s="439"/>
      <c r="I56" s="33"/>
      <c r="J56" s="376">
        <v>8</v>
      </c>
      <c r="K56" s="33">
        <v>40</v>
      </c>
      <c r="L56" s="208"/>
      <c r="M56" s="34"/>
      <c r="N56" s="144"/>
      <c r="O56" s="199"/>
      <c r="P56" s="144"/>
      <c r="Q56" s="34"/>
      <c r="R56" s="449"/>
      <c r="S56" s="34"/>
    </row>
    <row r="57" spans="1:19" s="145" customFormat="1" ht="13.5" customHeight="1">
      <c r="A57" s="197">
        <v>48</v>
      </c>
      <c r="B57" s="30" t="s">
        <v>324</v>
      </c>
      <c r="C57" s="243" t="s">
        <v>372</v>
      </c>
      <c r="D57" s="252" t="s">
        <v>17</v>
      </c>
      <c r="E57" s="197">
        <v>40</v>
      </c>
      <c r="F57" s="144"/>
      <c r="G57" s="33"/>
      <c r="H57" s="439"/>
      <c r="I57" s="33"/>
      <c r="J57" s="376">
        <v>8</v>
      </c>
      <c r="K57" s="33">
        <v>40</v>
      </c>
      <c r="L57" s="208"/>
      <c r="M57" s="34"/>
      <c r="N57" s="144"/>
      <c r="O57" s="199"/>
      <c r="P57" s="144"/>
      <c r="Q57" s="34"/>
      <c r="R57" s="449"/>
      <c r="S57" s="34"/>
    </row>
    <row r="58" spans="1:19" s="145" customFormat="1" ht="13.5" customHeight="1">
      <c r="A58" s="197">
        <v>53</v>
      </c>
      <c r="B58" s="30"/>
      <c r="C58" s="243" t="s">
        <v>373</v>
      </c>
      <c r="D58" s="252" t="s">
        <v>204</v>
      </c>
      <c r="E58" s="197">
        <v>39</v>
      </c>
      <c r="F58" s="375">
        <v>4</v>
      </c>
      <c r="G58" s="33">
        <v>12</v>
      </c>
      <c r="H58" s="177"/>
      <c r="I58" s="33"/>
      <c r="J58" s="376">
        <v>32</v>
      </c>
      <c r="K58" s="33">
        <v>15</v>
      </c>
      <c r="L58" s="208" t="s">
        <v>295</v>
      </c>
      <c r="M58" s="34">
        <v>12</v>
      </c>
      <c r="N58" s="144"/>
      <c r="O58" s="199"/>
      <c r="P58" s="144"/>
      <c r="Q58" s="34"/>
      <c r="R58" s="449"/>
      <c r="S58" s="34"/>
    </row>
    <row r="59" spans="1:19" s="145" customFormat="1" ht="13.5" customHeight="1">
      <c r="A59" s="197">
        <v>54</v>
      </c>
      <c r="B59" s="30"/>
      <c r="C59" s="243" t="s">
        <v>374</v>
      </c>
      <c r="D59" s="252" t="s">
        <v>266</v>
      </c>
      <c r="E59" s="197">
        <v>38</v>
      </c>
      <c r="F59" s="375">
        <v>2</v>
      </c>
      <c r="G59" s="33">
        <v>18</v>
      </c>
      <c r="H59" s="177"/>
      <c r="I59" s="33"/>
      <c r="J59" s="376"/>
      <c r="K59" s="33"/>
      <c r="L59" s="239"/>
      <c r="M59" s="34"/>
      <c r="N59" s="144"/>
      <c r="O59" s="199"/>
      <c r="P59" s="144"/>
      <c r="Q59" s="34"/>
      <c r="R59" s="449">
        <v>32</v>
      </c>
      <c r="S59" s="34">
        <v>20</v>
      </c>
    </row>
    <row r="60" spans="1:19" s="145" customFormat="1" ht="13.5" customHeight="1">
      <c r="A60" s="197">
        <v>55</v>
      </c>
      <c r="B60" s="30"/>
      <c r="C60" s="243" t="s">
        <v>375</v>
      </c>
      <c r="D60" s="252" t="s">
        <v>200</v>
      </c>
      <c r="E60" s="197">
        <v>34</v>
      </c>
      <c r="F60" s="144">
        <v>32</v>
      </c>
      <c r="G60" s="33">
        <v>4</v>
      </c>
      <c r="H60" s="177"/>
      <c r="I60" s="33"/>
      <c r="J60" s="376"/>
      <c r="K60" s="33"/>
      <c r="L60" s="208"/>
      <c r="M60" s="34"/>
      <c r="N60" s="144"/>
      <c r="O60" s="199"/>
      <c r="P60" s="306"/>
      <c r="Q60" s="34"/>
      <c r="R60" s="449">
        <v>16</v>
      </c>
      <c r="S60" s="34">
        <v>30</v>
      </c>
    </row>
    <row r="61" spans="1:19" s="145" customFormat="1" ht="13.5" customHeight="1">
      <c r="A61" s="197">
        <v>56</v>
      </c>
      <c r="B61" s="30"/>
      <c r="C61" s="243" t="s">
        <v>376</v>
      </c>
      <c r="D61" s="252" t="s">
        <v>187</v>
      </c>
      <c r="E61" s="197">
        <v>31</v>
      </c>
      <c r="F61" s="375">
        <v>8</v>
      </c>
      <c r="G61" s="33">
        <v>8</v>
      </c>
      <c r="H61" s="177"/>
      <c r="I61" s="33"/>
      <c r="J61" s="376">
        <v>32</v>
      </c>
      <c r="K61" s="33">
        <v>15</v>
      </c>
      <c r="L61" s="208" t="s">
        <v>296</v>
      </c>
      <c r="M61" s="34">
        <v>8</v>
      </c>
      <c r="N61" s="144"/>
      <c r="O61" s="199"/>
      <c r="P61" s="306"/>
      <c r="Q61" s="34"/>
      <c r="R61" s="449"/>
      <c r="S61" s="34"/>
    </row>
    <row r="62" spans="1:19" s="145" customFormat="1" ht="13.5" customHeight="1">
      <c r="A62" s="197">
        <v>56</v>
      </c>
      <c r="B62" s="30" t="s">
        <v>324</v>
      </c>
      <c r="C62" s="243" t="s">
        <v>377</v>
      </c>
      <c r="D62" s="252" t="s">
        <v>291</v>
      </c>
      <c r="E62" s="197">
        <v>31</v>
      </c>
      <c r="F62" s="375">
        <v>16</v>
      </c>
      <c r="G62" s="33">
        <v>6</v>
      </c>
      <c r="H62" s="177"/>
      <c r="I62" s="33"/>
      <c r="J62" s="376"/>
      <c r="K62" s="33"/>
      <c r="L62" s="208">
        <v>16</v>
      </c>
      <c r="M62" s="34">
        <v>25</v>
      </c>
      <c r="N62" s="144"/>
      <c r="O62" s="199"/>
      <c r="P62" s="306"/>
      <c r="Q62" s="34"/>
      <c r="R62" s="449"/>
      <c r="S62" s="34"/>
    </row>
    <row r="63" spans="1:19" s="145" customFormat="1" ht="13.5" customHeight="1">
      <c r="A63" s="197">
        <v>58</v>
      </c>
      <c r="B63" s="30"/>
      <c r="C63" s="243" t="s">
        <v>385</v>
      </c>
      <c r="D63" s="252" t="s">
        <v>831</v>
      </c>
      <c r="E63" s="197">
        <v>30</v>
      </c>
      <c r="F63" s="375"/>
      <c r="G63" s="33"/>
      <c r="H63" s="177"/>
      <c r="I63" s="33"/>
      <c r="J63" s="376"/>
      <c r="K63" s="33"/>
      <c r="L63" s="208"/>
      <c r="M63" s="34"/>
      <c r="N63" s="144"/>
      <c r="O63" s="199"/>
      <c r="P63" s="306"/>
      <c r="Q63" s="34"/>
      <c r="R63" s="449">
        <v>16</v>
      </c>
      <c r="S63" s="34">
        <v>30</v>
      </c>
    </row>
    <row r="64" spans="1:19" s="145" customFormat="1" ht="13.5" customHeight="1">
      <c r="A64" s="197">
        <v>58</v>
      </c>
      <c r="B64" s="30" t="s">
        <v>324</v>
      </c>
      <c r="C64" s="243" t="s">
        <v>319</v>
      </c>
      <c r="D64" s="252" t="s">
        <v>831</v>
      </c>
      <c r="E64" s="197">
        <v>30</v>
      </c>
      <c r="F64" s="375"/>
      <c r="G64" s="33"/>
      <c r="H64" s="177"/>
      <c r="I64" s="33"/>
      <c r="J64" s="376"/>
      <c r="K64" s="33"/>
      <c r="L64" s="208"/>
      <c r="M64" s="34"/>
      <c r="N64" s="144"/>
      <c r="O64" s="199"/>
      <c r="P64" s="144"/>
      <c r="Q64" s="34"/>
      <c r="R64" s="449">
        <v>16</v>
      </c>
      <c r="S64" s="34">
        <v>30</v>
      </c>
    </row>
    <row r="65" spans="1:19" s="145" customFormat="1" ht="13.5" customHeight="1">
      <c r="A65" s="197">
        <v>58</v>
      </c>
      <c r="B65" s="30" t="s">
        <v>324</v>
      </c>
      <c r="C65" s="243" t="s">
        <v>386</v>
      </c>
      <c r="D65" s="252" t="s">
        <v>832</v>
      </c>
      <c r="E65" s="197">
        <v>30</v>
      </c>
      <c r="F65" s="375"/>
      <c r="G65" s="33"/>
      <c r="H65" s="177"/>
      <c r="I65" s="33"/>
      <c r="J65" s="376"/>
      <c r="K65" s="33"/>
      <c r="L65" s="208"/>
      <c r="M65" s="34"/>
      <c r="N65" s="144"/>
      <c r="O65" s="199"/>
      <c r="P65" s="144"/>
      <c r="Q65" s="34"/>
      <c r="R65" s="449">
        <v>16</v>
      </c>
      <c r="S65" s="34">
        <v>30</v>
      </c>
    </row>
    <row r="66" spans="1:19" s="145" customFormat="1" ht="13.5" customHeight="1">
      <c r="A66" s="197">
        <v>58</v>
      </c>
      <c r="B66" s="30" t="s">
        <v>324</v>
      </c>
      <c r="C66" s="243" t="s">
        <v>387</v>
      </c>
      <c r="D66" s="252" t="s">
        <v>833</v>
      </c>
      <c r="E66" s="197">
        <v>30</v>
      </c>
      <c r="F66" s="375"/>
      <c r="G66" s="33"/>
      <c r="H66" s="177"/>
      <c r="I66" s="33"/>
      <c r="J66" s="376"/>
      <c r="K66" s="33"/>
      <c r="L66" s="208"/>
      <c r="M66" s="34"/>
      <c r="N66" s="144"/>
      <c r="O66" s="199"/>
      <c r="P66" s="306"/>
      <c r="Q66" s="34"/>
      <c r="R66" s="449">
        <v>16</v>
      </c>
      <c r="S66" s="34">
        <v>30</v>
      </c>
    </row>
    <row r="67" spans="1:19" s="145" customFormat="1" ht="13.5" customHeight="1">
      <c r="A67" s="197">
        <v>58</v>
      </c>
      <c r="B67" s="30" t="s">
        <v>324</v>
      </c>
      <c r="C67" s="243" t="s">
        <v>378</v>
      </c>
      <c r="D67" s="252" t="s">
        <v>207</v>
      </c>
      <c r="E67" s="197">
        <v>30</v>
      </c>
      <c r="F67" s="375"/>
      <c r="G67" s="33"/>
      <c r="H67" s="177"/>
      <c r="I67" s="33"/>
      <c r="J67" s="376"/>
      <c r="K67" s="33"/>
      <c r="L67" s="208"/>
      <c r="M67" s="34"/>
      <c r="N67" s="144">
        <v>32</v>
      </c>
      <c r="O67" s="199">
        <v>30</v>
      </c>
      <c r="P67" s="144"/>
      <c r="Q67" s="34"/>
      <c r="R67" s="449"/>
      <c r="S67" s="34"/>
    </row>
    <row r="68" spans="1:19" s="145" customFormat="1" ht="13.5" customHeight="1">
      <c r="A68" s="197">
        <v>58</v>
      </c>
      <c r="B68" s="30" t="s">
        <v>324</v>
      </c>
      <c r="C68" s="243" t="s">
        <v>379</v>
      </c>
      <c r="D68" s="252" t="s">
        <v>300</v>
      </c>
      <c r="E68" s="197">
        <v>30</v>
      </c>
      <c r="F68" s="375"/>
      <c r="G68" s="33"/>
      <c r="H68" s="177"/>
      <c r="I68" s="33"/>
      <c r="J68" s="376"/>
      <c r="K68" s="33"/>
      <c r="L68" s="208"/>
      <c r="M68" s="34"/>
      <c r="N68" s="144">
        <v>32</v>
      </c>
      <c r="O68" s="199">
        <v>30</v>
      </c>
      <c r="P68" s="144"/>
      <c r="Q68" s="34"/>
      <c r="R68" s="449"/>
      <c r="S68" s="34"/>
    </row>
    <row r="69" spans="1:19" s="145" customFormat="1" ht="13.5" customHeight="1">
      <c r="A69" s="197">
        <v>58</v>
      </c>
      <c r="B69" s="30" t="s">
        <v>324</v>
      </c>
      <c r="C69" s="243" t="s">
        <v>380</v>
      </c>
      <c r="D69" s="252" t="s">
        <v>300</v>
      </c>
      <c r="E69" s="197">
        <v>30</v>
      </c>
      <c r="F69" s="375"/>
      <c r="G69" s="33"/>
      <c r="H69" s="177"/>
      <c r="I69" s="33"/>
      <c r="J69" s="376"/>
      <c r="K69" s="33"/>
      <c r="L69" s="208"/>
      <c r="M69" s="34"/>
      <c r="N69" s="144">
        <v>32</v>
      </c>
      <c r="O69" s="199">
        <v>30</v>
      </c>
      <c r="P69" s="144"/>
      <c r="Q69" s="34"/>
      <c r="R69" s="449"/>
      <c r="S69" s="34"/>
    </row>
    <row r="70" spans="1:19" s="145" customFormat="1" ht="13.5" customHeight="1">
      <c r="A70" s="197">
        <v>58</v>
      </c>
      <c r="B70" s="30" t="s">
        <v>324</v>
      </c>
      <c r="C70" s="243" t="s">
        <v>381</v>
      </c>
      <c r="D70" s="252" t="s">
        <v>247</v>
      </c>
      <c r="E70" s="197">
        <v>30</v>
      </c>
      <c r="F70" s="375"/>
      <c r="G70" s="33"/>
      <c r="H70" s="177"/>
      <c r="I70" s="33"/>
      <c r="J70" s="376"/>
      <c r="K70" s="33"/>
      <c r="L70" s="208"/>
      <c r="M70" s="34"/>
      <c r="N70" s="144">
        <v>32</v>
      </c>
      <c r="O70" s="199">
        <v>30</v>
      </c>
      <c r="P70" s="144"/>
      <c r="Q70" s="34"/>
      <c r="R70" s="449"/>
      <c r="S70" s="34"/>
    </row>
    <row r="71" spans="1:19" s="145" customFormat="1" ht="13.5" customHeight="1">
      <c r="A71" s="197">
        <v>58</v>
      </c>
      <c r="B71" s="30" t="s">
        <v>324</v>
      </c>
      <c r="C71" s="243" t="s">
        <v>382</v>
      </c>
      <c r="D71" s="252" t="s">
        <v>310</v>
      </c>
      <c r="E71" s="197">
        <v>30</v>
      </c>
      <c r="F71" s="375"/>
      <c r="G71" s="33"/>
      <c r="H71" s="177"/>
      <c r="I71" s="33"/>
      <c r="J71" s="376"/>
      <c r="K71" s="33"/>
      <c r="L71" s="208"/>
      <c r="M71" s="34"/>
      <c r="N71" s="144">
        <v>32</v>
      </c>
      <c r="O71" s="199">
        <v>30</v>
      </c>
      <c r="P71" s="144"/>
      <c r="Q71" s="34"/>
      <c r="R71" s="449"/>
      <c r="S71" s="34"/>
    </row>
    <row r="72" spans="1:19" s="145" customFormat="1" ht="13.5" customHeight="1">
      <c r="A72" s="197">
        <v>58</v>
      </c>
      <c r="B72" s="30" t="s">
        <v>324</v>
      </c>
      <c r="C72" s="243" t="s">
        <v>383</v>
      </c>
      <c r="D72" s="252" t="s">
        <v>310</v>
      </c>
      <c r="E72" s="197">
        <v>30</v>
      </c>
      <c r="F72" s="375"/>
      <c r="G72" s="33"/>
      <c r="H72" s="177"/>
      <c r="I72" s="33"/>
      <c r="J72" s="376"/>
      <c r="K72" s="33"/>
      <c r="L72" s="208"/>
      <c r="M72" s="34"/>
      <c r="N72" s="144">
        <v>32</v>
      </c>
      <c r="O72" s="199">
        <v>30</v>
      </c>
      <c r="P72" s="144"/>
      <c r="Q72" s="34"/>
      <c r="R72" s="449"/>
      <c r="S72" s="34"/>
    </row>
    <row r="73" spans="1:19" s="145" customFormat="1" ht="13.5" customHeight="1">
      <c r="A73" s="197">
        <v>58</v>
      </c>
      <c r="B73" s="30" t="s">
        <v>324</v>
      </c>
      <c r="C73" s="243" t="s">
        <v>384</v>
      </c>
      <c r="D73" s="252" t="s">
        <v>299</v>
      </c>
      <c r="E73" s="197">
        <v>30</v>
      </c>
      <c r="F73" s="375"/>
      <c r="G73" s="33"/>
      <c r="H73" s="177"/>
      <c r="I73" s="33"/>
      <c r="J73" s="376"/>
      <c r="K73" s="33"/>
      <c r="L73" s="208"/>
      <c r="M73" s="34"/>
      <c r="N73" s="144">
        <v>32</v>
      </c>
      <c r="O73" s="199">
        <v>30</v>
      </c>
      <c r="P73" s="144"/>
      <c r="Q73" s="34"/>
      <c r="R73" s="449"/>
      <c r="S73" s="34"/>
    </row>
    <row r="74" spans="1:19" s="145" customFormat="1" ht="13.5" customHeight="1">
      <c r="A74" s="197">
        <v>58</v>
      </c>
      <c r="B74" s="30" t="s">
        <v>324</v>
      </c>
      <c r="C74" s="243" t="s">
        <v>395</v>
      </c>
      <c r="D74" s="252" t="s">
        <v>836</v>
      </c>
      <c r="E74" s="197">
        <v>30</v>
      </c>
      <c r="F74" s="375"/>
      <c r="G74" s="33"/>
      <c r="H74" s="177"/>
      <c r="I74" s="33"/>
      <c r="J74" s="376"/>
      <c r="K74" s="33"/>
      <c r="L74" s="208"/>
      <c r="M74" s="34"/>
      <c r="N74" s="144"/>
      <c r="O74" s="199"/>
      <c r="P74" s="144"/>
      <c r="Q74" s="34"/>
      <c r="R74" s="449">
        <v>16</v>
      </c>
      <c r="S74" s="34">
        <v>30</v>
      </c>
    </row>
    <row r="75" spans="1:19" s="145" customFormat="1" ht="13.5" customHeight="1">
      <c r="A75" s="197">
        <v>70</v>
      </c>
      <c r="B75" s="30"/>
      <c r="C75" s="243" t="s">
        <v>388</v>
      </c>
      <c r="D75" s="252" t="s">
        <v>243</v>
      </c>
      <c r="E75" s="197">
        <v>25</v>
      </c>
      <c r="F75" s="375"/>
      <c r="G75" s="33"/>
      <c r="H75" s="177"/>
      <c r="I75" s="33"/>
      <c r="J75" s="376">
        <v>16</v>
      </c>
      <c r="K75" s="33">
        <v>25</v>
      </c>
      <c r="L75" s="208"/>
      <c r="M75" s="34"/>
      <c r="N75" s="144"/>
      <c r="O75" s="199"/>
      <c r="P75" s="144"/>
      <c r="Q75" s="34"/>
      <c r="R75" s="449"/>
      <c r="S75" s="34"/>
    </row>
    <row r="76" spans="1:19" s="145" customFormat="1" ht="13.5" customHeight="1">
      <c r="A76" s="197">
        <v>70</v>
      </c>
      <c r="B76" s="30" t="s">
        <v>324</v>
      </c>
      <c r="C76" s="243" t="s">
        <v>389</v>
      </c>
      <c r="D76" s="252" t="s">
        <v>238</v>
      </c>
      <c r="E76" s="197">
        <v>25</v>
      </c>
      <c r="F76" s="375"/>
      <c r="G76" s="33"/>
      <c r="H76" s="177"/>
      <c r="I76" s="33"/>
      <c r="J76" s="376"/>
      <c r="K76" s="33"/>
      <c r="L76" s="208">
        <v>16</v>
      </c>
      <c r="M76" s="34">
        <v>25</v>
      </c>
      <c r="N76" s="144"/>
      <c r="O76" s="199"/>
      <c r="P76" s="144"/>
      <c r="Q76" s="34"/>
      <c r="R76" s="449"/>
      <c r="S76" s="34"/>
    </row>
    <row r="77" spans="1:19" s="145" customFormat="1" ht="13.5" customHeight="1">
      <c r="A77" s="197">
        <v>70</v>
      </c>
      <c r="B77" s="30" t="s">
        <v>324</v>
      </c>
      <c r="C77" s="346" t="s">
        <v>390</v>
      </c>
      <c r="D77" s="345" t="s">
        <v>17</v>
      </c>
      <c r="E77" s="197">
        <v>25</v>
      </c>
      <c r="F77" s="375"/>
      <c r="G77" s="33"/>
      <c r="H77" s="177"/>
      <c r="I77" s="33"/>
      <c r="J77" s="376">
        <v>16</v>
      </c>
      <c r="K77" s="33">
        <v>25</v>
      </c>
      <c r="L77" s="208"/>
      <c r="M77" s="34"/>
      <c r="N77" s="144"/>
      <c r="O77" s="199"/>
      <c r="P77" s="144"/>
      <c r="Q77" s="34"/>
      <c r="R77" s="449"/>
      <c r="S77" s="34"/>
    </row>
    <row r="78" spans="1:19" s="145" customFormat="1" ht="13.5" customHeight="1">
      <c r="A78" s="197">
        <v>70</v>
      </c>
      <c r="B78" s="30" t="s">
        <v>324</v>
      </c>
      <c r="C78" s="243" t="s">
        <v>391</v>
      </c>
      <c r="D78" s="252" t="s">
        <v>17</v>
      </c>
      <c r="E78" s="197">
        <v>25</v>
      </c>
      <c r="F78" s="144"/>
      <c r="G78" s="33"/>
      <c r="H78" s="439"/>
      <c r="I78" s="33"/>
      <c r="J78" s="376">
        <v>16</v>
      </c>
      <c r="K78" s="33">
        <v>25</v>
      </c>
      <c r="L78" s="208"/>
      <c r="M78" s="34"/>
      <c r="N78" s="144"/>
      <c r="O78" s="199"/>
      <c r="P78" s="144"/>
      <c r="Q78" s="34"/>
      <c r="R78" s="449"/>
      <c r="S78" s="34"/>
    </row>
    <row r="79" spans="1:19" s="145" customFormat="1" ht="13.5" customHeight="1">
      <c r="A79" s="197">
        <v>74</v>
      </c>
      <c r="B79" s="30"/>
      <c r="C79" s="243" t="s">
        <v>392</v>
      </c>
      <c r="D79" s="252" t="s">
        <v>179</v>
      </c>
      <c r="E79" s="197">
        <v>24</v>
      </c>
      <c r="F79" s="144"/>
      <c r="G79" s="33"/>
      <c r="H79" s="439"/>
      <c r="I79" s="33"/>
      <c r="J79" s="376"/>
      <c r="K79" s="33"/>
      <c r="L79" s="208" t="s">
        <v>345</v>
      </c>
      <c r="M79" s="34">
        <v>4</v>
      </c>
      <c r="N79" s="144"/>
      <c r="O79" s="199"/>
      <c r="P79" s="144"/>
      <c r="Q79" s="34"/>
      <c r="R79" s="449">
        <v>32</v>
      </c>
      <c r="S79" s="34">
        <v>20</v>
      </c>
    </row>
    <row r="80" spans="1:19" s="145" customFormat="1" ht="13.5" customHeight="1">
      <c r="A80" s="197">
        <v>74</v>
      </c>
      <c r="B80" s="30" t="s">
        <v>324</v>
      </c>
      <c r="C80" s="243" t="s">
        <v>393</v>
      </c>
      <c r="D80" s="252" t="s">
        <v>200</v>
      </c>
      <c r="E80" s="197">
        <v>24</v>
      </c>
      <c r="F80" s="144">
        <v>32</v>
      </c>
      <c r="G80" s="33">
        <v>4</v>
      </c>
      <c r="H80" s="439"/>
      <c r="I80" s="33"/>
      <c r="J80" s="376"/>
      <c r="K80" s="33"/>
      <c r="L80" s="208"/>
      <c r="M80" s="34"/>
      <c r="N80" s="144"/>
      <c r="O80" s="199"/>
      <c r="P80" s="144"/>
      <c r="Q80" s="34"/>
      <c r="R80" s="449">
        <v>32</v>
      </c>
      <c r="S80" s="34">
        <v>20</v>
      </c>
    </row>
    <row r="81" spans="1:19" s="145" customFormat="1" ht="13.5" customHeight="1">
      <c r="A81" s="197">
        <v>76</v>
      </c>
      <c r="B81" s="30"/>
      <c r="C81" s="243" t="s">
        <v>394</v>
      </c>
      <c r="D81" s="252" t="s">
        <v>245</v>
      </c>
      <c r="E81" s="197">
        <v>23</v>
      </c>
      <c r="F81" s="375">
        <v>8</v>
      </c>
      <c r="G81" s="33">
        <v>8</v>
      </c>
      <c r="H81" s="177"/>
      <c r="I81" s="33"/>
      <c r="J81" s="376"/>
      <c r="K81" s="33"/>
      <c r="L81" s="208"/>
      <c r="M81" s="34"/>
      <c r="N81" s="144"/>
      <c r="O81" s="199"/>
      <c r="P81" s="144"/>
      <c r="Q81" s="34"/>
      <c r="R81" s="449">
        <v>64</v>
      </c>
      <c r="S81" s="34">
        <v>15</v>
      </c>
    </row>
    <row r="82" spans="1:19" s="145" customFormat="1" ht="13.5" customHeight="1">
      <c r="A82" s="197">
        <v>77</v>
      </c>
      <c r="B82" s="30"/>
      <c r="C82" s="243" t="s">
        <v>396</v>
      </c>
      <c r="D82" s="252" t="s">
        <v>179</v>
      </c>
      <c r="E82" s="197">
        <v>20</v>
      </c>
      <c r="F82" s="144"/>
      <c r="G82" s="33"/>
      <c r="H82" s="177"/>
      <c r="I82" s="33"/>
      <c r="J82" s="376"/>
      <c r="K82" s="33"/>
      <c r="L82" s="208"/>
      <c r="M82" s="34"/>
      <c r="N82" s="144"/>
      <c r="O82" s="199"/>
      <c r="P82" s="306"/>
      <c r="Q82" s="34"/>
      <c r="R82" s="449">
        <v>32</v>
      </c>
      <c r="S82" s="34">
        <v>20</v>
      </c>
    </row>
    <row r="83" spans="1:19" s="145" customFormat="1" ht="13.5" customHeight="1">
      <c r="A83" s="197">
        <v>77</v>
      </c>
      <c r="B83" s="30" t="s">
        <v>324</v>
      </c>
      <c r="C83" s="243" t="s">
        <v>397</v>
      </c>
      <c r="D83" s="252" t="s">
        <v>834</v>
      </c>
      <c r="E83" s="197">
        <v>20</v>
      </c>
      <c r="F83" s="375"/>
      <c r="G83" s="33"/>
      <c r="H83" s="177"/>
      <c r="I83" s="33"/>
      <c r="J83" s="376"/>
      <c r="K83" s="33"/>
      <c r="L83" s="208"/>
      <c r="M83" s="34"/>
      <c r="N83" s="144"/>
      <c r="O83" s="199"/>
      <c r="P83" s="306"/>
      <c r="Q83" s="34"/>
      <c r="R83" s="449">
        <v>32</v>
      </c>
      <c r="S83" s="34">
        <v>20</v>
      </c>
    </row>
    <row r="84" spans="1:19" s="145" customFormat="1" ht="13.5" customHeight="1">
      <c r="A84" s="197">
        <v>77</v>
      </c>
      <c r="B84" s="30" t="s">
        <v>324</v>
      </c>
      <c r="C84" s="243" t="s">
        <v>398</v>
      </c>
      <c r="D84" s="252" t="s">
        <v>835</v>
      </c>
      <c r="E84" s="197">
        <v>20</v>
      </c>
      <c r="F84" s="375"/>
      <c r="G84" s="33"/>
      <c r="H84" s="177"/>
      <c r="I84" s="33"/>
      <c r="J84" s="376"/>
      <c r="K84" s="33"/>
      <c r="L84" s="208"/>
      <c r="M84" s="34"/>
      <c r="N84" s="144"/>
      <c r="O84" s="199"/>
      <c r="P84" s="306"/>
      <c r="Q84" s="34"/>
      <c r="R84" s="449">
        <v>32</v>
      </c>
      <c r="S84" s="34">
        <v>20</v>
      </c>
    </row>
    <row r="85" spans="1:19" s="145" customFormat="1" ht="13.5" customHeight="1">
      <c r="A85" s="197">
        <v>77</v>
      </c>
      <c r="B85" s="30" t="s">
        <v>324</v>
      </c>
      <c r="C85" s="243" t="s">
        <v>399</v>
      </c>
      <c r="D85" s="252" t="s">
        <v>833</v>
      </c>
      <c r="E85" s="197">
        <v>20</v>
      </c>
      <c r="F85" s="144"/>
      <c r="G85" s="33"/>
      <c r="H85" s="439"/>
      <c r="I85" s="33"/>
      <c r="J85" s="376"/>
      <c r="K85" s="33"/>
      <c r="L85" s="208"/>
      <c r="M85" s="34"/>
      <c r="N85" s="144"/>
      <c r="O85" s="199"/>
      <c r="P85" s="144"/>
      <c r="Q85" s="34"/>
      <c r="R85" s="449">
        <v>32</v>
      </c>
      <c r="S85" s="34">
        <v>20</v>
      </c>
    </row>
    <row r="86" spans="1:19" s="145" customFormat="1" ht="13.5" customHeight="1">
      <c r="A86" s="197">
        <v>77</v>
      </c>
      <c r="B86" s="30" t="s">
        <v>324</v>
      </c>
      <c r="C86" s="243" t="s">
        <v>550</v>
      </c>
      <c r="D86" s="252" t="s">
        <v>837</v>
      </c>
      <c r="E86" s="197">
        <v>20</v>
      </c>
      <c r="F86" s="375"/>
      <c r="G86" s="33"/>
      <c r="H86" s="177"/>
      <c r="I86" s="33"/>
      <c r="J86" s="376"/>
      <c r="K86" s="33"/>
      <c r="L86" s="208"/>
      <c r="M86" s="34"/>
      <c r="N86" s="144"/>
      <c r="O86" s="199"/>
      <c r="P86" s="144"/>
      <c r="Q86" s="34"/>
      <c r="R86" s="449">
        <v>32</v>
      </c>
      <c r="S86" s="34">
        <v>20</v>
      </c>
    </row>
    <row r="87" spans="1:19" s="145" customFormat="1" ht="13.5" customHeight="1">
      <c r="A87" s="197">
        <v>82</v>
      </c>
      <c r="B87" s="30"/>
      <c r="C87" s="243" t="s">
        <v>400</v>
      </c>
      <c r="D87" s="252" t="s">
        <v>202</v>
      </c>
      <c r="E87" s="197">
        <v>18</v>
      </c>
      <c r="F87" s="375"/>
      <c r="G87" s="33"/>
      <c r="H87" s="177"/>
      <c r="I87" s="33"/>
      <c r="J87" s="376"/>
      <c r="K87" s="33"/>
      <c r="L87" s="208" t="s">
        <v>293</v>
      </c>
      <c r="M87" s="34">
        <v>18</v>
      </c>
      <c r="N87" s="144"/>
      <c r="O87" s="199"/>
      <c r="P87" s="144"/>
      <c r="Q87" s="34"/>
      <c r="R87" s="449"/>
      <c r="S87" s="34"/>
    </row>
    <row r="88" spans="1:19" s="145" customFormat="1" ht="13.5" customHeight="1">
      <c r="A88" s="197">
        <v>82</v>
      </c>
      <c r="B88" s="30" t="s">
        <v>324</v>
      </c>
      <c r="C88" s="243" t="s">
        <v>401</v>
      </c>
      <c r="D88" s="252" t="s">
        <v>202</v>
      </c>
      <c r="E88" s="197">
        <v>18</v>
      </c>
      <c r="F88" s="375"/>
      <c r="G88" s="33"/>
      <c r="H88" s="177"/>
      <c r="I88" s="33"/>
      <c r="J88" s="376"/>
      <c r="K88" s="33"/>
      <c r="L88" s="208" t="s">
        <v>293</v>
      </c>
      <c r="M88" s="34">
        <v>18</v>
      </c>
      <c r="N88" s="144"/>
      <c r="O88" s="199"/>
      <c r="P88" s="144"/>
      <c r="Q88" s="34"/>
      <c r="R88" s="449"/>
      <c r="S88" s="34"/>
    </row>
    <row r="89" spans="1:19" s="145" customFormat="1" ht="13.5" customHeight="1">
      <c r="A89" s="197">
        <v>84</v>
      </c>
      <c r="B89" s="30"/>
      <c r="C89" s="243" t="s">
        <v>402</v>
      </c>
      <c r="D89" s="252" t="s">
        <v>197</v>
      </c>
      <c r="E89" s="197">
        <v>17</v>
      </c>
      <c r="F89" s="375">
        <v>64</v>
      </c>
      <c r="G89" s="33">
        <v>2</v>
      </c>
      <c r="H89" s="177"/>
      <c r="I89" s="33"/>
      <c r="J89" s="376"/>
      <c r="K89" s="33"/>
      <c r="L89" s="208"/>
      <c r="M89" s="34"/>
      <c r="N89" s="144"/>
      <c r="O89" s="199"/>
      <c r="P89" s="144"/>
      <c r="Q89" s="34"/>
      <c r="R89" s="449">
        <v>64</v>
      </c>
      <c r="S89" s="34">
        <v>15</v>
      </c>
    </row>
    <row r="90" spans="1:19" s="145" customFormat="1" ht="13.5" customHeight="1">
      <c r="A90" s="197">
        <v>84</v>
      </c>
      <c r="B90" s="30" t="s">
        <v>324</v>
      </c>
      <c r="C90" s="243" t="s">
        <v>403</v>
      </c>
      <c r="D90" s="252" t="s">
        <v>232</v>
      </c>
      <c r="E90" s="197">
        <v>17</v>
      </c>
      <c r="F90" s="375">
        <v>64</v>
      </c>
      <c r="G90" s="33">
        <v>2</v>
      </c>
      <c r="H90" s="177"/>
      <c r="I90" s="33"/>
      <c r="J90" s="376"/>
      <c r="K90" s="33"/>
      <c r="L90" s="208"/>
      <c r="M90" s="34"/>
      <c r="N90" s="144"/>
      <c r="O90" s="199"/>
      <c r="P90" s="144"/>
      <c r="Q90" s="34"/>
      <c r="R90" s="449">
        <v>64</v>
      </c>
      <c r="S90" s="34">
        <v>15</v>
      </c>
    </row>
    <row r="91" spans="1:19" s="145" customFormat="1" ht="13.5" customHeight="1">
      <c r="A91" s="197">
        <v>86</v>
      </c>
      <c r="B91" s="30"/>
      <c r="C91" s="243" t="s">
        <v>838</v>
      </c>
      <c r="D91" s="252" t="s">
        <v>839</v>
      </c>
      <c r="E91" s="197">
        <v>15</v>
      </c>
      <c r="F91" s="375"/>
      <c r="G91" s="33"/>
      <c r="H91" s="177"/>
      <c r="I91" s="33"/>
      <c r="J91" s="376"/>
      <c r="K91" s="33"/>
      <c r="L91" s="208"/>
      <c r="M91" s="34"/>
      <c r="N91" s="144"/>
      <c r="O91" s="199"/>
      <c r="P91" s="144"/>
      <c r="Q91" s="34"/>
      <c r="R91" s="449">
        <v>64</v>
      </c>
      <c r="S91" s="34">
        <v>15</v>
      </c>
    </row>
    <row r="92" spans="1:19" s="145" customFormat="1" ht="13.5" customHeight="1">
      <c r="A92" s="197">
        <v>86</v>
      </c>
      <c r="B92" s="30" t="s">
        <v>324</v>
      </c>
      <c r="C92" s="346" t="s">
        <v>840</v>
      </c>
      <c r="D92" s="252" t="s">
        <v>839</v>
      </c>
      <c r="E92" s="197">
        <v>15</v>
      </c>
      <c r="F92" s="144"/>
      <c r="G92" s="33"/>
      <c r="H92" s="177"/>
      <c r="I92" s="33"/>
      <c r="J92" s="376"/>
      <c r="K92" s="33"/>
      <c r="L92" s="208"/>
      <c r="M92" s="34"/>
      <c r="N92" s="144"/>
      <c r="O92" s="199"/>
      <c r="P92" s="144"/>
      <c r="Q92" s="34"/>
      <c r="R92" s="449">
        <v>64</v>
      </c>
      <c r="S92" s="34">
        <v>15</v>
      </c>
    </row>
    <row r="93" spans="1:19" s="145" customFormat="1" ht="13.5" customHeight="1">
      <c r="A93" s="197">
        <v>86</v>
      </c>
      <c r="B93" s="30" t="s">
        <v>324</v>
      </c>
      <c r="C93" s="243" t="s">
        <v>410</v>
      </c>
      <c r="D93" s="252" t="s">
        <v>305</v>
      </c>
      <c r="E93" s="197">
        <v>15</v>
      </c>
      <c r="F93" s="144"/>
      <c r="G93" s="33"/>
      <c r="H93" s="177"/>
      <c r="I93" s="33"/>
      <c r="J93" s="376"/>
      <c r="K93" s="33"/>
      <c r="L93" s="208"/>
      <c r="M93" s="34"/>
      <c r="N93" s="144"/>
      <c r="O93" s="199"/>
      <c r="P93" s="306"/>
      <c r="Q93" s="34"/>
      <c r="R93" s="449">
        <v>64</v>
      </c>
      <c r="S93" s="34">
        <v>15</v>
      </c>
    </row>
    <row r="94" spans="1:19" s="145" customFormat="1" ht="13.5" customHeight="1">
      <c r="A94" s="197">
        <v>86</v>
      </c>
      <c r="B94" s="30" t="s">
        <v>324</v>
      </c>
      <c r="C94" s="243" t="s">
        <v>412</v>
      </c>
      <c r="D94" s="252" t="s">
        <v>841</v>
      </c>
      <c r="E94" s="197">
        <v>15</v>
      </c>
      <c r="F94" s="375"/>
      <c r="G94" s="33"/>
      <c r="H94" s="177"/>
      <c r="I94" s="33"/>
      <c r="J94" s="376"/>
      <c r="K94" s="33"/>
      <c r="L94" s="208"/>
      <c r="M94" s="34"/>
      <c r="N94" s="144"/>
      <c r="O94" s="199"/>
      <c r="P94" s="306"/>
      <c r="Q94" s="34"/>
      <c r="R94" s="449">
        <v>64</v>
      </c>
      <c r="S94" s="34">
        <v>15</v>
      </c>
    </row>
    <row r="95" spans="1:19" s="145" customFormat="1" ht="13.5" customHeight="1">
      <c r="A95" s="197">
        <v>86</v>
      </c>
      <c r="B95" s="30" t="s">
        <v>324</v>
      </c>
      <c r="C95" s="243" t="s">
        <v>411</v>
      </c>
      <c r="D95" s="252" t="s">
        <v>841</v>
      </c>
      <c r="E95" s="197">
        <v>15</v>
      </c>
      <c r="F95" s="375"/>
      <c r="G95" s="33"/>
      <c r="H95" s="177"/>
      <c r="I95" s="33"/>
      <c r="J95" s="376"/>
      <c r="K95" s="33"/>
      <c r="L95" s="208"/>
      <c r="M95" s="34"/>
      <c r="N95" s="144"/>
      <c r="O95" s="199"/>
      <c r="P95" s="144"/>
      <c r="Q95" s="34"/>
      <c r="R95" s="449">
        <v>64</v>
      </c>
      <c r="S95" s="34">
        <v>15</v>
      </c>
    </row>
    <row r="96" spans="1:19" s="145" customFormat="1" ht="13.5" customHeight="1">
      <c r="A96" s="197">
        <v>86</v>
      </c>
      <c r="B96" s="30" t="s">
        <v>324</v>
      </c>
      <c r="C96" s="243" t="s">
        <v>404</v>
      </c>
      <c r="D96" s="252" t="s">
        <v>4</v>
      </c>
      <c r="E96" s="197">
        <v>15</v>
      </c>
      <c r="F96" s="375"/>
      <c r="G96" s="33"/>
      <c r="H96" s="439"/>
      <c r="I96" s="33"/>
      <c r="J96" s="376">
        <v>32</v>
      </c>
      <c r="K96" s="33">
        <v>15</v>
      </c>
      <c r="L96" s="208"/>
      <c r="M96" s="34"/>
      <c r="N96" s="144"/>
      <c r="O96" s="199"/>
      <c r="P96" s="144"/>
      <c r="Q96" s="34"/>
      <c r="R96" s="449"/>
      <c r="S96" s="34"/>
    </row>
    <row r="97" spans="1:19" s="145" customFormat="1" ht="13.5" customHeight="1">
      <c r="A97" s="197">
        <v>86</v>
      </c>
      <c r="B97" s="30" t="s">
        <v>324</v>
      </c>
      <c r="C97" s="243" t="s">
        <v>405</v>
      </c>
      <c r="D97" s="252" t="s">
        <v>204</v>
      </c>
      <c r="E97" s="197">
        <v>15</v>
      </c>
      <c r="F97" s="144"/>
      <c r="G97" s="33"/>
      <c r="H97" s="439"/>
      <c r="I97" s="33"/>
      <c r="J97" s="376">
        <v>32</v>
      </c>
      <c r="K97" s="33">
        <v>15</v>
      </c>
      <c r="L97" s="208"/>
      <c r="M97" s="34"/>
      <c r="N97" s="144"/>
      <c r="O97" s="199"/>
      <c r="P97" s="144"/>
      <c r="Q97" s="34"/>
      <c r="R97" s="449"/>
      <c r="S97" s="34"/>
    </row>
    <row r="98" spans="1:19" s="145" customFormat="1" ht="13.5" customHeight="1">
      <c r="A98" s="197">
        <v>86</v>
      </c>
      <c r="B98" s="30" t="s">
        <v>324</v>
      </c>
      <c r="C98" s="243" t="s">
        <v>406</v>
      </c>
      <c r="D98" s="252" t="s">
        <v>193</v>
      </c>
      <c r="E98" s="197">
        <v>15</v>
      </c>
      <c r="F98" s="144"/>
      <c r="G98" s="33"/>
      <c r="H98" s="439"/>
      <c r="I98" s="33"/>
      <c r="J98" s="376">
        <v>32</v>
      </c>
      <c r="K98" s="33">
        <v>15</v>
      </c>
      <c r="L98" s="208"/>
      <c r="M98" s="34"/>
      <c r="N98" s="144"/>
      <c r="O98" s="199"/>
      <c r="P98" s="144"/>
      <c r="Q98" s="34"/>
      <c r="R98" s="449"/>
      <c r="S98" s="34"/>
    </row>
    <row r="99" spans="1:19" s="145" customFormat="1" ht="13.5" customHeight="1">
      <c r="A99" s="197">
        <v>86</v>
      </c>
      <c r="B99" s="30" t="s">
        <v>324</v>
      </c>
      <c r="C99" s="243" t="s">
        <v>407</v>
      </c>
      <c r="D99" s="252" t="s">
        <v>228</v>
      </c>
      <c r="E99" s="197">
        <v>15</v>
      </c>
      <c r="F99" s="375"/>
      <c r="G99" s="33"/>
      <c r="H99" s="177"/>
      <c r="I99" s="33"/>
      <c r="J99" s="376">
        <v>32</v>
      </c>
      <c r="K99" s="33">
        <v>15</v>
      </c>
      <c r="L99" s="208"/>
      <c r="M99" s="34"/>
      <c r="N99" s="144"/>
      <c r="O99" s="199"/>
      <c r="P99" s="144"/>
      <c r="Q99" s="34"/>
      <c r="R99" s="449"/>
      <c r="S99" s="34"/>
    </row>
    <row r="100" spans="1:19" s="145" customFormat="1" ht="13.5" customHeight="1">
      <c r="A100" s="197">
        <v>86</v>
      </c>
      <c r="B100" s="30" t="s">
        <v>324</v>
      </c>
      <c r="C100" s="243" t="s">
        <v>408</v>
      </c>
      <c r="D100" s="252" t="s">
        <v>207</v>
      </c>
      <c r="E100" s="197">
        <v>15</v>
      </c>
      <c r="F100" s="375"/>
      <c r="G100" s="33"/>
      <c r="H100" s="177"/>
      <c r="I100" s="33"/>
      <c r="J100" s="376">
        <v>32</v>
      </c>
      <c r="K100" s="33">
        <v>15</v>
      </c>
      <c r="L100" s="208"/>
      <c r="M100" s="34"/>
      <c r="N100" s="144"/>
      <c r="O100" s="199"/>
      <c r="P100" s="144"/>
      <c r="Q100" s="34"/>
      <c r="R100" s="449"/>
      <c r="S100" s="34"/>
    </row>
    <row r="101" spans="1:19" s="145" customFormat="1" ht="13.5" customHeight="1">
      <c r="A101" s="197">
        <v>86</v>
      </c>
      <c r="B101" s="30" t="s">
        <v>324</v>
      </c>
      <c r="C101" s="243" t="s">
        <v>409</v>
      </c>
      <c r="D101" s="252" t="s">
        <v>233</v>
      </c>
      <c r="E101" s="197">
        <v>15</v>
      </c>
      <c r="F101" s="375"/>
      <c r="G101" s="33"/>
      <c r="H101" s="177"/>
      <c r="I101" s="33"/>
      <c r="J101" s="376">
        <v>32</v>
      </c>
      <c r="K101" s="33">
        <v>15</v>
      </c>
      <c r="L101" s="208"/>
      <c r="M101" s="34"/>
      <c r="N101" s="144"/>
      <c r="O101" s="199"/>
      <c r="P101" s="144"/>
      <c r="Q101" s="34"/>
      <c r="R101" s="449"/>
      <c r="S101" s="34"/>
    </row>
    <row r="102" spans="1:19" s="145" customFormat="1" ht="13.5" customHeight="1">
      <c r="A102" s="197">
        <v>97</v>
      </c>
      <c r="B102" s="30"/>
      <c r="C102" s="243" t="s">
        <v>413</v>
      </c>
      <c r="D102" s="252" t="s">
        <v>188</v>
      </c>
      <c r="E102" s="197">
        <v>14</v>
      </c>
      <c r="F102" s="375">
        <v>64</v>
      </c>
      <c r="G102" s="33">
        <v>2</v>
      </c>
      <c r="H102" s="177"/>
      <c r="I102" s="33"/>
      <c r="J102" s="376"/>
      <c r="K102" s="33"/>
      <c r="L102" s="208" t="s">
        <v>295</v>
      </c>
      <c r="M102" s="34">
        <v>12</v>
      </c>
      <c r="N102" s="144"/>
      <c r="O102" s="199"/>
      <c r="P102" s="144"/>
      <c r="Q102" s="34"/>
      <c r="R102" s="449"/>
      <c r="S102" s="34"/>
    </row>
    <row r="103" spans="1:19" s="145" customFormat="1" ht="13.5" customHeight="1">
      <c r="A103" s="197">
        <v>97</v>
      </c>
      <c r="B103" s="30" t="s">
        <v>324</v>
      </c>
      <c r="C103" s="243" t="s">
        <v>414</v>
      </c>
      <c r="D103" s="252" t="s">
        <v>184</v>
      </c>
      <c r="E103" s="197">
        <v>14</v>
      </c>
      <c r="F103" s="375"/>
      <c r="G103" s="33"/>
      <c r="H103" s="177"/>
      <c r="I103" s="33"/>
      <c r="J103" s="376"/>
      <c r="K103" s="33"/>
      <c r="L103" s="208" t="s">
        <v>294</v>
      </c>
      <c r="M103" s="34">
        <v>14</v>
      </c>
      <c r="N103" s="144"/>
      <c r="O103" s="199"/>
      <c r="P103" s="144"/>
      <c r="Q103" s="34"/>
      <c r="R103" s="449"/>
      <c r="S103" s="34"/>
    </row>
    <row r="104" spans="1:19" s="145" customFormat="1" ht="13.5" customHeight="1">
      <c r="A104" s="197">
        <v>97</v>
      </c>
      <c r="B104" s="30" t="s">
        <v>324</v>
      </c>
      <c r="C104" s="243" t="s">
        <v>415</v>
      </c>
      <c r="D104" s="252" t="s">
        <v>184</v>
      </c>
      <c r="E104" s="197">
        <v>14</v>
      </c>
      <c r="F104" s="375"/>
      <c r="G104" s="33"/>
      <c r="H104" s="177"/>
      <c r="I104" s="33"/>
      <c r="J104" s="376"/>
      <c r="K104" s="33"/>
      <c r="L104" s="208" t="s">
        <v>294</v>
      </c>
      <c r="M104" s="34">
        <v>14</v>
      </c>
      <c r="N104" s="144"/>
      <c r="O104" s="199"/>
      <c r="P104" s="144"/>
      <c r="Q104" s="34"/>
      <c r="R104" s="449"/>
      <c r="S104" s="34"/>
    </row>
    <row r="105" spans="1:19" s="145" customFormat="1" ht="13.5" customHeight="1">
      <c r="A105" s="197">
        <v>97</v>
      </c>
      <c r="B105" s="30" t="s">
        <v>324</v>
      </c>
      <c r="C105" s="243" t="s">
        <v>416</v>
      </c>
      <c r="D105" s="252" t="s">
        <v>184</v>
      </c>
      <c r="E105" s="197">
        <v>14</v>
      </c>
      <c r="F105" s="375">
        <v>16</v>
      </c>
      <c r="G105" s="33">
        <v>6</v>
      </c>
      <c r="H105" s="177"/>
      <c r="I105" s="33"/>
      <c r="J105" s="376"/>
      <c r="K105" s="33"/>
      <c r="L105" s="208" t="s">
        <v>296</v>
      </c>
      <c r="M105" s="34">
        <v>8</v>
      </c>
      <c r="N105" s="144"/>
      <c r="O105" s="199"/>
      <c r="P105" s="144"/>
      <c r="Q105" s="34"/>
      <c r="R105" s="449"/>
      <c r="S105" s="34"/>
    </row>
    <row r="106" spans="1:19" s="145" customFormat="1" ht="13.5" customHeight="1">
      <c r="A106" s="197">
        <v>97</v>
      </c>
      <c r="B106" s="30" t="s">
        <v>324</v>
      </c>
      <c r="C106" s="243" t="s">
        <v>417</v>
      </c>
      <c r="D106" s="252" t="s">
        <v>184</v>
      </c>
      <c r="E106" s="197">
        <v>14</v>
      </c>
      <c r="F106" s="375">
        <v>16</v>
      </c>
      <c r="G106" s="33">
        <v>6</v>
      </c>
      <c r="H106" s="177"/>
      <c r="I106" s="33"/>
      <c r="J106" s="376"/>
      <c r="K106" s="33"/>
      <c r="L106" s="208" t="s">
        <v>296</v>
      </c>
      <c r="M106" s="34">
        <v>8</v>
      </c>
      <c r="N106" s="144"/>
      <c r="O106" s="199"/>
      <c r="P106" s="144"/>
      <c r="Q106" s="34"/>
      <c r="R106" s="449"/>
      <c r="S106" s="34"/>
    </row>
    <row r="107" spans="1:19" s="145" customFormat="1" ht="13.5" customHeight="1">
      <c r="A107" s="197">
        <v>102</v>
      </c>
      <c r="B107" s="30"/>
      <c r="C107" s="243" t="s">
        <v>418</v>
      </c>
      <c r="D107" s="252" t="s">
        <v>263</v>
      </c>
      <c r="E107" s="197">
        <v>12</v>
      </c>
      <c r="F107" s="375">
        <v>16</v>
      </c>
      <c r="G107" s="33">
        <v>6</v>
      </c>
      <c r="H107" s="177"/>
      <c r="I107" s="33"/>
      <c r="J107" s="376"/>
      <c r="K107" s="33"/>
      <c r="L107" s="208" t="s">
        <v>419</v>
      </c>
      <c r="M107" s="34">
        <v>6</v>
      </c>
      <c r="N107" s="144"/>
      <c r="O107" s="199"/>
      <c r="P107" s="144"/>
      <c r="Q107" s="34"/>
      <c r="R107" s="449"/>
      <c r="S107" s="34"/>
    </row>
    <row r="108" spans="1:19" s="145" customFormat="1" ht="13.5" customHeight="1">
      <c r="A108" s="197">
        <v>102</v>
      </c>
      <c r="B108" s="30" t="s">
        <v>324</v>
      </c>
      <c r="C108" s="243" t="s">
        <v>420</v>
      </c>
      <c r="D108" s="252" t="s">
        <v>263</v>
      </c>
      <c r="E108" s="197">
        <v>12</v>
      </c>
      <c r="F108" s="375">
        <v>16</v>
      </c>
      <c r="G108" s="33">
        <v>6</v>
      </c>
      <c r="H108" s="177"/>
      <c r="I108" s="33"/>
      <c r="J108" s="376"/>
      <c r="K108" s="33"/>
      <c r="L108" s="208" t="s">
        <v>419</v>
      </c>
      <c r="M108" s="34">
        <v>6</v>
      </c>
      <c r="N108" s="144"/>
      <c r="O108" s="199"/>
      <c r="P108" s="144"/>
      <c r="Q108" s="34"/>
      <c r="R108" s="449"/>
      <c r="S108" s="34"/>
    </row>
    <row r="109" spans="1:19" s="145" customFormat="1" ht="13.5" customHeight="1">
      <c r="A109" s="197">
        <v>102</v>
      </c>
      <c r="B109" s="30" t="s">
        <v>324</v>
      </c>
      <c r="C109" s="243" t="s">
        <v>421</v>
      </c>
      <c r="D109" s="252" t="s">
        <v>267</v>
      </c>
      <c r="E109" s="197">
        <v>12</v>
      </c>
      <c r="F109" s="375">
        <v>4</v>
      </c>
      <c r="G109" s="33">
        <v>12</v>
      </c>
      <c r="H109" s="177"/>
      <c r="I109" s="33"/>
      <c r="J109" s="376"/>
      <c r="K109" s="33"/>
      <c r="L109" s="208"/>
      <c r="M109" s="34"/>
      <c r="N109" s="144"/>
      <c r="O109" s="199"/>
      <c r="P109" s="144"/>
      <c r="Q109" s="34"/>
      <c r="R109" s="449"/>
      <c r="S109" s="34"/>
    </row>
    <row r="110" spans="1:19" s="145" customFormat="1" ht="13.5" customHeight="1">
      <c r="A110" s="197">
        <v>105</v>
      </c>
      <c r="B110" s="30"/>
      <c r="C110" s="243" t="s">
        <v>422</v>
      </c>
      <c r="D110" s="252" t="s">
        <v>221</v>
      </c>
      <c r="E110" s="197">
        <v>8</v>
      </c>
      <c r="F110" s="375"/>
      <c r="G110" s="33"/>
      <c r="H110" s="177"/>
      <c r="I110" s="33"/>
      <c r="J110" s="376"/>
      <c r="K110" s="33"/>
      <c r="L110" s="208" t="s">
        <v>296</v>
      </c>
      <c r="M110" s="34">
        <v>8</v>
      </c>
      <c r="N110" s="144"/>
      <c r="O110" s="199"/>
      <c r="P110" s="306"/>
      <c r="Q110" s="34"/>
      <c r="R110" s="449"/>
      <c r="S110" s="34"/>
    </row>
    <row r="111" spans="1:19" s="145" customFormat="1" ht="13.5" customHeight="1">
      <c r="A111" s="197">
        <v>105</v>
      </c>
      <c r="B111" s="30" t="s">
        <v>324</v>
      </c>
      <c r="C111" s="243" t="s">
        <v>423</v>
      </c>
      <c r="D111" s="252" t="s">
        <v>221</v>
      </c>
      <c r="E111" s="197">
        <v>8</v>
      </c>
      <c r="F111" s="375"/>
      <c r="G111" s="33"/>
      <c r="H111" s="177"/>
      <c r="I111" s="33"/>
      <c r="J111" s="376"/>
      <c r="K111" s="33"/>
      <c r="L111" s="208" t="s">
        <v>296</v>
      </c>
      <c r="M111" s="34">
        <v>8</v>
      </c>
      <c r="N111" s="144"/>
      <c r="O111" s="199"/>
      <c r="P111" s="144"/>
      <c r="Q111" s="34"/>
      <c r="R111" s="449"/>
      <c r="S111" s="34"/>
    </row>
    <row r="112" spans="1:19" s="145" customFormat="1" ht="13.5" customHeight="1">
      <c r="A112" s="197">
        <v>105</v>
      </c>
      <c r="B112" s="30" t="s">
        <v>324</v>
      </c>
      <c r="C112" s="243" t="s">
        <v>424</v>
      </c>
      <c r="D112" s="252" t="s">
        <v>187</v>
      </c>
      <c r="E112" s="197">
        <v>8</v>
      </c>
      <c r="F112" s="375"/>
      <c r="G112" s="33"/>
      <c r="H112" s="177"/>
      <c r="I112" s="33"/>
      <c r="J112" s="376"/>
      <c r="K112" s="33"/>
      <c r="L112" s="208" t="s">
        <v>296</v>
      </c>
      <c r="M112" s="34">
        <v>8</v>
      </c>
      <c r="N112" s="144"/>
      <c r="O112" s="199"/>
      <c r="P112" s="144"/>
      <c r="Q112" s="34"/>
      <c r="R112" s="449"/>
      <c r="S112" s="34"/>
    </row>
    <row r="113" spans="1:19" s="145" customFormat="1" ht="13.5" customHeight="1">
      <c r="A113" s="197">
        <v>105</v>
      </c>
      <c r="B113" s="30" t="s">
        <v>324</v>
      </c>
      <c r="C113" s="243" t="s">
        <v>425</v>
      </c>
      <c r="D113" s="252" t="s">
        <v>179</v>
      </c>
      <c r="E113" s="197">
        <v>8</v>
      </c>
      <c r="F113" s="375">
        <v>8</v>
      </c>
      <c r="G113" s="33">
        <v>8</v>
      </c>
      <c r="H113" s="177"/>
      <c r="I113" s="33"/>
      <c r="J113" s="376"/>
      <c r="K113" s="33"/>
      <c r="L113" s="208"/>
      <c r="M113" s="34"/>
      <c r="N113" s="144"/>
      <c r="O113" s="199"/>
      <c r="P113" s="144"/>
      <c r="Q113" s="34"/>
      <c r="R113" s="449"/>
      <c r="S113" s="34"/>
    </row>
    <row r="114" spans="1:19" s="145" customFormat="1" ht="13.5" customHeight="1">
      <c r="A114" s="197">
        <v>105</v>
      </c>
      <c r="B114" s="30" t="s">
        <v>324</v>
      </c>
      <c r="C114" s="243" t="s">
        <v>426</v>
      </c>
      <c r="D114" s="252" t="s">
        <v>266</v>
      </c>
      <c r="E114" s="197">
        <v>8</v>
      </c>
      <c r="F114" s="375"/>
      <c r="G114" s="33"/>
      <c r="H114" s="177"/>
      <c r="I114" s="33"/>
      <c r="J114" s="376"/>
      <c r="K114" s="33"/>
      <c r="L114" s="208" t="s">
        <v>296</v>
      </c>
      <c r="M114" s="34">
        <v>8</v>
      </c>
      <c r="N114" s="144"/>
      <c r="O114" s="199"/>
      <c r="P114" s="144"/>
      <c r="Q114" s="34"/>
      <c r="R114" s="449"/>
      <c r="S114" s="34"/>
    </row>
    <row r="115" spans="1:19" s="145" customFormat="1" ht="13.5" customHeight="1">
      <c r="A115" s="197">
        <v>105</v>
      </c>
      <c r="B115" s="30" t="s">
        <v>324</v>
      </c>
      <c r="C115" s="243" t="s">
        <v>427</v>
      </c>
      <c r="D115" s="252" t="s">
        <v>183</v>
      </c>
      <c r="E115" s="197">
        <v>8</v>
      </c>
      <c r="F115" s="375">
        <v>8</v>
      </c>
      <c r="G115" s="33">
        <v>8</v>
      </c>
      <c r="H115" s="177"/>
      <c r="I115" s="33"/>
      <c r="J115" s="376"/>
      <c r="K115" s="33"/>
      <c r="L115" s="208"/>
      <c r="M115" s="34"/>
      <c r="N115" s="144"/>
      <c r="O115" s="199"/>
      <c r="P115" s="144"/>
      <c r="Q115" s="34"/>
      <c r="R115" s="449"/>
      <c r="S115" s="34"/>
    </row>
    <row r="116" spans="1:19" s="145" customFormat="1" ht="13.5" customHeight="1">
      <c r="A116" s="197">
        <v>105</v>
      </c>
      <c r="B116" s="30" t="s">
        <v>324</v>
      </c>
      <c r="C116" s="243" t="s">
        <v>428</v>
      </c>
      <c r="D116" s="252" t="s">
        <v>4</v>
      </c>
      <c r="E116" s="197">
        <v>8</v>
      </c>
      <c r="F116" s="375">
        <v>8</v>
      </c>
      <c r="G116" s="33">
        <v>8</v>
      </c>
      <c r="H116" s="177"/>
      <c r="I116" s="33"/>
      <c r="J116" s="376"/>
      <c r="K116" s="33"/>
      <c r="L116" s="208"/>
      <c r="M116" s="34"/>
      <c r="N116" s="144"/>
      <c r="O116" s="199"/>
      <c r="P116" s="144"/>
      <c r="Q116" s="34"/>
      <c r="R116" s="449"/>
      <c r="S116" s="34"/>
    </row>
    <row r="117" spans="1:19" s="145" customFormat="1" ht="13.5" customHeight="1">
      <c r="A117" s="197">
        <v>105</v>
      </c>
      <c r="B117" s="30" t="s">
        <v>324</v>
      </c>
      <c r="C117" s="243" t="s">
        <v>429</v>
      </c>
      <c r="D117" s="252" t="s">
        <v>4</v>
      </c>
      <c r="E117" s="197">
        <v>8</v>
      </c>
      <c r="F117" s="375">
        <v>8</v>
      </c>
      <c r="G117" s="33">
        <v>8</v>
      </c>
      <c r="H117" s="177"/>
      <c r="I117" s="33"/>
      <c r="J117" s="376"/>
      <c r="K117" s="33"/>
      <c r="L117" s="208"/>
      <c r="M117" s="34"/>
      <c r="N117" s="144"/>
      <c r="O117" s="199"/>
      <c r="P117" s="306"/>
      <c r="Q117" s="34"/>
      <c r="R117" s="449"/>
      <c r="S117" s="34"/>
    </row>
    <row r="118" spans="1:19" s="145" customFormat="1" ht="13.5" customHeight="1">
      <c r="A118" s="197">
        <v>113</v>
      </c>
      <c r="B118" s="30"/>
      <c r="C118" s="243" t="s">
        <v>442</v>
      </c>
      <c r="D118" s="252" t="s">
        <v>225</v>
      </c>
      <c r="E118" s="197">
        <v>6</v>
      </c>
      <c r="F118" s="375">
        <v>16</v>
      </c>
      <c r="G118" s="33">
        <v>6</v>
      </c>
      <c r="H118" s="177"/>
      <c r="I118" s="33"/>
      <c r="J118" s="376"/>
      <c r="K118" s="33"/>
      <c r="L118" s="208"/>
      <c r="M118" s="34"/>
      <c r="N118" s="144"/>
      <c r="O118" s="199"/>
      <c r="P118" s="144"/>
      <c r="Q118" s="34"/>
      <c r="R118" s="449"/>
      <c r="S118" s="34"/>
    </row>
    <row r="119" spans="1:19" s="145" customFormat="1" ht="13.5" customHeight="1">
      <c r="A119" s="197">
        <v>113</v>
      </c>
      <c r="B119" s="30" t="s">
        <v>324</v>
      </c>
      <c r="C119" s="243" t="s">
        <v>435</v>
      </c>
      <c r="D119" s="252" t="s">
        <v>184</v>
      </c>
      <c r="E119" s="197">
        <v>6</v>
      </c>
      <c r="F119" s="375">
        <v>16</v>
      </c>
      <c r="G119" s="33">
        <v>6</v>
      </c>
      <c r="H119" s="177"/>
      <c r="I119" s="33"/>
      <c r="J119" s="376"/>
      <c r="K119" s="33"/>
      <c r="L119" s="208"/>
      <c r="M119" s="34"/>
      <c r="N119" s="144"/>
      <c r="O119" s="199"/>
      <c r="P119" s="306"/>
      <c r="Q119" s="34"/>
      <c r="R119" s="449"/>
      <c r="S119" s="34"/>
    </row>
    <row r="120" spans="1:19" s="145" customFormat="1" ht="13.5" customHeight="1">
      <c r="A120" s="197">
        <v>113</v>
      </c>
      <c r="B120" s="30" t="s">
        <v>324</v>
      </c>
      <c r="C120" s="346" t="s">
        <v>430</v>
      </c>
      <c r="D120" s="345" t="s">
        <v>3</v>
      </c>
      <c r="E120" s="197">
        <v>6</v>
      </c>
      <c r="F120" s="375">
        <v>16</v>
      </c>
      <c r="G120" s="33">
        <v>6</v>
      </c>
      <c r="H120" s="177"/>
      <c r="I120" s="33"/>
      <c r="J120" s="376"/>
      <c r="K120" s="33"/>
      <c r="L120" s="208"/>
      <c r="M120" s="34"/>
      <c r="N120" s="144"/>
      <c r="O120" s="199"/>
      <c r="P120" s="144"/>
      <c r="Q120" s="34"/>
      <c r="R120" s="449"/>
      <c r="S120" s="34"/>
    </row>
    <row r="121" spans="1:19" s="145" customFormat="1" ht="13.5" customHeight="1">
      <c r="A121" s="197">
        <v>113</v>
      </c>
      <c r="B121" s="30" t="s">
        <v>324</v>
      </c>
      <c r="C121" s="346" t="s">
        <v>431</v>
      </c>
      <c r="D121" s="345" t="s">
        <v>3</v>
      </c>
      <c r="E121" s="197">
        <v>6</v>
      </c>
      <c r="F121" s="375">
        <v>16</v>
      </c>
      <c r="G121" s="33">
        <v>6</v>
      </c>
      <c r="H121" s="177"/>
      <c r="I121" s="33"/>
      <c r="J121" s="376"/>
      <c r="K121" s="33"/>
      <c r="L121" s="208"/>
      <c r="M121" s="34"/>
      <c r="N121" s="144"/>
      <c r="O121" s="199"/>
      <c r="P121" s="144"/>
      <c r="Q121" s="34"/>
      <c r="R121" s="449"/>
      <c r="S121" s="34"/>
    </row>
    <row r="122" spans="1:19" s="145" customFormat="1" ht="13.5" customHeight="1">
      <c r="A122" s="197">
        <v>113</v>
      </c>
      <c r="B122" s="30" t="s">
        <v>324</v>
      </c>
      <c r="C122" s="243" t="s">
        <v>432</v>
      </c>
      <c r="D122" s="252" t="s">
        <v>181</v>
      </c>
      <c r="E122" s="197">
        <v>6</v>
      </c>
      <c r="F122" s="375">
        <v>16</v>
      </c>
      <c r="G122" s="33">
        <v>6</v>
      </c>
      <c r="H122" s="177"/>
      <c r="I122" s="33"/>
      <c r="J122" s="376"/>
      <c r="K122" s="33"/>
      <c r="L122" s="239"/>
      <c r="M122" s="34"/>
      <c r="N122" s="144"/>
      <c r="O122" s="199"/>
      <c r="P122" s="144"/>
      <c r="Q122" s="34"/>
      <c r="R122" s="449"/>
      <c r="S122" s="34"/>
    </row>
    <row r="123" spans="1:19" s="145" customFormat="1" ht="13.5" customHeight="1">
      <c r="A123" s="197">
        <v>113</v>
      </c>
      <c r="B123" s="30" t="s">
        <v>324</v>
      </c>
      <c r="C123" s="243" t="s">
        <v>433</v>
      </c>
      <c r="D123" s="252" t="s">
        <v>181</v>
      </c>
      <c r="E123" s="197">
        <v>6</v>
      </c>
      <c r="F123" s="375">
        <v>16</v>
      </c>
      <c r="G123" s="33">
        <v>6</v>
      </c>
      <c r="H123" s="177"/>
      <c r="I123" s="33"/>
      <c r="J123" s="376"/>
      <c r="K123" s="33"/>
      <c r="L123" s="208"/>
      <c r="M123" s="34"/>
      <c r="N123" s="144"/>
      <c r="O123" s="199"/>
      <c r="P123" s="144"/>
      <c r="Q123" s="34"/>
      <c r="R123" s="449"/>
      <c r="S123" s="34"/>
    </row>
    <row r="124" spans="1:19" s="145" customFormat="1" ht="13.5" customHeight="1">
      <c r="A124" s="197">
        <v>113</v>
      </c>
      <c r="B124" s="30" t="s">
        <v>324</v>
      </c>
      <c r="C124" s="243" t="s">
        <v>434</v>
      </c>
      <c r="D124" s="252" t="s">
        <v>250</v>
      </c>
      <c r="E124" s="197">
        <v>6</v>
      </c>
      <c r="F124" s="375">
        <v>64</v>
      </c>
      <c r="G124" s="33">
        <v>2</v>
      </c>
      <c r="H124" s="177"/>
      <c r="I124" s="33"/>
      <c r="J124" s="376"/>
      <c r="K124" s="33"/>
      <c r="L124" s="208" t="s">
        <v>345</v>
      </c>
      <c r="M124" s="34">
        <v>4</v>
      </c>
      <c r="N124" s="144"/>
      <c r="O124" s="199"/>
      <c r="P124" s="144"/>
      <c r="Q124" s="34"/>
      <c r="R124" s="449"/>
      <c r="S124" s="34"/>
    </row>
    <row r="125" spans="1:19" s="145" customFormat="1" ht="13.5" customHeight="1">
      <c r="A125" s="197">
        <v>113</v>
      </c>
      <c r="B125" s="30" t="s">
        <v>324</v>
      </c>
      <c r="C125" s="243" t="s">
        <v>321</v>
      </c>
      <c r="D125" s="252" t="s">
        <v>19</v>
      </c>
      <c r="E125" s="197">
        <v>6</v>
      </c>
      <c r="F125" s="375">
        <v>16</v>
      </c>
      <c r="G125" s="33">
        <v>6</v>
      </c>
      <c r="H125" s="177"/>
      <c r="I125" s="33"/>
      <c r="J125" s="376"/>
      <c r="K125" s="33"/>
      <c r="L125" s="208"/>
      <c r="M125" s="34"/>
      <c r="N125" s="144"/>
      <c r="O125" s="199"/>
      <c r="P125" s="144"/>
      <c r="Q125" s="34"/>
      <c r="R125" s="449"/>
      <c r="S125" s="34"/>
    </row>
    <row r="126" spans="1:19" s="145" customFormat="1" ht="13.5" customHeight="1">
      <c r="A126" s="197">
        <v>113</v>
      </c>
      <c r="B126" s="30" t="s">
        <v>324</v>
      </c>
      <c r="C126" s="243" t="s">
        <v>436</v>
      </c>
      <c r="D126" s="252" t="s">
        <v>184</v>
      </c>
      <c r="E126" s="197">
        <v>6</v>
      </c>
      <c r="F126" s="144">
        <v>16</v>
      </c>
      <c r="G126" s="33">
        <v>6</v>
      </c>
      <c r="H126" s="177"/>
      <c r="I126" s="33"/>
      <c r="J126" s="376"/>
      <c r="K126" s="33"/>
      <c r="L126" s="208"/>
      <c r="M126" s="34"/>
      <c r="N126" s="144"/>
      <c r="O126" s="199"/>
      <c r="P126" s="144"/>
      <c r="Q126" s="34"/>
      <c r="R126" s="449"/>
      <c r="S126" s="34"/>
    </row>
    <row r="127" spans="1:19" s="145" customFormat="1" ht="13.5" customHeight="1">
      <c r="A127" s="197">
        <v>113</v>
      </c>
      <c r="B127" s="30" t="s">
        <v>324</v>
      </c>
      <c r="C127" s="243" t="s">
        <v>437</v>
      </c>
      <c r="D127" s="252" t="s">
        <v>184</v>
      </c>
      <c r="E127" s="197">
        <v>6</v>
      </c>
      <c r="F127" s="375">
        <v>16</v>
      </c>
      <c r="G127" s="33">
        <v>6</v>
      </c>
      <c r="H127" s="177"/>
      <c r="I127" s="33"/>
      <c r="J127" s="376"/>
      <c r="K127" s="33"/>
      <c r="L127" s="208"/>
      <c r="M127" s="34"/>
      <c r="N127" s="144"/>
      <c r="O127" s="199"/>
      <c r="P127" s="306"/>
      <c r="Q127" s="34"/>
      <c r="R127" s="449"/>
      <c r="S127" s="34"/>
    </row>
    <row r="128" spans="1:19" s="145" customFormat="1" ht="13.5" customHeight="1">
      <c r="A128" s="197">
        <v>113</v>
      </c>
      <c r="B128" s="30" t="s">
        <v>324</v>
      </c>
      <c r="C128" s="243" t="s">
        <v>438</v>
      </c>
      <c r="D128" s="252" t="s">
        <v>268</v>
      </c>
      <c r="E128" s="197">
        <v>6</v>
      </c>
      <c r="F128" s="375">
        <v>16</v>
      </c>
      <c r="G128" s="33">
        <v>6</v>
      </c>
      <c r="H128" s="177"/>
      <c r="I128" s="33"/>
      <c r="J128" s="376"/>
      <c r="K128" s="33"/>
      <c r="L128" s="208"/>
      <c r="M128" s="34"/>
      <c r="N128" s="144"/>
      <c r="O128" s="199"/>
      <c r="P128" s="144"/>
      <c r="Q128" s="34"/>
      <c r="R128" s="449"/>
      <c r="S128" s="34"/>
    </row>
    <row r="129" spans="1:19" s="145" customFormat="1" ht="13.5" customHeight="1">
      <c r="A129" s="197">
        <v>113</v>
      </c>
      <c r="B129" s="30" t="s">
        <v>324</v>
      </c>
      <c r="C129" s="243" t="s">
        <v>439</v>
      </c>
      <c r="D129" s="252" t="s">
        <v>215</v>
      </c>
      <c r="E129" s="197">
        <v>6</v>
      </c>
      <c r="F129" s="375">
        <v>16</v>
      </c>
      <c r="G129" s="33">
        <v>6</v>
      </c>
      <c r="H129" s="177"/>
      <c r="I129" s="33"/>
      <c r="J129" s="376"/>
      <c r="K129" s="33"/>
      <c r="L129" s="208"/>
      <c r="M129" s="34"/>
      <c r="N129" s="144"/>
      <c r="O129" s="199"/>
      <c r="P129" s="306"/>
      <c r="Q129" s="34"/>
      <c r="R129" s="449"/>
      <c r="S129" s="34"/>
    </row>
    <row r="130" spans="1:19" s="145" customFormat="1" ht="13.5" customHeight="1">
      <c r="A130" s="197">
        <v>113</v>
      </c>
      <c r="B130" s="30" t="s">
        <v>324</v>
      </c>
      <c r="C130" s="243" t="s">
        <v>440</v>
      </c>
      <c r="D130" s="252" t="s">
        <v>289</v>
      </c>
      <c r="E130" s="197">
        <v>6</v>
      </c>
      <c r="F130" s="375"/>
      <c r="G130" s="33"/>
      <c r="H130" s="177"/>
      <c r="I130" s="33"/>
      <c r="J130" s="376"/>
      <c r="K130" s="33"/>
      <c r="L130" s="208" t="s">
        <v>419</v>
      </c>
      <c r="M130" s="34">
        <v>6</v>
      </c>
      <c r="N130" s="144"/>
      <c r="O130" s="199"/>
      <c r="P130" s="144"/>
      <c r="Q130" s="34"/>
      <c r="R130" s="449"/>
      <c r="S130" s="34"/>
    </row>
    <row r="131" spans="1:19" s="145" customFormat="1" ht="13.5" customHeight="1">
      <c r="A131" s="197">
        <v>113</v>
      </c>
      <c r="B131" s="30" t="s">
        <v>324</v>
      </c>
      <c r="C131" s="243" t="s">
        <v>441</v>
      </c>
      <c r="D131" s="252" t="s">
        <v>289</v>
      </c>
      <c r="E131" s="197">
        <v>6</v>
      </c>
      <c r="F131" s="375"/>
      <c r="G131" s="33"/>
      <c r="H131" s="177"/>
      <c r="I131" s="33"/>
      <c r="J131" s="376"/>
      <c r="K131" s="33"/>
      <c r="L131" s="208" t="s">
        <v>419</v>
      </c>
      <c r="M131" s="34">
        <v>6</v>
      </c>
      <c r="N131" s="144"/>
      <c r="O131" s="199"/>
      <c r="P131" s="306"/>
      <c r="Q131" s="34"/>
      <c r="R131" s="449"/>
      <c r="S131" s="34"/>
    </row>
    <row r="132" spans="1:19" s="145" customFormat="1" ht="13.5" customHeight="1">
      <c r="A132" s="197">
        <v>127</v>
      </c>
      <c r="B132" s="30"/>
      <c r="C132" s="243" t="s">
        <v>458</v>
      </c>
      <c r="D132" s="252" t="s">
        <v>194</v>
      </c>
      <c r="E132" s="197">
        <v>4</v>
      </c>
      <c r="F132" s="375"/>
      <c r="G132" s="33"/>
      <c r="H132" s="177"/>
      <c r="I132" s="33"/>
      <c r="J132" s="376"/>
      <c r="K132" s="33"/>
      <c r="L132" s="208" t="s">
        <v>345</v>
      </c>
      <c r="M132" s="34">
        <v>4</v>
      </c>
      <c r="N132" s="144"/>
      <c r="O132" s="199"/>
      <c r="P132" s="144"/>
      <c r="Q132" s="34"/>
      <c r="R132" s="451"/>
      <c r="S132" s="34"/>
    </row>
    <row r="133" spans="1:19" s="145" customFormat="1" ht="13.5" customHeight="1">
      <c r="A133" s="197">
        <v>127</v>
      </c>
      <c r="B133" s="30" t="s">
        <v>324</v>
      </c>
      <c r="C133" s="243" t="s">
        <v>449</v>
      </c>
      <c r="D133" s="252" t="s">
        <v>250</v>
      </c>
      <c r="E133" s="197">
        <v>4</v>
      </c>
      <c r="F133" s="375"/>
      <c r="G133" s="33"/>
      <c r="H133" s="177"/>
      <c r="I133" s="33"/>
      <c r="J133" s="376"/>
      <c r="K133" s="33"/>
      <c r="L133" s="208" t="s">
        <v>345</v>
      </c>
      <c r="M133" s="34">
        <v>4</v>
      </c>
      <c r="N133" s="144"/>
      <c r="O133" s="199"/>
      <c r="P133" s="144"/>
      <c r="Q133" s="34"/>
      <c r="R133" s="449"/>
      <c r="S133" s="34"/>
    </row>
    <row r="134" spans="1:19" s="145" customFormat="1" ht="13.5" customHeight="1">
      <c r="A134" s="197">
        <v>127</v>
      </c>
      <c r="B134" s="30" t="s">
        <v>324</v>
      </c>
      <c r="C134" s="243" t="s">
        <v>456</v>
      </c>
      <c r="D134" s="252" t="s">
        <v>183</v>
      </c>
      <c r="E134" s="197">
        <v>4</v>
      </c>
      <c r="F134" s="375">
        <v>32</v>
      </c>
      <c r="G134" s="33">
        <v>4</v>
      </c>
      <c r="H134" s="177"/>
      <c r="I134" s="33"/>
      <c r="J134" s="376"/>
      <c r="K134" s="33"/>
      <c r="L134" s="208"/>
      <c r="M134" s="34"/>
      <c r="N134" s="144"/>
      <c r="O134" s="199"/>
      <c r="P134" s="144"/>
      <c r="Q134" s="34"/>
      <c r="R134" s="449"/>
      <c r="S134" s="34"/>
    </row>
    <row r="135" spans="1:19" s="145" customFormat="1" ht="13.5" customHeight="1">
      <c r="A135" s="197">
        <v>127</v>
      </c>
      <c r="B135" s="30" t="s">
        <v>324</v>
      </c>
      <c r="C135" s="243" t="s">
        <v>443</v>
      </c>
      <c r="D135" s="252" t="s">
        <v>2</v>
      </c>
      <c r="E135" s="197">
        <v>4</v>
      </c>
      <c r="F135" s="375"/>
      <c r="G135" s="33"/>
      <c r="H135" s="177"/>
      <c r="I135" s="33"/>
      <c r="J135" s="376"/>
      <c r="K135" s="33"/>
      <c r="L135" s="208" t="s">
        <v>345</v>
      </c>
      <c r="M135" s="34">
        <v>4</v>
      </c>
      <c r="N135" s="144"/>
      <c r="O135" s="199"/>
      <c r="P135" s="144"/>
      <c r="Q135" s="34"/>
      <c r="R135" s="449"/>
      <c r="S135" s="34"/>
    </row>
    <row r="136" spans="1:19" s="145" customFormat="1" ht="13.5" customHeight="1">
      <c r="A136" s="197">
        <v>127</v>
      </c>
      <c r="B136" s="30" t="s">
        <v>324</v>
      </c>
      <c r="C136" s="243" t="s">
        <v>444</v>
      </c>
      <c r="D136" s="252" t="s">
        <v>263</v>
      </c>
      <c r="E136" s="197">
        <v>4</v>
      </c>
      <c r="F136" s="375">
        <v>32</v>
      </c>
      <c r="G136" s="33">
        <v>4</v>
      </c>
      <c r="H136" s="177"/>
      <c r="I136" s="33"/>
      <c r="J136" s="376"/>
      <c r="K136" s="33"/>
      <c r="L136" s="208"/>
      <c r="M136" s="34"/>
      <c r="N136" s="144"/>
      <c r="O136" s="199"/>
      <c r="P136" s="144"/>
      <c r="Q136" s="34"/>
      <c r="R136" s="449"/>
      <c r="S136" s="34"/>
    </row>
    <row r="137" spans="1:19" s="145" customFormat="1" ht="13.5" customHeight="1">
      <c r="A137" s="197">
        <v>127</v>
      </c>
      <c r="B137" s="30" t="s">
        <v>324</v>
      </c>
      <c r="C137" s="243" t="s">
        <v>445</v>
      </c>
      <c r="D137" s="252" t="s">
        <v>263</v>
      </c>
      <c r="E137" s="197">
        <v>4</v>
      </c>
      <c r="F137" s="144">
        <v>32</v>
      </c>
      <c r="G137" s="33">
        <v>4</v>
      </c>
      <c r="H137" s="439"/>
      <c r="I137" s="33"/>
      <c r="J137" s="376"/>
      <c r="K137" s="33"/>
      <c r="L137" s="208"/>
      <c r="M137" s="34"/>
      <c r="N137" s="144"/>
      <c r="O137" s="199"/>
      <c r="P137" s="144"/>
      <c r="Q137" s="34"/>
      <c r="R137" s="449"/>
      <c r="S137" s="34"/>
    </row>
    <row r="138" spans="1:19" s="145" customFormat="1" ht="13.5" customHeight="1">
      <c r="A138" s="197">
        <v>127</v>
      </c>
      <c r="B138" s="30" t="s">
        <v>324</v>
      </c>
      <c r="C138" s="243" t="s">
        <v>446</v>
      </c>
      <c r="D138" s="252" t="s">
        <v>18</v>
      </c>
      <c r="E138" s="197">
        <v>4</v>
      </c>
      <c r="F138" s="144"/>
      <c r="G138" s="33"/>
      <c r="H138" s="439"/>
      <c r="I138" s="33"/>
      <c r="J138" s="376"/>
      <c r="K138" s="33"/>
      <c r="L138" s="208" t="s">
        <v>345</v>
      </c>
      <c r="M138" s="34">
        <v>4</v>
      </c>
      <c r="N138" s="144"/>
      <c r="O138" s="199"/>
      <c r="P138" s="144"/>
      <c r="Q138" s="34"/>
      <c r="R138" s="449"/>
      <c r="S138" s="34"/>
    </row>
    <row r="139" spans="1:19" s="145" customFormat="1" ht="13.5" customHeight="1">
      <c r="A139" s="197">
        <v>127</v>
      </c>
      <c r="B139" s="30" t="s">
        <v>324</v>
      </c>
      <c r="C139" s="243" t="s">
        <v>447</v>
      </c>
      <c r="D139" s="252" t="s">
        <v>185</v>
      </c>
      <c r="E139" s="197">
        <v>4</v>
      </c>
      <c r="F139" s="375"/>
      <c r="G139" s="33"/>
      <c r="H139" s="177"/>
      <c r="I139" s="33"/>
      <c r="J139" s="376"/>
      <c r="K139" s="33"/>
      <c r="L139" s="208" t="s">
        <v>345</v>
      </c>
      <c r="M139" s="34">
        <v>4</v>
      </c>
      <c r="N139" s="144"/>
      <c r="O139" s="199"/>
      <c r="P139" s="144"/>
      <c r="Q139" s="34"/>
      <c r="R139" s="449"/>
      <c r="S139" s="34"/>
    </row>
    <row r="140" spans="1:19" s="145" customFormat="1" ht="13.5" customHeight="1">
      <c r="A140" s="197">
        <v>127</v>
      </c>
      <c r="B140" s="30" t="s">
        <v>324</v>
      </c>
      <c r="C140" s="243" t="s">
        <v>448</v>
      </c>
      <c r="D140" s="252" t="s">
        <v>201</v>
      </c>
      <c r="E140" s="197">
        <v>4</v>
      </c>
      <c r="F140" s="375"/>
      <c r="G140" s="33"/>
      <c r="H140" s="177"/>
      <c r="I140" s="33"/>
      <c r="J140" s="376"/>
      <c r="K140" s="33"/>
      <c r="L140" s="208" t="s">
        <v>345</v>
      </c>
      <c r="M140" s="34">
        <v>4</v>
      </c>
      <c r="N140" s="144"/>
      <c r="O140" s="199"/>
      <c r="P140" s="144"/>
      <c r="Q140" s="34"/>
      <c r="R140" s="449"/>
      <c r="S140" s="34"/>
    </row>
    <row r="141" spans="1:19" s="145" customFormat="1" ht="13.5" customHeight="1">
      <c r="A141" s="197">
        <v>127</v>
      </c>
      <c r="B141" s="30" t="s">
        <v>324</v>
      </c>
      <c r="C141" s="243" t="s">
        <v>450</v>
      </c>
      <c r="D141" s="252" t="s">
        <v>179</v>
      </c>
      <c r="E141" s="197">
        <v>4</v>
      </c>
      <c r="F141" s="375"/>
      <c r="G141" s="33"/>
      <c r="H141" s="177"/>
      <c r="I141" s="33"/>
      <c r="J141" s="376"/>
      <c r="K141" s="33"/>
      <c r="L141" s="208" t="s">
        <v>345</v>
      </c>
      <c r="M141" s="34">
        <v>4</v>
      </c>
      <c r="N141" s="144"/>
      <c r="O141" s="199"/>
      <c r="P141" s="144"/>
      <c r="Q141" s="34"/>
      <c r="R141" s="449"/>
      <c r="S141" s="34"/>
    </row>
    <row r="142" spans="1:19" s="145" customFormat="1" ht="13.5" customHeight="1">
      <c r="A142" s="197">
        <v>127</v>
      </c>
      <c r="B142" s="30" t="s">
        <v>324</v>
      </c>
      <c r="C142" s="243" t="s">
        <v>451</v>
      </c>
      <c r="D142" s="252" t="s">
        <v>186</v>
      </c>
      <c r="E142" s="197">
        <v>4</v>
      </c>
      <c r="F142" s="375">
        <v>32</v>
      </c>
      <c r="G142" s="33">
        <v>4</v>
      </c>
      <c r="H142" s="177"/>
      <c r="I142" s="33"/>
      <c r="J142" s="376"/>
      <c r="K142" s="33"/>
      <c r="L142" s="208"/>
      <c r="M142" s="34"/>
      <c r="N142" s="144"/>
      <c r="O142" s="199"/>
      <c r="P142" s="144"/>
      <c r="Q142" s="34"/>
      <c r="R142" s="449"/>
      <c r="S142" s="34"/>
    </row>
    <row r="143" spans="1:19" s="145" customFormat="1" ht="13.5" customHeight="1">
      <c r="A143" s="197">
        <v>127</v>
      </c>
      <c r="B143" s="30" t="s">
        <v>324</v>
      </c>
      <c r="C143" s="243" t="s">
        <v>452</v>
      </c>
      <c r="D143" s="252" t="s">
        <v>186</v>
      </c>
      <c r="E143" s="197">
        <v>4</v>
      </c>
      <c r="F143" s="375">
        <v>32</v>
      </c>
      <c r="G143" s="33">
        <v>4</v>
      </c>
      <c r="H143" s="177"/>
      <c r="I143" s="33"/>
      <c r="J143" s="376"/>
      <c r="K143" s="33"/>
      <c r="L143" s="208"/>
      <c r="M143" s="34"/>
      <c r="N143" s="144"/>
      <c r="O143" s="199"/>
      <c r="P143" s="144"/>
      <c r="Q143" s="34"/>
      <c r="R143" s="449"/>
      <c r="S143" s="34"/>
    </row>
    <row r="144" spans="1:19" s="145" customFormat="1" ht="13.5" customHeight="1">
      <c r="A144" s="197">
        <v>127</v>
      </c>
      <c r="B144" s="30" t="s">
        <v>324</v>
      </c>
      <c r="C144" s="243" t="s">
        <v>453</v>
      </c>
      <c r="D144" s="252" t="s">
        <v>245</v>
      </c>
      <c r="E144" s="197">
        <v>4</v>
      </c>
      <c r="F144" s="144"/>
      <c r="G144" s="33"/>
      <c r="H144" s="439"/>
      <c r="I144" s="33"/>
      <c r="J144" s="376"/>
      <c r="K144" s="33"/>
      <c r="L144" s="208" t="s">
        <v>345</v>
      </c>
      <c r="M144" s="34">
        <v>4</v>
      </c>
      <c r="N144" s="144"/>
      <c r="O144" s="199"/>
      <c r="P144" s="144"/>
      <c r="Q144" s="34"/>
      <c r="R144" s="449"/>
      <c r="S144" s="34"/>
    </row>
    <row r="145" spans="1:19" s="145" customFormat="1" ht="13.5" customHeight="1">
      <c r="A145" s="197">
        <v>127</v>
      </c>
      <c r="B145" s="30" t="s">
        <v>324</v>
      </c>
      <c r="C145" s="243" t="s">
        <v>454</v>
      </c>
      <c r="D145" s="252" t="s">
        <v>228</v>
      </c>
      <c r="E145" s="197">
        <v>4</v>
      </c>
      <c r="F145" s="144">
        <v>32</v>
      </c>
      <c r="G145" s="33">
        <v>4</v>
      </c>
      <c r="H145" s="439"/>
      <c r="I145" s="33"/>
      <c r="J145" s="376"/>
      <c r="K145" s="33"/>
      <c r="L145" s="208"/>
      <c r="M145" s="34"/>
      <c r="N145" s="144"/>
      <c r="O145" s="199"/>
      <c r="P145" s="144"/>
      <c r="Q145" s="34"/>
      <c r="R145" s="449"/>
      <c r="S145" s="34"/>
    </row>
    <row r="146" spans="1:19" s="145" customFormat="1" ht="13.5" customHeight="1">
      <c r="A146" s="197">
        <v>127</v>
      </c>
      <c r="B146" s="30" t="s">
        <v>324</v>
      </c>
      <c r="C146" s="243" t="s">
        <v>455</v>
      </c>
      <c r="D146" s="252" t="s">
        <v>183</v>
      </c>
      <c r="E146" s="197">
        <v>4</v>
      </c>
      <c r="F146" s="375">
        <v>32</v>
      </c>
      <c r="G146" s="33">
        <v>4</v>
      </c>
      <c r="H146" s="177"/>
      <c r="I146" s="33"/>
      <c r="J146" s="376"/>
      <c r="K146" s="33"/>
      <c r="L146" s="208"/>
      <c r="M146" s="34"/>
      <c r="N146" s="144"/>
      <c r="O146" s="199"/>
      <c r="P146" s="144"/>
      <c r="Q146" s="34"/>
      <c r="R146" s="449"/>
      <c r="S146" s="34"/>
    </row>
    <row r="147" spans="1:19" s="145" customFormat="1" ht="13.5" customHeight="1">
      <c r="A147" s="197">
        <v>127</v>
      </c>
      <c r="B147" s="30" t="s">
        <v>324</v>
      </c>
      <c r="C147" s="243" t="s">
        <v>457</v>
      </c>
      <c r="D147" s="252" t="s">
        <v>248</v>
      </c>
      <c r="E147" s="197">
        <v>4</v>
      </c>
      <c r="F147" s="144"/>
      <c r="G147" s="33"/>
      <c r="H147" s="439"/>
      <c r="I147" s="33"/>
      <c r="J147" s="376"/>
      <c r="K147" s="33"/>
      <c r="L147" s="208" t="s">
        <v>345</v>
      </c>
      <c r="M147" s="34">
        <v>4</v>
      </c>
      <c r="N147" s="144"/>
      <c r="O147" s="199"/>
      <c r="P147" s="144"/>
      <c r="Q147" s="34"/>
      <c r="R147" s="449"/>
      <c r="S147" s="34"/>
    </row>
    <row r="148" spans="1:19" s="145" customFormat="1" ht="13.5" customHeight="1">
      <c r="A148" s="197">
        <v>127</v>
      </c>
      <c r="B148" s="30" t="s">
        <v>324</v>
      </c>
      <c r="C148" s="243" t="s">
        <v>459</v>
      </c>
      <c r="D148" s="252" t="s">
        <v>204</v>
      </c>
      <c r="E148" s="197">
        <v>4</v>
      </c>
      <c r="F148" s="144"/>
      <c r="G148" s="33"/>
      <c r="H148" s="439"/>
      <c r="I148" s="33"/>
      <c r="J148" s="376"/>
      <c r="K148" s="33"/>
      <c r="L148" s="208" t="s">
        <v>345</v>
      </c>
      <c r="M148" s="34">
        <v>4</v>
      </c>
      <c r="N148" s="144"/>
      <c r="O148" s="199"/>
      <c r="P148" s="144"/>
      <c r="Q148" s="34"/>
      <c r="R148" s="449"/>
      <c r="S148" s="34"/>
    </row>
    <row r="149" spans="1:19" s="145" customFormat="1" ht="13.5" customHeight="1">
      <c r="A149" s="197">
        <v>127</v>
      </c>
      <c r="B149" s="30" t="s">
        <v>324</v>
      </c>
      <c r="C149" s="243" t="s">
        <v>460</v>
      </c>
      <c r="D149" s="252" t="s">
        <v>292</v>
      </c>
      <c r="E149" s="197">
        <v>4</v>
      </c>
      <c r="F149" s="144"/>
      <c r="G149" s="33"/>
      <c r="H149" s="177"/>
      <c r="I149" s="33"/>
      <c r="J149" s="376"/>
      <c r="K149" s="33"/>
      <c r="L149" s="208" t="s">
        <v>345</v>
      </c>
      <c r="M149" s="34">
        <v>4</v>
      </c>
      <c r="N149" s="144"/>
      <c r="O149" s="199"/>
      <c r="P149" s="306"/>
      <c r="Q149" s="34"/>
      <c r="R149" s="449"/>
      <c r="S149" s="34"/>
    </row>
    <row r="150" spans="1:19" s="145" customFormat="1" ht="13.5" customHeight="1">
      <c r="A150" s="197">
        <v>127</v>
      </c>
      <c r="B150" s="30" t="s">
        <v>324</v>
      </c>
      <c r="C150" s="243" t="s">
        <v>461</v>
      </c>
      <c r="D150" s="252" t="s">
        <v>214</v>
      </c>
      <c r="E150" s="197">
        <v>4</v>
      </c>
      <c r="F150" s="375">
        <v>32</v>
      </c>
      <c r="G150" s="33">
        <v>4</v>
      </c>
      <c r="H150" s="177"/>
      <c r="I150" s="33"/>
      <c r="J150" s="376"/>
      <c r="K150" s="33"/>
      <c r="L150" s="208"/>
      <c r="M150" s="34"/>
      <c r="N150" s="144"/>
      <c r="O150" s="199"/>
      <c r="P150" s="306"/>
      <c r="Q150" s="34"/>
      <c r="R150" s="449"/>
      <c r="S150" s="34"/>
    </row>
    <row r="151" spans="1:19" s="145" customFormat="1" ht="13.5" customHeight="1">
      <c r="A151" s="197">
        <v>127</v>
      </c>
      <c r="B151" s="30" t="s">
        <v>324</v>
      </c>
      <c r="C151" s="243" t="s">
        <v>462</v>
      </c>
      <c r="D151" s="252" t="s">
        <v>214</v>
      </c>
      <c r="E151" s="197">
        <v>4</v>
      </c>
      <c r="F151" s="375">
        <v>32</v>
      </c>
      <c r="G151" s="33">
        <v>4</v>
      </c>
      <c r="H151" s="177"/>
      <c r="I151" s="33"/>
      <c r="J151" s="376"/>
      <c r="K151" s="33"/>
      <c r="L151" s="208"/>
      <c r="M151" s="34"/>
      <c r="N151" s="144"/>
      <c r="O151" s="199"/>
      <c r="P151" s="144"/>
      <c r="Q151" s="34"/>
      <c r="R151" s="449"/>
      <c r="S151" s="34"/>
    </row>
    <row r="152" spans="1:19" s="145" customFormat="1" ht="13.5" customHeight="1">
      <c r="A152" s="197">
        <v>147</v>
      </c>
      <c r="B152" s="30"/>
      <c r="C152" s="243" t="s">
        <v>466</v>
      </c>
      <c r="D152" s="252" t="s">
        <v>264</v>
      </c>
      <c r="E152" s="197">
        <v>2</v>
      </c>
      <c r="F152" s="375">
        <v>64</v>
      </c>
      <c r="G152" s="33">
        <v>2</v>
      </c>
      <c r="H152" s="177"/>
      <c r="I152" s="33"/>
      <c r="J152" s="376"/>
      <c r="K152" s="33"/>
      <c r="L152" s="208"/>
      <c r="M152" s="34"/>
      <c r="N152" s="144"/>
      <c r="O152" s="199"/>
      <c r="P152" s="144"/>
      <c r="Q152" s="34"/>
      <c r="R152" s="449"/>
      <c r="S152" s="34"/>
    </row>
    <row r="153" spans="1:19" s="145" customFormat="1" ht="13.5" customHeight="1">
      <c r="A153" s="197">
        <v>147</v>
      </c>
      <c r="B153" s="30" t="s">
        <v>324</v>
      </c>
      <c r="C153" s="243" t="s">
        <v>463</v>
      </c>
      <c r="D153" s="252" t="s">
        <v>232</v>
      </c>
      <c r="E153" s="197">
        <v>2</v>
      </c>
      <c r="F153" s="375">
        <v>64</v>
      </c>
      <c r="G153" s="33">
        <v>2</v>
      </c>
      <c r="H153" s="177"/>
      <c r="I153" s="33"/>
      <c r="J153" s="376"/>
      <c r="K153" s="33"/>
      <c r="L153" s="208"/>
      <c r="M153" s="34"/>
      <c r="N153" s="144"/>
      <c r="O153" s="199"/>
      <c r="P153" s="144"/>
      <c r="Q153" s="34"/>
      <c r="R153" s="449"/>
      <c r="S153" s="34"/>
    </row>
    <row r="154" spans="1:19" s="145" customFormat="1" ht="13.5" customHeight="1">
      <c r="A154" s="197">
        <v>147</v>
      </c>
      <c r="B154" s="30" t="s">
        <v>324</v>
      </c>
      <c r="C154" s="243" t="s">
        <v>473</v>
      </c>
      <c r="D154" s="252" t="s">
        <v>180</v>
      </c>
      <c r="E154" s="197">
        <v>2</v>
      </c>
      <c r="F154" s="144">
        <v>64</v>
      </c>
      <c r="G154" s="33">
        <v>2</v>
      </c>
      <c r="H154" s="177"/>
      <c r="I154" s="33"/>
      <c r="J154" s="376"/>
      <c r="K154" s="33"/>
      <c r="L154" s="208"/>
      <c r="M154" s="34"/>
      <c r="N154" s="144"/>
      <c r="O154" s="199"/>
      <c r="P154" s="144"/>
      <c r="Q154" s="34"/>
      <c r="R154" s="449"/>
      <c r="S154" s="34"/>
    </row>
    <row r="155" spans="1:19" s="145" customFormat="1" ht="13.5" customHeight="1">
      <c r="A155" s="197">
        <v>147</v>
      </c>
      <c r="B155" s="30" t="s">
        <v>324</v>
      </c>
      <c r="C155" s="243" t="s">
        <v>464</v>
      </c>
      <c r="D155" s="252" t="s">
        <v>187</v>
      </c>
      <c r="E155" s="197">
        <v>2</v>
      </c>
      <c r="F155" s="375">
        <v>64</v>
      </c>
      <c r="G155" s="33">
        <v>2</v>
      </c>
      <c r="H155" s="177"/>
      <c r="I155" s="33"/>
      <c r="J155" s="376"/>
      <c r="K155" s="33"/>
      <c r="L155" s="208"/>
      <c r="M155" s="34"/>
      <c r="N155" s="144"/>
      <c r="O155" s="199"/>
      <c r="P155" s="144"/>
      <c r="Q155" s="34"/>
      <c r="R155" s="449"/>
      <c r="S155" s="34"/>
    </row>
    <row r="156" spans="1:19" s="145" customFormat="1" ht="13.5" customHeight="1">
      <c r="A156" s="197">
        <v>147</v>
      </c>
      <c r="B156" s="30" t="s">
        <v>324</v>
      </c>
      <c r="C156" s="243" t="s">
        <v>465</v>
      </c>
      <c r="D156" s="252" t="s">
        <v>264</v>
      </c>
      <c r="E156" s="197">
        <v>2</v>
      </c>
      <c r="F156" s="144">
        <v>64</v>
      </c>
      <c r="G156" s="33">
        <v>2</v>
      </c>
      <c r="H156" s="177"/>
      <c r="I156" s="33"/>
      <c r="J156" s="376"/>
      <c r="K156" s="33"/>
      <c r="L156" s="208"/>
      <c r="M156" s="34"/>
      <c r="N156" s="144"/>
      <c r="O156" s="199"/>
      <c r="P156" s="306"/>
      <c r="Q156" s="34"/>
      <c r="R156" s="449"/>
      <c r="S156" s="34"/>
    </row>
    <row r="157" spans="1:19" s="145" customFormat="1" ht="13.5" customHeight="1">
      <c r="A157" s="197">
        <v>147</v>
      </c>
      <c r="B157" s="30" t="s">
        <v>324</v>
      </c>
      <c r="C157" s="346" t="s">
        <v>467</v>
      </c>
      <c r="D157" s="345" t="s">
        <v>264</v>
      </c>
      <c r="E157" s="197">
        <v>2</v>
      </c>
      <c r="F157" s="144">
        <v>64</v>
      </c>
      <c r="G157" s="33">
        <v>2</v>
      </c>
      <c r="H157" s="177"/>
      <c r="I157" s="33"/>
      <c r="J157" s="376"/>
      <c r="K157" s="33"/>
      <c r="L157" s="208"/>
      <c r="M157" s="34"/>
      <c r="N157" s="144"/>
      <c r="O157" s="199"/>
      <c r="P157" s="144"/>
      <c r="Q157" s="34"/>
      <c r="R157" s="449"/>
      <c r="S157" s="34"/>
    </row>
    <row r="158" spans="1:19" s="145" customFormat="1" ht="13.5" customHeight="1">
      <c r="A158" s="197">
        <v>147</v>
      </c>
      <c r="B158" s="30" t="s">
        <v>324</v>
      </c>
      <c r="C158" s="243" t="s">
        <v>468</v>
      </c>
      <c r="D158" s="252" t="s">
        <v>197</v>
      </c>
      <c r="E158" s="197">
        <v>2</v>
      </c>
      <c r="F158" s="375">
        <v>64</v>
      </c>
      <c r="G158" s="33">
        <v>2</v>
      </c>
      <c r="H158" s="177"/>
      <c r="I158" s="33"/>
      <c r="J158" s="376"/>
      <c r="K158" s="33"/>
      <c r="L158" s="208"/>
      <c r="M158" s="34"/>
      <c r="N158" s="144"/>
      <c r="O158" s="199"/>
      <c r="P158" s="144"/>
      <c r="Q158" s="34"/>
      <c r="R158" s="449"/>
      <c r="S158" s="34"/>
    </row>
    <row r="159" spans="1:19" s="145" customFormat="1" ht="13.5" customHeight="1">
      <c r="A159" s="197">
        <v>147</v>
      </c>
      <c r="B159" s="30" t="s">
        <v>324</v>
      </c>
      <c r="C159" s="243" t="s">
        <v>469</v>
      </c>
      <c r="D159" s="252" t="s">
        <v>197</v>
      </c>
      <c r="E159" s="197">
        <v>2</v>
      </c>
      <c r="F159" s="375">
        <v>64</v>
      </c>
      <c r="G159" s="33">
        <v>2</v>
      </c>
      <c r="H159" s="177"/>
      <c r="I159" s="33"/>
      <c r="J159" s="376"/>
      <c r="K159" s="33"/>
      <c r="L159" s="208"/>
      <c r="M159" s="34"/>
      <c r="N159" s="144"/>
      <c r="O159" s="199"/>
      <c r="P159" s="144"/>
      <c r="Q159" s="34"/>
      <c r="R159" s="449"/>
      <c r="S159" s="34"/>
    </row>
    <row r="160" spans="1:19" s="145" customFormat="1" ht="13.5" customHeight="1">
      <c r="A160" s="197">
        <v>147</v>
      </c>
      <c r="B160" s="30" t="s">
        <v>324</v>
      </c>
      <c r="C160" s="243" t="s">
        <v>470</v>
      </c>
      <c r="D160" s="252" t="s">
        <v>19</v>
      </c>
      <c r="E160" s="197">
        <v>2</v>
      </c>
      <c r="F160" s="144">
        <v>64</v>
      </c>
      <c r="G160" s="33">
        <v>2</v>
      </c>
      <c r="H160" s="439"/>
      <c r="I160" s="33"/>
      <c r="J160" s="376"/>
      <c r="K160" s="33"/>
      <c r="L160" s="208"/>
      <c r="M160" s="34"/>
      <c r="N160" s="144"/>
      <c r="O160" s="199"/>
      <c r="P160" s="144"/>
      <c r="Q160" s="34"/>
      <c r="R160" s="449"/>
      <c r="S160" s="34"/>
    </row>
    <row r="161" spans="1:19" s="145" customFormat="1" ht="13.5" customHeight="1">
      <c r="A161" s="197">
        <v>147</v>
      </c>
      <c r="B161" s="30" t="s">
        <v>324</v>
      </c>
      <c r="C161" s="346" t="s">
        <v>471</v>
      </c>
      <c r="D161" s="252" t="s">
        <v>19</v>
      </c>
      <c r="E161" s="197">
        <v>2</v>
      </c>
      <c r="F161" s="144">
        <v>64</v>
      </c>
      <c r="G161" s="33">
        <v>2</v>
      </c>
      <c r="H161" s="177"/>
      <c r="I161" s="33"/>
      <c r="J161" s="376"/>
      <c r="K161" s="33"/>
      <c r="L161" s="208"/>
      <c r="M161" s="34"/>
      <c r="N161" s="144"/>
      <c r="O161" s="199"/>
      <c r="P161" s="144"/>
      <c r="Q161" s="34"/>
      <c r="R161" s="449"/>
      <c r="S161" s="34"/>
    </row>
    <row r="162" spans="1:19" s="145" customFormat="1" ht="13.5" customHeight="1">
      <c r="A162" s="197">
        <v>147</v>
      </c>
      <c r="B162" s="30" t="s">
        <v>324</v>
      </c>
      <c r="C162" s="243" t="s">
        <v>592</v>
      </c>
      <c r="D162" s="252" t="s">
        <v>188</v>
      </c>
      <c r="E162" s="197">
        <v>2</v>
      </c>
      <c r="F162" s="375">
        <v>64</v>
      </c>
      <c r="G162" s="33">
        <v>2</v>
      </c>
      <c r="H162" s="177"/>
      <c r="I162" s="33"/>
      <c r="J162" s="376"/>
      <c r="K162" s="33"/>
      <c r="L162" s="208"/>
      <c r="M162" s="34"/>
      <c r="N162" s="144"/>
      <c r="O162" s="199"/>
      <c r="P162" s="306"/>
      <c r="Q162" s="34"/>
      <c r="R162" s="449"/>
      <c r="S162" s="34"/>
    </row>
    <row r="163" spans="1:19" s="145" customFormat="1" ht="13.5" customHeight="1">
      <c r="A163" s="197">
        <v>147</v>
      </c>
      <c r="B163" s="30" t="s">
        <v>324</v>
      </c>
      <c r="C163" s="243" t="s">
        <v>472</v>
      </c>
      <c r="D163" s="252" t="s">
        <v>180</v>
      </c>
      <c r="E163" s="197">
        <v>2</v>
      </c>
      <c r="F163" s="144">
        <v>64</v>
      </c>
      <c r="G163" s="33">
        <v>2</v>
      </c>
      <c r="H163" s="439"/>
      <c r="I163" s="33"/>
      <c r="J163" s="376"/>
      <c r="K163" s="33"/>
      <c r="L163" s="208"/>
      <c r="M163" s="34"/>
      <c r="N163" s="144"/>
      <c r="O163" s="199"/>
      <c r="P163" s="144"/>
      <c r="Q163" s="34"/>
      <c r="R163" s="449"/>
      <c r="S163" s="34"/>
    </row>
    <row r="164" spans="1:19" s="145" customFormat="1" ht="13.5" customHeight="1">
      <c r="A164" s="197">
        <v>147</v>
      </c>
      <c r="B164" s="30" t="s">
        <v>324</v>
      </c>
      <c r="C164" s="243" t="s">
        <v>474</v>
      </c>
      <c r="D164" s="252" t="s">
        <v>182</v>
      </c>
      <c r="E164" s="197">
        <v>2</v>
      </c>
      <c r="F164" s="144">
        <v>64</v>
      </c>
      <c r="G164" s="33">
        <v>2</v>
      </c>
      <c r="H164" s="439"/>
      <c r="I164" s="33"/>
      <c r="J164" s="376"/>
      <c r="K164" s="33"/>
      <c r="L164" s="208"/>
      <c r="M164" s="34"/>
      <c r="N164" s="144"/>
      <c r="O164" s="199"/>
      <c r="P164" s="144"/>
      <c r="Q164" s="34"/>
      <c r="R164" s="449"/>
      <c r="S164" s="34"/>
    </row>
    <row r="165" spans="1:19" s="145" customFormat="1" ht="13.5" customHeight="1">
      <c r="A165" s="197">
        <v>147</v>
      </c>
      <c r="B165" s="30" t="s">
        <v>324</v>
      </c>
      <c r="C165" s="243" t="s">
        <v>475</v>
      </c>
      <c r="D165" s="252" t="s">
        <v>182</v>
      </c>
      <c r="E165" s="197">
        <v>2</v>
      </c>
      <c r="F165" s="375">
        <v>64</v>
      </c>
      <c r="G165" s="33">
        <v>2</v>
      </c>
      <c r="H165" s="177"/>
      <c r="I165" s="33"/>
      <c r="J165" s="376"/>
      <c r="K165" s="33"/>
      <c r="L165" s="208"/>
      <c r="M165" s="34"/>
      <c r="N165" s="144"/>
      <c r="O165" s="199"/>
      <c r="P165" s="144"/>
      <c r="Q165" s="34"/>
      <c r="R165" s="449"/>
      <c r="S165" s="34"/>
    </row>
    <row r="166" spans="1:19" s="145" customFormat="1" ht="13.5" customHeight="1">
      <c r="A166" s="197">
        <v>147</v>
      </c>
      <c r="B166" s="30" t="s">
        <v>324</v>
      </c>
      <c r="C166" s="243" t="s">
        <v>476</v>
      </c>
      <c r="D166" s="252" t="s">
        <v>182</v>
      </c>
      <c r="E166" s="197">
        <v>2</v>
      </c>
      <c r="F166" s="375">
        <v>64</v>
      </c>
      <c r="G166" s="33">
        <v>2</v>
      </c>
      <c r="H166" s="177"/>
      <c r="I166" s="33"/>
      <c r="J166" s="376"/>
      <c r="K166" s="33"/>
      <c r="L166" s="208"/>
      <c r="M166" s="34"/>
      <c r="N166" s="144"/>
      <c r="O166" s="199"/>
      <c r="P166" s="306"/>
      <c r="Q166" s="34"/>
      <c r="R166" s="449"/>
      <c r="S166" s="34"/>
    </row>
    <row r="167" spans="1:19" s="145" customFormat="1" ht="13.5" customHeight="1">
      <c r="A167" s="197">
        <v>147</v>
      </c>
      <c r="B167" s="30" t="s">
        <v>324</v>
      </c>
      <c r="C167" s="243" t="s">
        <v>477</v>
      </c>
      <c r="D167" s="252" t="s">
        <v>216</v>
      </c>
      <c r="E167" s="197">
        <v>2</v>
      </c>
      <c r="F167" s="375">
        <v>64</v>
      </c>
      <c r="G167" s="33">
        <v>2</v>
      </c>
      <c r="H167" s="177"/>
      <c r="I167" s="33"/>
      <c r="J167" s="376"/>
      <c r="K167" s="33"/>
      <c r="L167" s="208"/>
      <c r="M167" s="34"/>
      <c r="N167" s="144"/>
      <c r="O167" s="199"/>
      <c r="P167" s="306"/>
      <c r="Q167" s="34"/>
      <c r="R167" s="449"/>
      <c r="S167" s="34"/>
    </row>
    <row r="168" spans="1:19" s="145" customFormat="1" ht="13.5" customHeight="1">
      <c r="A168" s="197">
        <v>147</v>
      </c>
      <c r="B168" s="30" t="s">
        <v>324</v>
      </c>
      <c r="C168" s="243" t="s">
        <v>478</v>
      </c>
      <c r="D168" s="252" t="s">
        <v>183</v>
      </c>
      <c r="E168" s="197">
        <v>2</v>
      </c>
      <c r="F168" s="144">
        <v>64</v>
      </c>
      <c r="G168" s="33">
        <v>2</v>
      </c>
      <c r="H168" s="177"/>
      <c r="I168" s="33"/>
      <c r="J168" s="376"/>
      <c r="K168" s="33"/>
      <c r="L168" s="208"/>
      <c r="M168" s="34"/>
      <c r="N168" s="144"/>
      <c r="O168" s="199"/>
      <c r="P168" s="144"/>
      <c r="Q168" s="34"/>
      <c r="R168" s="449"/>
      <c r="S168" s="34"/>
    </row>
    <row r="169" spans="1:19" s="145" customFormat="1" ht="13.5" customHeight="1">
      <c r="A169" s="197">
        <v>147</v>
      </c>
      <c r="B169" s="30" t="s">
        <v>324</v>
      </c>
      <c r="C169" s="243" t="s">
        <v>479</v>
      </c>
      <c r="D169" s="252" t="s">
        <v>183</v>
      </c>
      <c r="E169" s="197">
        <v>2</v>
      </c>
      <c r="F169" s="375">
        <v>64</v>
      </c>
      <c r="G169" s="33">
        <v>2</v>
      </c>
      <c r="H169" s="177"/>
      <c r="I169" s="33"/>
      <c r="J169" s="376"/>
      <c r="K169" s="33"/>
      <c r="L169" s="208"/>
      <c r="M169" s="34"/>
      <c r="N169" s="144"/>
      <c r="O169" s="199"/>
      <c r="P169" s="144"/>
      <c r="Q169" s="34"/>
      <c r="R169" s="449"/>
      <c r="S169" s="34"/>
    </row>
    <row r="170" spans="1:19" s="145" customFormat="1" ht="13.5" customHeight="1">
      <c r="A170" s="197">
        <v>147</v>
      </c>
      <c r="B170" s="30" t="s">
        <v>324</v>
      </c>
      <c r="C170" s="243" t="s">
        <v>480</v>
      </c>
      <c r="D170" s="252" t="s">
        <v>10</v>
      </c>
      <c r="E170" s="197">
        <v>2</v>
      </c>
      <c r="F170" s="375">
        <v>64</v>
      </c>
      <c r="G170" s="33">
        <v>2</v>
      </c>
      <c r="H170" s="177"/>
      <c r="I170" s="33"/>
      <c r="J170" s="376"/>
      <c r="K170" s="33"/>
      <c r="L170" s="208"/>
      <c r="M170" s="34"/>
      <c r="N170" s="144"/>
      <c r="O170" s="199"/>
      <c r="P170" s="144"/>
      <c r="Q170" s="34"/>
      <c r="R170" s="449"/>
      <c r="S170" s="34"/>
    </row>
    <row r="171" spans="1:19" s="145" customFormat="1" ht="13.5" customHeight="1">
      <c r="A171" s="197">
        <v>147</v>
      </c>
      <c r="B171" s="30" t="s">
        <v>324</v>
      </c>
      <c r="C171" s="243" t="s">
        <v>481</v>
      </c>
      <c r="D171" s="252" t="s">
        <v>10</v>
      </c>
      <c r="E171" s="197">
        <v>2</v>
      </c>
      <c r="F171" s="375">
        <v>64</v>
      </c>
      <c r="G171" s="33">
        <v>2</v>
      </c>
      <c r="H171" s="177"/>
      <c r="I171" s="33"/>
      <c r="J171" s="376"/>
      <c r="K171" s="33"/>
      <c r="L171" s="208"/>
      <c r="M171" s="34"/>
      <c r="N171" s="144"/>
      <c r="O171" s="199"/>
      <c r="P171" s="144"/>
      <c r="Q171" s="34"/>
      <c r="R171" s="449"/>
      <c r="S171" s="34"/>
    </row>
    <row r="172" spans="1:19" s="145" customFormat="1" ht="13.5" customHeight="1">
      <c r="A172" s="197">
        <v>147</v>
      </c>
      <c r="B172" s="30" t="s">
        <v>324</v>
      </c>
      <c r="C172" s="243" t="s">
        <v>482</v>
      </c>
      <c r="D172" s="252" t="s">
        <v>203</v>
      </c>
      <c r="E172" s="197">
        <v>2</v>
      </c>
      <c r="F172" s="375">
        <v>64</v>
      </c>
      <c r="G172" s="33">
        <v>2</v>
      </c>
      <c r="H172" s="177"/>
      <c r="I172" s="33"/>
      <c r="J172" s="376"/>
      <c r="K172" s="33"/>
      <c r="L172" s="208"/>
      <c r="M172" s="34"/>
      <c r="N172" s="144"/>
      <c r="O172" s="199"/>
      <c r="P172" s="144"/>
      <c r="Q172" s="34"/>
      <c r="R172" s="449"/>
      <c r="S172" s="34"/>
    </row>
    <row r="173" spans="1:19" s="145" customFormat="1" ht="13.5" customHeight="1">
      <c r="A173" s="197">
        <v>147</v>
      </c>
      <c r="B173" s="30" t="s">
        <v>324</v>
      </c>
      <c r="C173" s="243" t="s">
        <v>483</v>
      </c>
      <c r="D173" s="252" t="s">
        <v>203</v>
      </c>
      <c r="E173" s="197">
        <v>2</v>
      </c>
      <c r="F173" s="375">
        <v>64</v>
      </c>
      <c r="G173" s="33">
        <v>2</v>
      </c>
      <c r="H173" s="177"/>
      <c r="I173" s="33"/>
      <c r="J173" s="376"/>
      <c r="K173" s="33"/>
      <c r="L173" s="208"/>
      <c r="M173" s="34"/>
      <c r="N173" s="144"/>
      <c r="O173" s="199"/>
      <c r="P173" s="144"/>
      <c r="Q173" s="34"/>
      <c r="R173" s="449"/>
      <c r="S173" s="34"/>
    </row>
    <row r="174" spans="1:19" s="145" customFormat="1" ht="13.5" customHeight="1">
      <c r="A174" s="197">
        <v>147</v>
      </c>
      <c r="B174" s="30" t="s">
        <v>324</v>
      </c>
      <c r="C174" s="243" t="s">
        <v>484</v>
      </c>
      <c r="D174" s="252" t="s">
        <v>5</v>
      </c>
      <c r="E174" s="197">
        <v>2</v>
      </c>
      <c r="F174" s="375">
        <v>64</v>
      </c>
      <c r="G174" s="33">
        <v>2</v>
      </c>
      <c r="H174" s="177"/>
      <c r="I174" s="33"/>
      <c r="J174" s="376"/>
      <c r="K174" s="33"/>
      <c r="L174" s="208"/>
      <c r="M174" s="34"/>
      <c r="N174" s="144"/>
      <c r="O174" s="199"/>
      <c r="P174" s="144"/>
      <c r="Q174" s="34"/>
      <c r="R174" s="449"/>
      <c r="S174" s="34"/>
    </row>
    <row r="175" spans="1:19" s="145" customFormat="1" ht="13.5" customHeight="1">
      <c r="A175" s="197">
        <v>147</v>
      </c>
      <c r="B175" s="30" t="s">
        <v>324</v>
      </c>
      <c r="C175" s="243" t="s">
        <v>485</v>
      </c>
      <c r="D175" s="252" t="s">
        <v>225</v>
      </c>
      <c r="E175" s="197">
        <v>2</v>
      </c>
      <c r="F175" s="144">
        <v>64</v>
      </c>
      <c r="G175" s="33">
        <v>2</v>
      </c>
      <c r="H175" s="177"/>
      <c r="I175" s="33"/>
      <c r="J175" s="376"/>
      <c r="K175" s="33"/>
      <c r="L175" s="208"/>
      <c r="M175" s="34"/>
      <c r="N175" s="144"/>
      <c r="O175" s="199"/>
      <c r="P175" s="144"/>
      <c r="Q175" s="34"/>
      <c r="R175" s="449"/>
      <c r="S175" s="34"/>
    </row>
    <row r="176" spans="1:19" s="1" customFormat="1">
      <c r="A176" s="197" t="str">
        <f>IF(E176=0,"",RANK(E176,$E$4:$E$177))</f>
        <v/>
      </c>
      <c r="B176" s="30" t="str">
        <f>IF(E176=0,"",IF(A176=#REF!,"T",""))</f>
        <v/>
      </c>
      <c r="C176" s="243"/>
      <c r="D176" s="252"/>
      <c r="E176" s="197"/>
      <c r="F176" s="375"/>
      <c r="G176" s="33" t="str">
        <f>IF(F176=0,"",VLOOKUP(F176,得点テーブル!$B$6:$H$133,2,FALSE))</f>
        <v/>
      </c>
      <c r="H176" s="177"/>
      <c r="I176" s="33" t="str">
        <f>IF(H176=0,"",VLOOKUP(H176,得点テーブル!$B$6:$H$133,2,FALSE))</f>
        <v/>
      </c>
      <c r="J176" s="376"/>
      <c r="K176" s="33" t="str">
        <f>IF(J176=0,"",VLOOKUP(J176,得点テーブル!$B$6:$H$133,3,FALSE))</f>
        <v/>
      </c>
      <c r="L176" s="208"/>
      <c r="M176" s="34" t="str">
        <f>IF(L176=0,"",VLOOKUP(L176,得点テーブル!$B$6:$H$265,4,FALSE))</f>
        <v/>
      </c>
      <c r="N176" s="144"/>
      <c r="O176" s="199" t="str">
        <f>IF(N176=0,"",VLOOKUP(N176,得点テーブル!$B$6:$H$133,5,FALSE))</f>
        <v/>
      </c>
      <c r="P176" s="144"/>
      <c r="Q176" s="34" t="str">
        <f>IF(P176=0,"",VLOOKUP(P176,得点テーブル!$B$6:$H$133,6,FALSE))</f>
        <v/>
      </c>
      <c r="R176" s="449"/>
      <c r="S176" s="34" t="str">
        <f>IF(R176=0,"",VLOOKUP(R176,得点テーブル!$B$6:$H$133,7,FALSE))</f>
        <v/>
      </c>
    </row>
    <row r="177" spans="1:19">
      <c r="A177" s="13"/>
      <c r="B177" s="13"/>
      <c r="C177" s="231"/>
      <c r="D177" s="231"/>
      <c r="E177" s="13"/>
      <c r="F177" s="13"/>
      <c r="G177" s="13"/>
      <c r="H177" s="205"/>
      <c r="I177" s="13"/>
      <c r="J177" s="13"/>
      <c r="K177" s="13"/>
      <c r="L177" s="13"/>
      <c r="M177" s="14"/>
      <c r="N177" s="13"/>
      <c r="O177" s="13"/>
      <c r="P177" s="13"/>
      <c r="Q177" s="13"/>
      <c r="R177" s="148"/>
      <c r="S177" s="13"/>
    </row>
    <row r="178" spans="1:19">
      <c r="G178" s="188" t="str">
        <f>IF(F178=0,"",VLOOKUP(F178,得点テーブル!$B$6:$H$133,2,FALSE))</f>
        <v/>
      </c>
    </row>
    <row r="179" spans="1:19">
      <c r="G179" s="188" t="str">
        <f>IF(F179=0,"",VLOOKUP(F179,得点テーブル!$B$6:$H$133,2,FALSE))</f>
        <v/>
      </c>
    </row>
    <row r="180" spans="1:19">
      <c r="G180" s="188" t="str">
        <f>IF(F180=0,"",VLOOKUP(F180,得点テーブル!$B$6:$H$133,2,FALSE))</f>
        <v/>
      </c>
    </row>
    <row r="181" spans="1:19">
      <c r="G181" s="188" t="str">
        <f>IF(F181=0,"",VLOOKUP(F181,得点テーブル!$B$6:$H$133,2,FALSE))</f>
        <v/>
      </c>
    </row>
    <row r="182" spans="1:19">
      <c r="G182" s="188" t="str">
        <f>IF(F182=0,"",VLOOKUP(F182,得点テーブル!$B$6:$H$133,2,FALSE))</f>
        <v/>
      </c>
    </row>
    <row r="183" spans="1:19">
      <c r="G183" s="188" t="str">
        <f>IF(F183=0,"",VLOOKUP(F183,得点テーブル!$B$6:$H$133,2,FALSE))</f>
        <v/>
      </c>
    </row>
    <row r="184" spans="1:19">
      <c r="G184" s="188" t="str">
        <f>IF(F184=0,"",VLOOKUP(F184,得点テーブル!$B$6:$H$133,2,FALSE))</f>
        <v/>
      </c>
    </row>
    <row r="185" spans="1:19">
      <c r="G185" s="188" t="str">
        <f>IF(F185=0,"",VLOOKUP(F185,得点テーブル!$B$6:$H$133,2,FALSE))</f>
        <v/>
      </c>
    </row>
    <row r="186" spans="1:19">
      <c r="G186" s="188" t="str">
        <f>IF(F186=0,"",VLOOKUP(F186,得点テーブル!$B$6:$H$133,2,FALSE))</f>
        <v/>
      </c>
    </row>
    <row r="187" spans="1:19">
      <c r="A187" s="15"/>
      <c r="B187" s="15"/>
      <c r="C187" s="15"/>
      <c r="D187" s="15"/>
      <c r="G187" s="188" t="str">
        <f>IF(F187=0,"",VLOOKUP(F187,得点テーブル!$B$6:$H$133,2,FALSE))</f>
        <v/>
      </c>
      <c r="H187" s="15"/>
      <c r="R187" s="15"/>
    </row>
    <row r="188" spans="1:19">
      <c r="A188" s="15"/>
      <c r="B188" s="15"/>
      <c r="C188" s="15"/>
      <c r="D188" s="15"/>
      <c r="G188" s="188" t="str">
        <f>IF(F188=0,"",VLOOKUP(F188,得点テーブル!$B$6:$H$133,2,FALSE))</f>
        <v/>
      </c>
      <c r="H188" s="15"/>
      <c r="R188" s="15"/>
    </row>
    <row r="189" spans="1:19">
      <c r="A189" s="15"/>
      <c r="B189" s="15"/>
      <c r="C189" s="15"/>
      <c r="D189" s="15"/>
      <c r="G189" s="188" t="str">
        <f>IF(F189=0,"",VLOOKUP(F189,得点テーブル!$B$6:$H$133,2,FALSE))</f>
        <v/>
      </c>
      <c r="H189" s="15"/>
      <c r="R189" s="15"/>
    </row>
    <row r="190" spans="1:19">
      <c r="A190" s="15"/>
      <c r="B190" s="15"/>
      <c r="C190" s="15"/>
      <c r="D190" s="15"/>
      <c r="G190" s="188" t="str">
        <f>IF(F190=0,"",VLOOKUP(F190,得点テーブル!$B$6:$H$133,2,FALSE))</f>
        <v/>
      </c>
      <c r="H190" s="15"/>
      <c r="R190" s="15"/>
    </row>
    <row r="191" spans="1:19">
      <c r="A191" s="15"/>
      <c r="B191" s="15"/>
      <c r="C191" s="15"/>
      <c r="D191" s="15"/>
      <c r="G191" s="188" t="str">
        <f>IF(F191=0,"",VLOOKUP(F191,得点テーブル!$B$6:$H$133,2,FALSE))</f>
        <v/>
      </c>
      <c r="H191" s="15"/>
      <c r="R191" s="15"/>
    </row>
    <row r="192" spans="1:19">
      <c r="A192" s="15"/>
      <c r="B192" s="15"/>
      <c r="C192" s="15"/>
      <c r="D192" s="15"/>
      <c r="G192" s="188" t="str">
        <f>IF(F192=0,"",VLOOKUP(F192,得点テーブル!$B$6:$H$133,2,FALSE))</f>
        <v/>
      </c>
      <c r="H192" s="15"/>
      <c r="R192" s="15"/>
    </row>
    <row r="193" spans="7:7" s="15" customFormat="1">
      <c r="G193" s="188" t="str">
        <f>IF(F193=0,"",VLOOKUP(F193,得点テーブル!$B$6:$H$133,2,FALSE))</f>
        <v/>
      </c>
    </row>
    <row r="194" spans="7:7" s="15" customFormat="1">
      <c r="G194" s="188" t="str">
        <f>IF(F194=0,"",VLOOKUP(F194,得点テーブル!$B$6:$H$133,2,FALSE))</f>
        <v/>
      </c>
    </row>
    <row r="195" spans="7:7" s="15" customFormat="1">
      <c r="G195" s="188" t="str">
        <f>IF(F195=0,"",VLOOKUP(F195,得点テーブル!$B$6:$H$133,2,FALSE))</f>
        <v/>
      </c>
    </row>
    <row r="196" spans="7:7" s="15" customFormat="1">
      <c r="G196" s="188" t="str">
        <f>IF(F196=0,"",VLOOKUP(F196,得点テーブル!$B$6:$H$133,2,FALSE))</f>
        <v/>
      </c>
    </row>
    <row r="197" spans="7:7" s="15" customFormat="1">
      <c r="G197" s="188" t="str">
        <f>IF(F197=0,"",VLOOKUP(F197,得点テーブル!$B$6:$H$133,2,FALSE))</f>
        <v/>
      </c>
    </row>
    <row r="198" spans="7:7" s="15" customFormat="1">
      <c r="G198" s="188" t="str">
        <f>IF(F198=0,"",VLOOKUP(F198,得点テーブル!$B$6:$H$133,2,FALSE))</f>
        <v/>
      </c>
    </row>
    <row r="199" spans="7:7" s="15" customFormat="1">
      <c r="G199" s="188" t="str">
        <f>IF(F199=0,"",VLOOKUP(F199,得点テーブル!$B$6:$H$133,2,FALSE))</f>
        <v/>
      </c>
    </row>
    <row r="200" spans="7:7" s="15" customFormat="1">
      <c r="G200" s="188" t="str">
        <f>IF(F200=0,"",VLOOKUP(F200,得点テーブル!$B$6:$H$133,2,FALSE))</f>
        <v/>
      </c>
    </row>
    <row r="201" spans="7:7" s="15" customFormat="1">
      <c r="G201" s="188" t="str">
        <f>IF(F201=0,"",VLOOKUP(F201,得点テーブル!$B$6:$H$133,2,FALSE))</f>
        <v/>
      </c>
    </row>
    <row r="202" spans="7:7" s="15" customFormat="1">
      <c r="G202" s="188" t="str">
        <f>IF(F202=0,"",VLOOKUP(F202,得点テーブル!$B$6:$H$133,2,FALSE))</f>
        <v/>
      </c>
    </row>
    <row r="203" spans="7:7" s="15" customFormat="1">
      <c r="G203" s="188" t="str">
        <f>IF(F203=0,"",VLOOKUP(F203,得点テーブル!$B$6:$H$133,2,FALSE))</f>
        <v/>
      </c>
    </row>
    <row r="204" spans="7:7" s="15" customFormat="1">
      <c r="G204" s="188" t="str">
        <f>IF(F204=0,"",VLOOKUP(F204,得点テーブル!$B$6:$H$133,2,FALSE))</f>
        <v/>
      </c>
    </row>
    <row r="205" spans="7:7" s="15" customFormat="1">
      <c r="G205" s="188" t="str">
        <f>IF(F205=0,"",VLOOKUP(F205,得点テーブル!$B$6:$H$133,2,FALSE))</f>
        <v/>
      </c>
    </row>
    <row r="206" spans="7:7" s="15" customFormat="1">
      <c r="G206" s="188" t="str">
        <f>IF(F206=0,"",VLOOKUP(F206,得点テーブル!$B$6:$H$133,2,FALSE))</f>
        <v/>
      </c>
    </row>
    <row r="207" spans="7:7" s="15" customFormat="1">
      <c r="G207" s="188" t="str">
        <f>IF(F207=0,"",VLOOKUP(F207,得点テーブル!$B$6:$H$133,2,FALSE))</f>
        <v/>
      </c>
    </row>
    <row r="208" spans="7:7" s="15" customFormat="1">
      <c r="G208" s="188" t="str">
        <f>IF(F208=0,"",VLOOKUP(F208,得点テーブル!$B$6:$H$133,2,FALSE))</f>
        <v/>
      </c>
    </row>
    <row r="209" spans="7:7" s="15" customFormat="1">
      <c r="G209" s="188" t="str">
        <f>IF(F209=0,"",VLOOKUP(F209,得点テーブル!$B$6:$H$133,2,FALSE))</f>
        <v/>
      </c>
    </row>
    <row r="210" spans="7:7" s="15" customFormat="1">
      <c r="G210" s="188" t="str">
        <f>IF(F210=0,"",VLOOKUP(F210,得点テーブル!$B$6:$H$133,2,FALSE))</f>
        <v/>
      </c>
    </row>
    <row r="211" spans="7:7" s="15" customFormat="1">
      <c r="G211" s="188" t="str">
        <f>IF(F211=0,"",VLOOKUP(F211,得点テーブル!$B$6:$H$133,2,FALSE))</f>
        <v/>
      </c>
    </row>
    <row r="212" spans="7:7" s="15" customFormat="1">
      <c r="G212" s="188" t="str">
        <f>IF(F212=0,"",VLOOKUP(F212,得点テーブル!$B$6:$H$133,2,FALSE))</f>
        <v/>
      </c>
    </row>
    <row r="213" spans="7:7" s="15" customFormat="1">
      <c r="G213" s="188" t="str">
        <f>IF(F213=0,"",VLOOKUP(F213,得点テーブル!$B$6:$H$133,2,FALSE))</f>
        <v/>
      </c>
    </row>
    <row r="214" spans="7:7" s="15" customFormat="1">
      <c r="G214" s="188" t="str">
        <f>IF(F214=0,"",VLOOKUP(F214,得点テーブル!$B$6:$H$133,2,FALSE))</f>
        <v/>
      </c>
    </row>
    <row r="215" spans="7:7" s="15" customFormat="1">
      <c r="G215" s="188" t="str">
        <f>IF(F215=0,"",VLOOKUP(F215,得点テーブル!$B$6:$H$133,2,FALSE))</f>
        <v/>
      </c>
    </row>
    <row r="216" spans="7:7" s="15" customFormat="1">
      <c r="G216" s="188" t="str">
        <f>IF(F216=0,"",VLOOKUP(F216,得点テーブル!$B$6:$H$133,2,FALSE))</f>
        <v/>
      </c>
    </row>
    <row r="217" spans="7:7" s="15" customFormat="1">
      <c r="G217" s="188" t="str">
        <f>IF(F217=0,"",VLOOKUP(F217,得点テーブル!$B$6:$H$133,2,FALSE))</f>
        <v/>
      </c>
    </row>
    <row r="218" spans="7:7" s="15" customFormat="1">
      <c r="G218" s="188" t="str">
        <f>IF(F218=0,"",VLOOKUP(F218,得点テーブル!$B$6:$H$133,2,FALSE))</f>
        <v/>
      </c>
    </row>
    <row r="219" spans="7:7" s="15" customFormat="1">
      <c r="G219" s="188" t="str">
        <f>IF(F219=0,"",VLOOKUP(F219,得点テーブル!$B$6:$H$133,2,FALSE))</f>
        <v/>
      </c>
    </row>
    <row r="220" spans="7:7" s="15" customFormat="1">
      <c r="G220" s="188" t="str">
        <f>IF(F220=0,"",VLOOKUP(F220,得点テーブル!$B$6:$H$133,2,FALSE))</f>
        <v/>
      </c>
    </row>
    <row r="221" spans="7:7" s="15" customFormat="1">
      <c r="G221" s="188" t="str">
        <f>IF(F221=0,"",VLOOKUP(F221,得点テーブル!$B$6:$H$133,2,FALSE))</f>
        <v/>
      </c>
    </row>
    <row r="222" spans="7:7" s="15" customFormat="1">
      <c r="G222" s="188" t="str">
        <f>IF(F222=0,"",VLOOKUP(F222,得点テーブル!$B$6:$H$133,2,FALSE))</f>
        <v/>
      </c>
    </row>
    <row r="223" spans="7:7" s="15" customFormat="1">
      <c r="G223" s="188" t="str">
        <f>IF(F223=0,"",VLOOKUP(F223,得点テーブル!$B$6:$H$133,2,FALSE))</f>
        <v/>
      </c>
    </row>
    <row r="224" spans="7:7" s="15" customFormat="1">
      <c r="G224" s="188" t="str">
        <f>IF(F224=0,"",VLOOKUP(F224,得点テーブル!$B$6:$H$133,2,FALSE))</f>
        <v/>
      </c>
    </row>
    <row r="225" spans="7:7" s="15" customFormat="1">
      <c r="G225" s="188" t="str">
        <f>IF(F225=0,"",VLOOKUP(F225,得点テーブル!$B$6:$H$133,2,FALSE))</f>
        <v/>
      </c>
    </row>
    <row r="226" spans="7:7" s="15" customFormat="1">
      <c r="G226" s="188" t="str">
        <f>IF(F226=0,"",VLOOKUP(F226,得点テーブル!$B$6:$H$133,2,FALSE))</f>
        <v/>
      </c>
    </row>
    <row r="227" spans="7:7" s="15" customFormat="1">
      <c r="G227" s="188" t="str">
        <f>IF(F227=0,"",VLOOKUP(F227,得点テーブル!$B$6:$H$133,2,FALSE))</f>
        <v/>
      </c>
    </row>
    <row r="228" spans="7:7" s="15" customFormat="1">
      <c r="G228" s="188" t="str">
        <f>IF(F228=0,"",VLOOKUP(F228,得点テーブル!$B$6:$H$133,2,FALSE))</f>
        <v/>
      </c>
    </row>
    <row r="229" spans="7:7" s="15" customFormat="1">
      <c r="G229" s="188" t="str">
        <f>IF(F229=0,"",VLOOKUP(F229,得点テーブル!$B$6:$H$133,2,FALSE))</f>
        <v/>
      </c>
    </row>
    <row r="230" spans="7:7" s="15" customFormat="1">
      <c r="G230" s="188" t="str">
        <f>IF(F230=0,"",VLOOKUP(F230,得点テーブル!$B$6:$H$133,2,FALSE))</f>
        <v/>
      </c>
    </row>
    <row r="231" spans="7:7" s="15" customFormat="1">
      <c r="G231" s="188" t="str">
        <f>IF(F231=0,"",VLOOKUP(F231,得点テーブル!$B$6:$H$133,2,FALSE))</f>
        <v/>
      </c>
    </row>
    <row r="232" spans="7:7" s="15" customFormat="1">
      <c r="G232" s="188" t="str">
        <f>IF(F232=0,"",VLOOKUP(F232,得点テーブル!$B$6:$H$133,2,FALSE))</f>
        <v/>
      </c>
    </row>
    <row r="233" spans="7:7" s="15" customFormat="1">
      <c r="G233" s="188" t="str">
        <f>IF(F233=0,"",VLOOKUP(F233,得点テーブル!$B$6:$H$133,2,FALSE))</f>
        <v/>
      </c>
    </row>
    <row r="234" spans="7:7" s="15" customFormat="1">
      <c r="G234" s="188" t="str">
        <f>IF(F234=0,"",VLOOKUP(F234,得点テーブル!$B$6:$H$133,2,FALSE))</f>
        <v/>
      </c>
    </row>
    <row r="235" spans="7:7" s="15" customFormat="1">
      <c r="G235" s="188" t="str">
        <f>IF(F235=0,"",VLOOKUP(F235,得点テーブル!$B$6:$H$133,2,FALSE))</f>
        <v/>
      </c>
    </row>
    <row r="236" spans="7:7" s="15" customFormat="1">
      <c r="G236" s="188" t="str">
        <f>IF(F236=0,"",VLOOKUP(F236,得点テーブル!$B$6:$H$133,2,FALSE))</f>
        <v/>
      </c>
    </row>
    <row r="237" spans="7:7" s="15" customFormat="1">
      <c r="G237" s="188" t="str">
        <f>IF(F237=0,"",VLOOKUP(F237,得点テーブル!$B$6:$H$133,2,FALSE))</f>
        <v/>
      </c>
    </row>
    <row r="238" spans="7:7" s="15" customFormat="1">
      <c r="G238" s="188" t="str">
        <f>IF(F238=0,"",VLOOKUP(F238,得点テーブル!$B$6:$H$133,2,FALSE))</f>
        <v/>
      </c>
    </row>
    <row r="239" spans="7:7" s="15" customFormat="1">
      <c r="G239" s="188" t="str">
        <f>IF(F239=0,"",VLOOKUP(F239,得点テーブル!$B$6:$H$133,2,FALSE))</f>
        <v/>
      </c>
    </row>
    <row r="240" spans="7:7" s="15" customFormat="1">
      <c r="G240" s="188" t="str">
        <f>IF(F240=0,"",VLOOKUP(F240,得点テーブル!$B$6:$H$133,2,FALSE))</f>
        <v/>
      </c>
    </row>
    <row r="241" spans="7:7" s="15" customFormat="1">
      <c r="G241" s="188" t="str">
        <f>IF(F241=0,"",VLOOKUP(F241,得点テーブル!$B$6:$H$133,2,FALSE))</f>
        <v/>
      </c>
    </row>
    <row r="242" spans="7:7" s="15" customFormat="1">
      <c r="G242" s="188" t="str">
        <f>IF(F242=0,"",VLOOKUP(F242,得点テーブル!$B$6:$H$133,2,FALSE))</f>
        <v/>
      </c>
    </row>
    <row r="243" spans="7:7" s="15" customFormat="1">
      <c r="G243" s="188" t="str">
        <f>IF(F243=0,"",VLOOKUP(F243,得点テーブル!$B$6:$H$133,2,FALSE))</f>
        <v/>
      </c>
    </row>
    <row r="244" spans="7:7" s="15" customFormat="1">
      <c r="G244" s="188" t="str">
        <f>IF(F244=0,"",VLOOKUP(F244,得点テーブル!$B$6:$H$133,2,FALSE))</f>
        <v/>
      </c>
    </row>
    <row r="245" spans="7:7" s="15" customFormat="1">
      <c r="G245" s="188" t="str">
        <f>IF(F245=0,"",VLOOKUP(F245,得点テーブル!$B$6:$H$133,2,FALSE))</f>
        <v/>
      </c>
    </row>
    <row r="246" spans="7:7" s="15" customFormat="1">
      <c r="G246" s="188" t="str">
        <f>IF(F246=0,"",VLOOKUP(F246,得点テーブル!$B$6:$H$133,2,FALSE))</f>
        <v/>
      </c>
    </row>
    <row r="247" spans="7:7" s="15" customFormat="1">
      <c r="G247" s="188" t="str">
        <f>IF(F247=0,"",VLOOKUP(F247,得点テーブル!$B$6:$H$133,2,FALSE))</f>
        <v/>
      </c>
    </row>
    <row r="248" spans="7:7" s="15" customFormat="1">
      <c r="G248" s="188" t="str">
        <f>IF(F248=0,"",VLOOKUP(F248,得点テーブル!$B$6:$H$133,2,FALSE))</f>
        <v/>
      </c>
    </row>
    <row r="249" spans="7:7" s="15" customFormat="1">
      <c r="G249" s="188" t="str">
        <f>IF(F249=0,"",VLOOKUP(F249,得点テーブル!$B$6:$H$133,2,FALSE))</f>
        <v/>
      </c>
    </row>
    <row r="250" spans="7:7" s="15" customFormat="1">
      <c r="G250" s="188" t="str">
        <f>IF(F250=0,"",VLOOKUP(F250,得点テーブル!$B$6:$H$133,2,FALSE))</f>
        <v/>
      </c>
    </row>
    <row r="251" spans="7:7" s="15" customFormat="1">
      <c r="G251" s="188" t="str">
        <f>IF(F251=0,"",VLOOKUP(F251,得点テーブル!$B$6:$H$133,2,FALSE))</f>
        <v/>
      </c>
    </row>
    <row r="252" spans="7:7" s="15" customFormat="1">
      <c r="G252" s="188" t="str">
        <f>IF(F252=0,"",VLOOKUP(F252,得点テーブル!$B$6:$H$133,2,FALSE))</f>
        <v/>
      </c>
    </row>
    <row r="253" spans="7:7" s="15" customFormat="1">
      <c r="G253" s="188" t="str">
        <f>IF(F253=0,"",VLOOKUP(F253,得点テーブル!$B$6:$H$133,2,FALSE))</f>
        <v/>
      </c>
    </row>
    <row r="254" spans="7:7" s="15" customFormat="1">
      <c r="G254" s="188" t="str">
        <f>IF(F254=0,"",VLOOKUP(F254,得点テーブル!$B$6:$H$133,2,FALSE))</f>
        <v/>
      </c>
    </row>
    <row r="255" spans="7:7" s="15" customFormat="1">
      <c r="G255" s="188" t="str">
        <f>IF(F255=0,"",VLOOKUP(F255,得点テーブル!$B$6:$H$133,2,FALSE))</f>
        <v/>
      </c>
    </row>
    <row r="256" spans="7:7" s="15" customFormat="1">
      <c r="G256" s="188" t="str">
        <f>IF(F256=0,"",VLOOKUP(F256,得点テーブル!$B$6:$H$133,2,FALSE))</f>
        <v/>
      </c>
    </row>
    <row r="257" spans="7:7" s="15" customFormat="1">
      <c r="G257" s="188" t="str">
        <f>IF(F257=0,"",VLOOKUP(F257,得点テーブル!$B$6:$H$133,2,FALSE))</f>
        <v/>
      </c>
    </row>
    <row r="258" spans="7:7" s="15" customFormat="1">
      <c r="G258" s="188" t="str">
        <f>IF(F258=0,"",VLOOKUP(F258,得点テーブル!$B$6:$H$133,2,FALSE))</f>
        <v/>
      </c>
    </row>
    <row r="259" spans="7:7" s="15" customFormat="1">
      <c r="G259" s="188" t="str">
        <f>IF(F259=0,"",VLOOKUP(F259,得点テーブル!$B$6:$H$133,2,FALSE))</f>
        <v/>
      </c>
    </row>
    <row r="260" spans="7:7" s="15" customFormat="1">
      <c r="G260" s="188" t="str">
        <f>IF(F260=0,"",VLOOKUP(F260,得点テーブル!$B$6:$H$133,2,FALSE))</f>
        <v/>
      </c>
    </row>
    <row r="261" spans="7:7" s="15" customFormat="1">
      <c r="G261" s="188" t="str">
        <f>IF(F261=0,"",VLOOKUP(F261,得点テーブル!$B$6:$H$133,2,FALSE))</f>
        <v/>
      </c>
    </row>
    <row r="262" spans="7:7" s="15" customFormat="1">
      <c r="G262" s="188" t="str">
        <f>IF(F262=0,"",VLOOKUP(F262,得点テーブル!$B$6:$H$133,2,FALSE))</f>
        <v/>
      </c>
    </row>
    <row r="263" spans="7:7" s="15" customFormat="1">
      <c r="G263" s="188" t="str">
        <f>IF(F263=0,"",VLOOKUP(F263,得点テーブル!$B$6:$H$133,2,FALSE))</f>
        <v/>
      </c>
    </row>
    <row r="264" spans="7:7" s="15" customFormat="1">
      <c r="G264" s="188" t="str">
        <f>IF(F264=0,"",VLOOKUP(F264,得点テーブル!$B$6:$H$133,2,FALSE))</f>
        <v/>
      </c>
    </row>
    <row r="265" spans="7:7" s="15" customFormat="1">
      <c r="G265" s="188" t="str">
        <f>IF(F265=0,"",VLOOKUP(F265,得点テーブル!$B$6:$H$133,2,FALSE))</f>
        <v/>
      </c>
    </row>
    <row r="266" spans="7:7" s="15" customFormat="1">
      <c r="G266" s="188" t="str">
        <f>IF(F266=0,"",VLOOKUP(F266,得点テーブル!$B$6:$H$133,2,FALSE))</f>
        <v/>
      </c>
    </row>
    <row r="267" spans="7:7" s="15" customFormat="1">
      <c r="G267" s="188" t="str">
        <f>IF(F267=0,"",VLOOKUP(F267,得点テーブル!$B$6:$H$133,2,FALSE))</f>
        <v/>
      </c>
    </row>
    <row r="268" spans="7:7" s="15" customFormat="1">
      <c r="G268" s="188" t="str">
        <f>IF(F268=0,"",VLOOKUP(F268,得点テーブル!$B$6:$H$133,2,FALSE))</f>
        <v/>
      </c>
    </row>
    <row r="269" spans="7:7" s="15" customFormat="1">
      <c r="G269" s="188" t="str">
        <f>IF(F269=0,"",VLOOKUP(F269,得点テーブル!$B$6:$H$133,2,FALSE))</f>
        <v/>
      </c>
    </row>
    <row r="270" spans="7:7" s="15" customFormat="1">
      <c r="G270" s="188" t="str">
        <f>IF(F270=0,"",VLOOKUP(F270,得点テーブル!$B$6:$H$133,2,FALSE))</f>
        <v/>
      </c>
    </row>
    <row r="271" spans="7:7" s="15" customFormat="1">
      <c r="G271" s="188" t="str">
        <f>IF(F271=0,"",VLOOKUP(F271,得点テーブル!$B$6:$H$133,2,FALSE))</f>
        <v/>
      </c>
    </row>
    <row r="272" spans="7:7" s="15" customFormat="1">
      <c r="G272" s="188" t="str">
        <f>IF(F272=0,"",VLOOKUP(F272,得点テーブル!$B$6:$H$133,2,FALSE))</f>
        <v/>
      </c>
    </row>
    <row r="273" spans="7:7" s="15" customFormat="1">
      <c r="G273" s="188" t="str">
        <f>IF(F273=0,"",VLOOKUP(F273,得点テーブル!$B$6:$H$133,2,FALSE))</f>
        <v/>
      </c>
    </row>
    <row r="274" spans="7:7" s="15" customFormat="1"/>
    <row r="275" spans="7:7" s="15" customFormat="1"/>
    <row r="276" spans="7:7" s="15" customFormat="1"/>
  </sheetData>
  <mergeCells count="10">
    <mergeCell ref="A3:B4"/>
    <mergeCell ref="C3:C4"/>
    <mergeCell ref="D3:D4"/>
    <mergeCell ref="P3:Q3"/>
    <mergeCell ref="R3:S3"/>
    <mergeCell ref="F3:G3"/>
    <mergeCell ref="L3:M3"/>
    <mergeCell ref="N3:O3"/>
    <mergeCell ref="H3:I3"/>
    <mergeCell ref="J3:K3"/>
  </mergeCells>
  <phoneticPr fontId="7"/>
  <pageMargins left="0.59055118110236227" right="0.51181102362204722" top="0.70866141732283472" bottom="0.74803149606299213" header="0.47244094488188981" footer="0.51181102362204722"/>
  <pageSetup paperSize="9" scale="89" orientation="portrait"/>
  <headerFooter alignWithMargins="0">
    <oddHeader>&amp;A&amp;RPage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8"/>
  <sheetViews>
    <sheetView view="pageBreakPreview" topLeftCell="A71" zoomScaleNormal="100" zoomScaleSheetLayoutView="100" workbookViewId="0">
      <selection activeCell="K100" sqref="K100"/>
    </sheetView>
  </sheetViews>
  <sheetFormatPr baseColWidth="10" defaultColWidth="9" defaultRowHeight="14"/>
  <cols>
    <col min="1" max="1" width="3.6640625" style="36" customWidth="1"/>
    <col min="2" max="2" width="1.6640625" style="36" customWidth="1"/>
    <col min="3" max="3" width="11.6640625" style="159" customWidth="1"/>
    <col min="4" max="4" width="11.83203125" style="159" customWidth="1"/>
    <col min="5" max="5" width="5.6640625" style="36" customWidth="1"/>
    <col min="6" max="9" width="5.1640625" style="36" customWidth="1"/>
    <col min="10" max="10" width="5.1640625" style="129" customWidth="1"/>
    <col min="11" max="13" width="5.1640625" style="36" customWidth="1"/>
    <col min="14" max="14" width="5.1640625" style="129" customWidth="1"/>
    <col min="15" max="15" width="5.1640625" style="36" customWidth="1"/>
    <col min="16" max="16384" width="9" style="36"/>
  </cols>
  <sheetData>
    <row r="1" spans="1:16" customFormat="1" ht="23.25" customHeight="1">
      <c r="A1" t="s">
        <v>11</v>
      </c>
      <c r="C1" s="1"/>
      <c r="D1" s="188"/>
      <c r="F1" s="1" t="s">
        <v>156</v>
      </c>
      <c r="H1" s="1"/>
      <c r="J1" s="132"/>
      <c r="K1" s="36"/>
      <c r="L1" s="1"/>
      <c r="M1" t="str">
        <f>男子S!O1</f>
        <v>2023/3/31現在</v>
      </c>
      <c r="N1" s="132"/>
    </row>
    <row r="2" spans="1:16">
      <c r="A2" s="560" t="s">
        <v>172</v>
      </c>
      <c r="B2" s="561"/>
      <c r="C2" s="551" t="s">
        <v>12</v>
      </c>
      <c r="D2" s="553" t="s">
        <v>174</v>
      </c>
      <c r="E2" s="17" t="s">
        <v>175</v>
      </c>
      <c r="F2" s="568" t="s">
        <v>270</v>
      </c>
      <c r="G2" s="568"/>
      <c r="H2" s="557" t="str">
        <f>男子S!J3</f>
        <v>R4会長杯</v>
      </c>
      <c r="I2" s="559"/>
      <c r="J2" s="557" t="str">
        <f>男子S!L3</f>
        <v>R4県選手権</v>
      </c>
      <c r="K2" s="559"/>
      <c r="L2" s="557" t="str">
        <f>男子S!N3</f>
        <v>R4室内</v>
      </c>
      <c r="M2" s="559"/>
      <c r="N2" s="566" t="str">
        <f>男子S!P3</f>
        <v>R4熊谷杯</v>
      </c>
      <c r="O2" s="567"/>
    </row>
    <row r="3" spans="1:16">
      <c r="A3" s="562"/>
      <c r="B3" s="563"/>
      <c r="C3" s="552"/>
      <c r="D3" s="554"/>
      <c r="E3" s="18" t="s">
        <v>176</v>
      </c>
      <c r="F3" s="140" t="s">
        <v>192</v>
      </c>
      <c r="G3" s="19" t="s">
        <v>175</v>
      </c>
      <c r="H3" s="140" t="s">
        <v>177</v>
      </c>
      <c r="I3" s="19" t="s">
        <v>175</v>
      </c>
      <c r="J3" s="133" t="s">
        <v>177</v>
      </c>
      <c r="K3" s="19" t="s">
        <v>175</v>
      </c>
      <c r="L3" s="140" t="s">
        <v>177</v>
      </c>
      <c r="M3" s="19" t="s">
        <v>175</v>
      </c>
      <c r="N3" s="133" t="s">
        <v>177</v>
      </c>
      <c r="O3" s="19" t="s">
        <v>175</v>
      </c>
    </row>
    <row r="4" spans="1:16" ht="3" customHeight="1">
      <c r="A4" s="37"/>
      <c r="B4" s="38"/>
      <c r="C4" s="39"/>
      <c r="D4" s="40"/>
      <c r="E4" s="37"/>
      <c r="F4" s="146"/>
      <c r="G4" s="26"/>
      <c r="H4" s="151"/>
      <c r="I4" s="41"/>
      <c r="J4" s="134"/>
      <c r="K4" s="26"/>
      <c r="L4" s="151"/>
      <c r="M4" s="41"/>
      <c r="N4" s="334"/>
      <c r="O4" s="335"/>
    </row>
    <row r="5" spans="1:16" customFormat="1">
      <c r="A5" s="30">
        <v>1</v>
      </c>
      <c r="B5" s="30"/>
      <c r="C5" s="403" t="s">
        <v>486</v>
      </c>
      <c r="D5" s="345" t="s">
        <v>4</v>
      </c>
      <c r="E5" s="30">
        <v>270</v>
      </c>
      <c r="F5" s="383">
        <v>8</v>
      </c>
      <c r="G5" s="213">
        <v>40</v>
      </c>
      <c r="H5" s="298"/>
      <c r="I5" s="44"/>
      <c r="J5" s="419">
        <v>1</v>
      </c>
      <c r="K5" s="44">
        <v>200</v>
      </c>
      <c r="L5" s="321"/>
      <c r="M5" s="44"/>
      <c r="N5" s="452">
        <v>16</v>
      </c>
      <c r="O5" s="214">
        <v>30</v>
      </c>
    </row>
    <row r="6" spans="1:16" customFormat="1">
      <c r="A6" s="30">
        <v>2</v>
      </c>
      <c r="B6" s="30"/>
      <c r="C6" s="256" t="s">
        <v>373</v>
      </c>
      <c r="D6" s="210" t="s">
        <v>204</v>
      </c>
      <c r="E6" s="30">
        <v>255</v>
      </c>
      <c r="F6" s="383">
        <v>32</v>
      </c>
      <c r="G6" s="213">
        <v>15</v>
      </c>
      <c r="H6" s="298"/>
      <c r="I6" s="44"/>
      <c r="J6" s="419">
        <v>2</v>
      </c>
      <c r="K6" s="44">
        <v>150</v>
      </c>
      <c r="L6" s="321">
        <v>4</v>
      </c>
      <c r="M6" s="44">
        <v>70</v>
      </c>
      <c r="N6" s="452">
        <v>32</v>
      </c>
      <c r="O6" s="214">
        <v>20</v>
      </c>
    </row>
    <row r="7" spans="1:16" customFormat="1">
      <c r="A7" s="30">
        <v>3</v>
      </c>
      <c r="B7" s="30"/>
      <c r="C7" s="242" t="s">
        <v>848</v>
      </c>
      <c r="D7" s="47" t="s">
        <v>184</v>
      </c>
      <c r="E7" s="30">
        <v>220</v>
      </c>
      <c r="F7" s="383">
        <v>2</v>
      </c>
      <c r="G7" s="213">
        <v>100</v>
      </c>
      <c r="H7" s="298"/>
      <c r="I7" s="44"/>
      <c r="J7" s="419">
        <v>8</v>
      </c>
      <c r="K7" s="44">
        <v>60</v>
      </c>
      <c r="L7" s="321">
        <v>8</v>
      </c>
      <c r="M7" s="44">
        <v>40</v>
      </c>
      <c r="N7" s="452">
        <v>32</v>
      </c>
      <c r="O7" s="214">
        <v>20</v>
      </c>
    </row>
    <row r="8" spans="1:16" customFormat="1">
      <c r="A8" s="30">
        <v>4</v>
      </c>
      <c r="B8" s="30"/>
      <c r="C8" s="242" t="s">
        <v>405</v>
      </c>
      <c r="D8" s="210" t="s">
        <v>204</v>
      </c>
      <c r="E8" s="30">
        <v>215</v>
      </c>
      <c r="F8" s="383">
        <v>16</v>
      </c>
      <c r="G8" s="213">
        <v>25</v>
      </c>
      <c r="H8" s="298"/>
      <c r="I8" s="44"/>
      <c r="J8" s="419">
        <v>4</v>
      </c>
      <c r="K8" s="44">
        <v>100</v>
      </c>
      <c r="L8" s="321">
        <v>8</v>
      </c>
      <c r="M8" s="44">
        <v>40</v>
      </c>
      <c r="N8" s="452">
        <v>8</v>
      </c>
      <c r="O8" s="214">
        <v>50</v>
      </c>
    </row>
    <row r="9" spans="1:16">
      <c r="A9" s="30">
        <v>5</v>
      </c>
      <c r="B9" s="30"/>
      <c r="C9" s="263" t="s">
        <v>359</v>
      </c>
      <c r="D9" s="252" t="s">
        <v>187</v>
      </c>
      <c r="E9" s="30">
        <v>150</v>
      </c>
      <c r="F9" s="383"/>
      <c r="G9" s="213"/>
      <c r="H9" s="298"/>
      <c r="I9" s="44"/>
      <c r="J9" s="418"/>
      <c r="K9" s="44"/>
      <c r="L9" s="321">
        <v>1</v>
      </c>
      <c r="M9" s="44">
        <v>150</v>
      </c>
      <c r="N9" s="452"/>
      <c r="O9" s="214"/>
      <c r="P9"/>
    </row>
    <row r="10" spans="1:16" customFormat="1">
      <c r="A10" s="30">
        <v>5</v>
      </c>
      <c r="B10" s="30" t="s">
        <v>324</v>
      </c>
      <c r="C10" s="265" t="s">
        <v>331</v>
      </c>
      <c r="D10" s="232" t="s">
        <v>183</v>
      </c>
      <c r="E10" s="212">
        <v>150</v>
      </c>
      <c r="F10" s="384">
        <v>1</v>
      </c>
      <c r="G10" s="213">
        <v>150</v>
      </c>
      <c r="H10" s="292"/>
      <c r="I10" s="214"/>
      <c r="J10" s="420"/>
      <c r="K10" s="214"/>
      <c r="L10" s="322"/>
      <c r="M10" s="214"/>
      <c r="N10" s="453"/>
      <c r="O10" s="214"/>
    </row>
    <row r="11" spans="1:16" customFormat="1">
      <c r="A11" s="30">
        <v>5</v>
      </c>
      <c r="B11" s="30" t="s">
        <v>324</v>
      </c>
      <c r="C11" s="265" t="s">
        <v>531</v>
      </c>
      <c r="D11" s="252" t="s">
        <v>179</v>
      </c>
      <c r="E11" s="212">
        <v>150</v>
      </c>
      <c r="F11" s="384">
        <v>3</v>
      </c>
      <c r="G11" s="213">
        <v>80</v>
      </c>
      <c r="H11" s="292"/>
      <c r="I11" s="214"/>
      <c r="J11" s="420"/>
      <c r="K11" s="214"/>
      <c r="L11" s="322">
        <v>4</v>
      </c>
      <c r="M11" s="214">
        <v>70</v>
      </c>
      <c r="N11" s="453"/>
      <c r="O11" s="214"/>
    </row>
    <row r="12" spans="1:16" customFormat="1">
      <c r="A12" s="30">
        <v>8</v>
      </c>
      <c r="B12" s="30"/>
      <c r="C12" s="263" t="s">
        <v>459</v>
      </c>
      <c r="D12" s="210" t="s">
        <v>204</v>
      </c>
      <c r="E12" s="212">
        <v>125</v>
      </c>
      <c r="F12" s="384">
        <v>16</v>
      </c>
      <c r="G12" s="213">
        <v>25</v>
      </c>
      <c r="H12" s="292"/>
      <c r="I12" s="214"/>
      <c r="J12" s="420">
        <v>8</v>
      </c>
      <c r="K12" s="214">
        <v>60</v>
      </c>
      <c r="L12" s="322">
        <v>8</v>
      </c>
      <c r="M12" s="214">
        <v>40</v>
      </c>
      <c r="N12" s="453"/>
      <c r="O12" s="214"/>
    </row>
    <row r="13" spans="1:16" customFormat="1">
      <c r="A13" s="30">
        <v>9</v>
      </c>
      <c r="B13" s="30"/>
      <c r="C13" s="255" t="s">
        <v>616</v>
      </c>
      <c r="D13" s="317" t="s">
        <v>184</v>
      </c>
      <c r="E13" s="212">
        <v>100</v>
      </c>
      <c r="F13" s="384"/>
      <c r="G13" s="213"/>
      <c r="H13" s="292"/>
      <c r="I13" s="214"/>
      <c r="J13" s="420"/>
      <c r="K13" s="214"/>
      <c r="L13" s="322">
        <v>2</v>
      </c>
      <c r="M13" s="214">
        <v>100</v>
      </c>
      <c r="N13" s="453"/>
      <c r="O13" s="214"/>
    </row>
    <row r="14" spans="1:16" customFormat="1">
      <c r="A14" s="30">
        <v>10</v>
      </c>
      <c r="B14" s="30"/>
      <c r="C14" s="255" t="s">
        <v>545</v>
      </c>
      <c r="D14" s="259" t="s">
        <v>228</v>
      </c>
      <c r="E14" s="212">
        <v>70</v>
      </c>
      <c r="F14" s="384">
        <v>8</v>
      </c>
      <c r="G14" s="213">
        <v>40</v>
      </c>
      <c r="H14" s="292"/>
      <c r="I14" s="214"/>
      <c r="J14" s="420"/>
      <c r="K14" s="214"/>
      <c r="L14" s="322"/>
      <c r="M14" s="214"/>
      <c r="N14" s="453">
        <v>16</v>
      </c>
      <c r="O14" s="214">
        <v>30</v>
      </c>
    </row>
    <row r="15" spans="1:16" customFormat="1">
      <c r="A15" s="30">
        <v>10</v>
      </c>
      <c r="B15" s="30" t="s">
        <v>324</v>
      </c>
      <c r="C15" s="263" t="s">
        <v>617</v>
      </c>
      <c r="D15" s="42" t="s">
        <v>184</v>
      </c>
      <c r="E15" s="212">
        <v>70</v>
      </c>
      <c r="F15" s="384">
        <v>4</v>
      </c>
      <c r="G15" s="213">
        <v>70</v>
      </c>
      <c r="H15" s="292"/>
      <c r="I15" s="214"/>
      <c r="J15" s="420"/>
      <c r="K15" s="214"/>
      <c r="L15" s="322"/>
      <c r="M15" s="214"/>
      <c r="N15" s="453"/>
      <c r="O15" s="214"/>
    </row>
    <row r="16" spans="1:16" customFormat="1">
      <c r="A16" s="30">
        <v>12</v>
      </c>
      <c r="B16" s="30"/>
      <c r="C16" s="257" t="s">
        <v>416</v>
      </c>
      <c r="D16" s="252" t="s">
        <v>184</v>
      </c>
      <c r="E16" s="212">
        <v>60</v>
      </c>
      <c r="F16" s="384"/>
      <c r="G16" s="213"/>
      <c r="H16" s="292"/>
      <c r="I16" s="214"/>
      <c r="J16" s="420">
        <v>8</v>
      </c>
      <c r="K16" s="214">
        <v>60</v>
      </c>
      <c r="L16" s="322"/>
      <c r="M16" s="214"/>
      <c r="N16" s="453"/>
      <c r="O16" s="214"/>
    </row>
    <row r="17" spans="1:15" customFormat="1">
      <c r="A17" s="30">
        <v>12</v>
      </c>
      <c r="B17" s="30" t="s">
        <v>324</v>
      </c>
      <c r="C17" s="257" t="s">
        <v>490</v>
      </c>
      <c r="D17" s="294" t="s">
        <v>2</v>
      </c>
      <c r="E17" s="212">
        <v>60</v>
      </c>
      <c r="F17" s="384"/>
      <c r="G17" s="213"/>
      <c r="H17" s="292"/>
      <c r="I17" s="214"/>
      <c r="J17" s="420">
        <v>8</v>
      </c>
      <c r="K17" s="214">
        <v>60</v>
      </c>
      <c r="L17" s="322"/>
      <c r="M17" s="214"/>
      <c r="N17" s="453"/>
      <c r="O17" s="214"/>
    </row>
    <row r="18" spans="1:15" customFormat="1">
      <c r="A18" s="30">
        <v>14</v>
      </c>
      <c r="B18" s="30"/>
      <c r="C18" s="255" t="s">
        <v>618</v>
      </c>
      <c r="D18" s="317" t="s">
        <v>314</v>
      </c>
      <c r="E18" s="212">
        <v>40</v>
      </c>
      <c r="F18" s="384"/>
      <c r="G18" s="213"/>
      <c r="H18" s="292"/>
      <c r="I18" s="214"/>
      <c r="J18" s="420"/>
      <c r="K18" s="214"/>
      <c r="L18" s="322">
        <v>8</v>
      </c>
      <c r="M18" s="214">
        <v>40</v>
      </c>
      <c r="N18" s="453"/>
      <c r="O18" s="214"/>
    </row>
    <row r="19" spans="1:15" customFormat="1">
      <c r="A19" s="30">
        <v>15</v>
      </c>
      <c r="B19" s="30"/>
      <c r="C19" s="255" t="s">
        <v>566</v>
      </c>
      <c r="D19" s="252" t="s">
        <v>182</v>
      </c>
      <c r="E19" s="212">
        <v>25</v>
      </c>
      <c r="F19" s="384">
        <v>16</v>
      </c>
      <c r="G19" s="213">
        <v>25</v>
      </c>
      <c r="H19" s="292"/>
      <c r="I19" s="214"/>
      <c r="J19" s="420"/>
      <c r="K19" s="214"/>
      <c r="L19" s="322"/>
      <c r="M19" s="214"/>
      <c r="N19" s="453"/>
      <c r="O19" s="214"/>
    </row>
    <row r="20" spans="1:15" customFormat="1">
      <c r="A20" s="30">
        <v>15</v>
      </c>
      <c r="B20" s="30" t="s">
        <v>324</v>
      </c>
      <c r="C20" s="263" t="s">
        <v>491</v>
      </c>
      <c r="D20" s="252" t="s">
        <v>188</v>
      </c>
      <c r="E20" s="212">
        <v>25</v>
      </c>
      <c r="F20" s="384">
        <v>16</v>
      </c>
      <c r="G20" s="213">
        <v>25</v>
      </c>
      <c r="H20" s="292"/>
      <c r="I20" s="214"/>
      <c r="J20" s="420"/>
      <c r="K20" s="214"/>
      <c r="L20" s="322"/>
      <c r="M20" s="214"/>
      <c r="N20" s="453"/>
      <c r="O20" s="214"/>
    </row>
    <row r="21" spans="1:15" customFormat="1">
      <c r="A21" s="30">
        <v>15</v>
      </c>
      <c r="B21" s="30" t="s">
        <v>324</v>
      </c>
      <c r="C21" s="262" t="s">
        <v>446</v>
      </c>
      <c r="D21" s="246" t="s">
        <v>18</v>
      </c>
      <c r="E21" s="212">
        <v>25</v>
      </c>
      <c r="F21" s="384">
        <v>16</v>
      </c>
      <c r="G21" s="213">
        <v>25</v>
      </c>
      <c r="H21" s="292"/>
      <c r="I21" s="214"/>
      <c r="J21" s="420"/>
      <c r="K21" s="214"/>
      <c r="L21" s="322"/>
      <c r="M21" s="214"/>
      <c r="N21" s="453"/>
      <c r="O21" s="214"/>
    </row>
    <row r="22" spans="1:15" customFormat="1">
      <c r="A22" s="30">
        <v>15</v>
      </c>
      <c r="B22" s="30" t="s">
        <v>324</v>
      </c>
      <c r="C22" s="263" t="s">
        <v>536</v>
      </c>
      <c r="D22" s="252" t="s">
        <v>183</v>
      </c>
      <c r="E22" s="212">
        <v>25</v>
      </c>
      <c r="F22" s="384">
        <v>16</v>
      </c>
      <c r="G22" s="213">
        <v>25</v>
      </c>
      <c r="H22" s="292"/>
      <c r="I22" s="214"/>
      <c r="J22" s="420"/>
      <c r="K22" s="214"/>
      <c r="L22" s="322"/>
      <c r="M22" s="214"/>
      <c r="N22" s="453"/>
      <c r="O22" s="214"/>
    </row>
    <row r="23" spans="1:15" customFormat="1">
      <c r="A23" s="30">
        <v>19</v>
      </c>
      <c r="B23" s="30"/>
      <c r="C23" s="255" t="s">
        <v>540</v>
      </c>
      <c r="D23" s="252" t="s">
        <v>621</v>
      </c>
      <c r="E23" s="212">
        <v>20</v>
      </c>
      <c r="F23" s="384"/>
      <c r="G23" s="213"/>
      <c r="H23" s="292"/>
      <c r="I23" s="214"/>
      <c r="J23" s="420"/>
      <c r="K23" s="214"/>
      <c r="L23" s="322"/>
      <c r="M23" s="214"/>
      <c r="N23" s="453">
        <v>32</v>
      </c>
      <c r="O23" s="214">
        <v>20</v>
      </c>
    </row>
    <row r="24" spans="1:15" customFormat="1">
      <c r="A24" s="30">
        <v>19</v>
      </c>
      <c r="B24" s="30" t="s">
        <v>324</v>
      </c>
      <c r="C24" s="263" t="s">
        <v>428</v>
      </c>
      <c r="D24" s="252" t="s">
        <v>4</v>
      </c>
      <c r="E24" s="212">
        <v>20</v>
      </c>
      <c r="F24" s="384"/>
      <c r="G24" s="213"/>
      <c r="H24" s="292"/>
      <c r="I24" s="214"/>
      <c r="J24" s="420"/>
      <c r="K24" s="214"/>
      <c r="L24" s="322"/>
      <c r="M24" s="214"/>
      <c r="N24" s="453">
        <v>32</v>
      </c>
      <c r="O24" s="214">
        <v>20</v>
      </c>
    </row>
    <row r="25" spans="1:15" customFormat="1">
      <c r="A25" s="30">
        <v>19</v>
      </c>
      <c r="B25" s="30" t="s">
        <v>324</v>
      </c>
      <c r="C25" s="263" t="s">
        <v>427</v>
      </c>
      <c r="D25" s="266" t="s">
        <v>183</v>
      </c>
      <c r="E25" s="212">
        <v>20</v>
      </c>
      <c r="F25" s="384"/>
      <c r="G25" s="213"/>
      <c r="H25" s="292"/>
      <c r="I25" s="214"/>
      <c r="J25" s="420"/>
      <c r="K25" s="214"/>
      <c r="L25" s="322"/>
      <c r="M25" s="214"/>
      <c r="N25" s="453">
        <v>32</v>
      </c>
      <c r="O25" s="214">
        <v>20</v>
      </c>
    </row>
    <row r="26" spans="1:15" customFormat="1">
      <c r="A26" s="30">
        <v>19</v>
      </c>
      <c r="B26" s="30" t="s">
        <v>324</v>
      </c>
      <c r="C26" s="263" t="s">
        <v>535</v>
      </c>
      <c r="D26" s="440" t="s">
        <v>183</v>
      </c>
      <c r="E26" s="212">
        <v>20</v>
      </c>
      <c r="F26" s="384"/>
      <c r="G26" s="213"/>
      <c r="H26" s="292"/>
      <c r="I26" s="214"/>
      <c r="J26" s="420"/>
      <c r="K26" s="214"/>
      <c r="L26" s="322"/>
      <c r="M26" s="214"/>
      <c r="N26" s="453">
        <v>32</v>
      </c>
      <c r="O26" s="214">
        <v>20</v>
      </c>
    </row>
    <row r="27" spans="1:15" customFormat="1">
      <c r="A27" s="30">
        <v>23</v>
      </c>
      <c r="B27" s="30"/>
      <c r="C27" s="263" t="s">
        <v>380</v>
      </c>
      <c r="D27" s="440" t="s">
        <v>250</v>
      </c>
      <c r="E27" s="212">
        <v>15</v>
      </c>
      <c r="F27" s="384">
        <v>32</v>
      </c>
      <c r="G27" s="213">
        <v>15</v>
      </c>
      <c r="H27" s="292"/>
      <c r="I27" s="214"/>
      <c r="J27" s="420"/>
      <c r="K27" s="214"/>
      <c r="L27" s="322"/>
      <c r="M27" s="214"/>
      <c r="N27" s="453"/>
      <c r="O27" s="214"/>
    </row>
    <row r="28" spans="1:15" customFormat="1">
      <c r="A28" s="30">
        <v>23</v>
      </c>
      <c r="B28" s="30" t="s">
        <v>324</v>
      </c>
      <c r="C28" s="242" t="s">
        <v>450</v>
      </c>
      <c r="D28" s="487" t="s">
        <v>179</v>
      </c>
      <c r="E28" s="212">
        <v>15</v>
      </c>
      <c r="F28" s="384">
        <v>32</v>
      </c>
      <c r="G28" s="213">
        <v>15</v>
      </c>
      <c r="H28" s="292"/>
      <c r="I28" s="214"/>
      <c r="J28" s="420"/>
      <c r="K28" s="214"/>
      <c r="L28" s="322"/>
      <c r="M28" s="214"/>
      <c r="N28" s="453"/>
      <c r="O28" s="214"/>
    </row>
    <row r="29" spans="1:15" customFormat="1">
      <c r="A29" s="30" t="str">
        <f>IF(E29=0,"",RANK(E29,$E$4:$E$29))</f>
        <v/>
      </c>
      <c r="B29" s="30" t="str">
        <f>IF(E29=0,"",IF(A29=A25,"T",""))</f>
        <v/>
      </c>
      <c r="C29" s="255"/>
      <c r="D29" s="252"/>
      <c r="E29" s="212"/>
      <c r="F29" s="384"/>
      <c r="G29" s="213" t="str">
        <f>IF(F29=0,"",VLOOKUP(F29,得点テーブル!$B$6:$H$133,3,FALSE))</f>
        <v/>
      </c>
      <c r="H29" s="292"/>
      <c r="I29" s="214" t="str">
        <f>IF(H29=0,"",VLOOKUP(H29,得点テーブル!$B$6:$H$133,3,FALSE))</f>
        <v/>
      </c>
      <c r="J29" s="420"/>
      <c r="K29" s="214" t="str">
        <f>IF(J29=0,"",VLOOKUP(J29,得点テーブル!$B$6:$H$133,5,FALSE))</f>
        <v/>
      </c>
      <c r="L29" s="322"/>
      <c r="M29" s="214" t="str">
        <f>IF(L29=0,"",VLOOKUP(L29,得点テーブル!$B$6:$H$133,6,FALSE))</f>
        <v/>
      </c>
      <c r="N29" s="453"/>
      <c r="O29" s="214" t="str">
        <f>IF(N29=0,"",VLOOKUP(N29,得点テーブル!$B$6:$H$133,7,FALSE))</f>
        <v/>
      </c>
    </row>
    <row r="30" spans="1:15" ht="3" customHeight="1">
      <c r="A30" s="48"/>
      <c r="B30" s="48"/>
      <c r="C30" s="48"/>
      <c r="D30" s="48"/>
      <c r="E30" s="48"/>
      <c r="F30" s="48"/>
      <c r="G30" s="211" t="s">
        <v>160</v>
      </c>
      <c r="H30" s="48"/>
      <c r="I30" s="48"/>
      <c r="J30" s="154"/>
      <c r="K30" s="48"/>
      <c r="L30" s="48"/>
      <c r="M30" s="48"/>
    </row>
    <row r="31" spans="1:15" customFormat="1" ht="19.5" customHeight="1">
      <c r="A31" t="s">
        <v>11</v>
      </c>
      <c r="C31" s="1"/>
      <c r="D31" s="188"/>
      <c r="F31" s="1" t="s">
        <v>157</v>
      </c>
      <c r="H31" s="1"/>
      <c r="J31" s="132"/>
      <c r="K31" s="36"/>
      <c r="L31" s="1"/>
      <c r="M31" t="str">
        <f>M1</f>
        <v>2023/3/31現在</v>
      </c>
      <c r="N31" s="132"/>
    </row>
    <row r="32" spans="1:15" ht="4.5" customHeight="1">
      <c r="C32" s="36"/>
      <c r="D32" s="36"/>
    </row>
    <row r="33" spans="1:16" ht="13.5" customHeight="1">
      <c r="A33" s="560" t="s">
        <v>172</v>
      </c>
      <c r="B33" s="561"/>
      <c r="C33" s="551" t="s">
        <v>12</v>
      </c>
      <c r="D33" s="553" t="s">
        <v>174</v>
      </c>
      <c r="E33" s="17" t="s">
        <v>175</v>
      </c>
      <c r="F33" s="557" t="str">
        <f>F2</f>
        <v>R4マスターズ</v>
      </c>
      <c r="G33" s="559"/>
      <c r="H33" s="557" t="str">
        <f>H2</f>
        <v>R4会長杯</v>
      </c>
      <c r="I33" s="559"/>
      <c r="J33" s="557" t="str">
        <f>J2</f>
        <v>R4県選手権</v>
      </c>
      <c r="K33" s="559"/>
      <c r="L33" s="557" t="str">
        <f>L2</f>
        <v>R4室内</v>
      </c>
      <c r="M33" s="559"/>
      <c r="N33" s="566" t="str">
        <f>N2</f>
        <v>R4熊谷杯</v>
      </c>
      <c r="O33" s="567"/>
    </row>
    <row r="34" spans="1:16" ht="13.5" customHeight="1">
      <c r="A34" s="562"/>
      <c r="B34" s="563"/>
      <c r="C34" s="552"/>
      <c r="D34" s="554"/>
      <c r="E34" s="18" t="s">
        <v>176</v>
      </c>
      <c r="F34" s="140" t="s">
        <v>177</v>
      </c>
      <c r="G34" s="19" t="s">
        <v>175</v>
      </c>
      <c r="H34" s="140" t="s">
        <v>177</v>
      </c>
      <c r="I34" s="19" t="s">
        <v>175</v>
      </c>
      <c r="J34" s="133" t="s">
        <v>177</v>
      </c>
      <c r="K34" s="19" t="s">
        <v>175</v>
      </c>
      <c r="L34" s="140" t="s">
        <v>177</v>
      </c>
      <c r="M34" s="19" t="s">
        <v>175</v>
      </c>
      <c r="N34" s="133" t="s">
        <v>177</v>
      </c>
      <c r="O34" s="19" t="s">
        <v>175</v>
      </c>
    </row>
    <row r="35" spans="1:16" ht="3" customHeight="1">
      <c r="A35" s="37"/>
      <c r="B35" s="38"/>
      <c r="C35" s="39"/>
      <c r="D35" s="40"/>
      <c r="E35" s="37"/>
      <c r="F35" s="146"/>
      <c r="G35" s="26"/>
      <c r="H35" s="151"/>
      <c r="I35" s="41"/>
      <c r="J35" s="134"/>
      <c r="K35" s="26"/>
      <c r="L35" s="151"/>
      <c r="M35" s="41"/>
      <c r="N35" s="134"/>
      <c r="O35" s="26"/>
    </row>
    <row r="36" spans="1:16" customFormat="1">
      <c r="A36" s="30">
        <v>1</v>
      </c>
      <c r="B36" s="30"/>
      <c r="C36" s="242" t="s">
        <v>619</v>
      </c>
      <c r="D36" s="294" t="s">
        <v>6</v>
      </c>
      <c r="E36" s="30">
        <v>430</v>
      </c>
      <c r="F36" s="149">
        <v>1</v>
      </c>
      <c r="G36" s="43">
        <v>150</v>
      </c>
      <c r="H36" s="152">
        <v>1</v>
      </c>
      <c r="I36" s="44">
        <v>150</v>
      </c>
      <c r="J36" s="156">
        <v>4</v>
      </c>
      <c r="K36" s="44">
        <v>100</v>
      </c>
      <c r="L36" s="152"/>
      <c r="M36" s="44"/>
      <c r="N36" s="454">
        <v>16</v>
      </c>
      <c r="O36" s="44">
        <v>30</v>
      </c>
    </row>
    <row r="37" spans="1:16" customFormat="1">
      <c r="A37" s="30">
        <v>2</v>
      </c>
      <c r="B37" s="30"/>
      <c r="C37" s="366" t="s">
        <v>620</v>
      </c>
      <c r="D37" s="42" t="s">
        <v>184</v>
      </c>
      <c r="E37" s="30">
        <v>390</v>
      </c>
      <c r="F37" s="385">
        <v>4</v>
      </c>
      <c r="G37" s="43">
        <v>70</v>
      </c>
      <c r="H37" s="298">
        <v>4</v>
      </c>
      <c r="I37" s="44">
        <v>70</v>
      </c>
      <c r="J37" s="185">
        <v>4</v>
      </c>
      <c r="K37" s="44">
        <v>100</v>
      </c>
      <c r="L37" s="319">
        <v>2</v>
      </c>
      <c r="M37" s="44">
        <v>100</v>
      </c>
      <c r="N37" s="455">
        <v>8</v>
      </c>
      <c r="O37" s="44">
        <v>50</v>
      </c>
      <c r="P37" s="36"/>
    </row>
    <row r="38" spans="1:16" ht="13.5" customHeight="1">
      <c r="A38" s="30">
        <v>3</v>
      </c>
      <c r="B38" s="30"/>
      <c r="C38" s="356" t="s">
        <v>497</v>
      </c>
      <c r="D38" s="300" t="s">
        <v>250</v>
      </c>
      <c r="E38" s="30">
        <v>370</v>
      </c>
      <c r="F38" s="149">
        <v>4</v>
      </c>
      <c r="G38" s="43">
        <v>70</v>
      </c>
      <c r="H38" s="152">
        <v>2</v>
      </c>
      <c r="I38" s="44">
        <v>100</v>
      </c>
      <c r="J38" s="157">
        <v>1</v>
      </c>
      <c r="K38" s="44">
        <v>200</v>
      </c>
      <c r="L38" s="152"/>
      <c r="M38" s="44"/>
      <c r="N38" s="454"/>
      <c r="O38" s="44"/>
      <c r="P38"/>
    </row>
    <row r="39" spans="1:16" ht="13.5" customHeight="1">
      <c r="A39" s="30">
        <v>4</v>
      </c>
      <c r="B39" s="30"/>
      <c r="C39" s="263" t="s">
        <v>617</v>
      </c>
      <c r="D39" s="489" t="s">
        <v>314</v>
      </c>
      <c r="E39" s="30">
        <v>190</v>
      </c>
      <c r="F39" s="183"/>
      <c r="G39" s="43"/>
      <c r="H39" s="183">
        <v>8</v>
      </c>
      <c r="I39" s="44">
        <v>40</v>
      </c>
      <c r="J39" s="185">
        <v>8</v>
      </c>
      <c r="K39" s="44">
        <v>60</v>
      </c>
      <c r="L39" s="167">
        <v>4</v>
      </c>
      <c r="M39" s="44">
        <v>70</v>
      </c>
      <c r="N39" s="456">
        <v>32</v>
      </c>
      <c r="O39" s="44">
        <v>20</v>
      </c>
    </row>
    <row r="40" spans="1:16" customFormat="1">
      <c r="A40" s="30">
        <v>5</v>
      </c>
      <c r="B40" s="30"/>
      <c r="C40" s="263" t="s">
        <v>359</v>
      </c>
      <c r="D40" s="246" t="s">
        <v>187</v>
      </c>
      <c r="E40" s="30">
        <v>180</v>
      </c>
      <c r="F40" s="167"/>
      <c r="G40" s="43"/>
      <c r="H40" s="167"/>
      <c r="I40" s="44"/>
      <c r="J40" s="153"/>
      <c r="K40" s="44"/>
      <c r="L40" s="167"/>
      <c r="M40" s="44"/>
      <c r="N40" s="454">
        <v>1</v>
      </c>
      <c r="O40" s="44">
        <v>180</v>
      </c>
    </row>
    <row r="41" spans="1:16" ht="13.5" customHeight="1">
      <c r="A41" s="30">
        <v>6</v>
      </c>
      <c r="B41" s="30"/>
      <c r="C41" s="405" t="s">
        <v>495</v>
      </c>
      <c r="D41" s="246" t="s">
        <v>2</v>
      </c>
      <c r="E41" s="30">
        <v>150</v>
      </c>
      <c r="F41" s="386"/>
      <c r="G41" s="43"/>
      <c r="H41" s="387"/>
      <c r="I41" s="44"/>
      <c r="J41" s="153">
        <v>2</v>
      </c>
      <c r="K41" s="44">
        <v>150</v>
      </c>
      <c r="L41" s="149"/>
      <c r="M41" s="44"/>
      <c r="N41" s="454"/>
      <c r="O41" s="44"/>
    </row>
    <row r="42" spans="1:16" ht="13.5" customHeight="1">
      <c r="A42" s="30">
        <v>6</v>
      </c>
      <c r="B42" s="30" t="s">
        <v>324</v>
      </c>
      <c r="C42" s="242" t="s">
        <v>513</v>
      </c>
      <c r="D42" s="246" t="s">
        <v>186</v>
      </c>
      <c r="E42" s="30">
        <v>150</v>
      </c>
      <c r="F42" s="386"/>
      <c r="G42" s="43"/>
      <c r="H42" s="388"/>
      <c r="I42" s="44"/>
      <c r="J42" s="153"/>
      <c r="K42" s="44"/>
      <c r="L42" s="149">
        <v>1</v>
      </c>
      <c r="M42" s="44">
        <v>150</v>
      </c>
      <c r="N42" s="454"/>
      <c r="O42" s="44"/>
    </row>
    <row r="43" spans="1:16" customFormat="1">
      <c r="A43" s="30">
        <v>8</v>
      </c>
      <c r="B43" s="30"/>
      <c r="C43" s="256" t="s">
        <v>429</v>
      </c>
      <c r="D43" s="31" t="s">
        <v>4</v>
      </c>
      <c r="E43" s="30">
        <v>130</v>
      </c>
      <c r="F43" s="386">
        <v>2</v>
      </c>
      <c r="G43" s="43">
        <v>100</v>
      </c>
      <c r="H43" s="388"/>
      <c r="I43" s="44"/>
      <c r="J43" s="153"/>
      <c r="K43" s="44"/>
      <c r="L43" s="149"/>
      <c r="M43" s="44"/>
      <c r="N43" s="454">
        <v>16</v>
      </c>
      <c r="O43" s="44">
        <v>30</v>
      </c>
    </row>
    <row r="44" spans="1:16" customFormat="1">
      <c r="A44" s="30">
        <v>9</v>
      </c>
      <c r="B44" s="30"/>
      <c r="C44" s="242" t="s">
        <v>588</v>
      </c>
      <c r="D44" s="246" t="s">
        <v>179</v>
      </c>
      <c r="E44" s="30">
        <v>125</v>
      </c>
      <c r="F44" s="386"/>
      <c r="G44" s="43"/>
      <c r="H44" s="388">
        <v>16</v>
      </c>
      <c r="I44" s="44">
        <v>25</v>
      </c>
      <c r="J44" s="153">
        <v>16</v>
      </c>
      <c r="K44" s="44">
        <v>40</v>
      </c>
      <c r="L44" s="149">
        <v>8</v>
      </c>
      <c r="M44" s="44">
        <v>40</v>
      </c>
      <c r="N44" s="457">
        <v>32</v>
      </c>
      <c r="O44" s="44">
        <v>20</v>
      </c>
      <c r="P44" s="36"/>
    </row>
    <row r="45" spans="1:16" customFormat="1">
      <c r="A45" s="30">
        <v>10</v>
      </c>
      <c r="B45" s="30"/>
      <c r="C45" s="241" t="s">
        <v>496</v>
      </c>
      <c r="D45" s="357" t="s">
        <v>185</v>
      </c>
      <c r="E45" s="30">
        <v>110</v>
      </c>
      <c r="F45" s="389">
        <v>8</v>
      </c>
      <c r="G45" s="43">
        <v>40</v>
      </c>
      <c r="H45" s="390">
        <v>4</v>
      </c>
      <c r="I45" s="44">
        <v>70</v>
      </c>
      <c r="J45" s="421"/>
      <c r="K45" s="44"/>
      <c r="L45" s="320"/>
      <c r="M45" s="44"/>
      <c r="N45" s="454"/>
      <c r="O45" s="214"/>
      <c r="P45" s="36"/>
    </row>
    <row r="46" spans="1:16" ht="13.5" customHeight="1">
      <c r="A46" s="30">
        <v>11</v>
      </c>
      <c r="B46" s="30"/>
      <c r="C46" s="269" t="s">
        <v>450</v>
      </c>
      <c r="D46" s="246" t="s">
        <v>179</v>
      </c>
      <c r="E46" s="30">
        <v>85</v>
      </c>
      <c r="F46" s="386"/>
      <c r="G46" s="43"/>
      <c r="H46" s="152">
        <v>16</v>
      </c>
      <c r="I46" s="44">
        <v>25</v>
      </c>
      <c r="J46" s="153"/>
      <c r="K46" s="44"/>
      <c r="L46" s="149">
        <v>8</v>
      </c>
      <c r="M46" s="44">
        <v>40</v>
      </c>
      <c r="N46" s="454">
        <v>32</v>
      </c>
      <c r="O46" s="44">
        <v>20</v>
      </c>
      <c r="P46"/>
    </row>
    <row r="47" spans="1:16" ht="13.5" customHeight="1">
      <c r="A47" s="30">
        <v>12</v>
      </c>
      <c r="B47" s="30"/>
      <c r="C47" s="241" t="s">
        <v>574</v>
      </c>
      <c r="D47" s="42" t="s">
        <v>621</v>
      </c>
      <c r="E47" s="30">
        <v>80</v>
      </c>
      <c r="F47" s="386">
        <v>8</v>
      </c>
      <c r="G47" s="43">
        <v>40</v>
      </c>
      <c r="H47" s="152"/>
      <c r="I47" s="44"/>
      <c r="J47" s="153"/>
      <c r="K47" s="44"/>
      <c r="L47" s="149">
        <v>8</v>
      </c>
      <c r="M47" s="44">
        <v>40</v>
      </c>
      <c r="N47" s="454"/>
      <c r="O47" s="44"/>
      <c r="P47"/>
    </row>
    <row r="48" spans="1:16" ht="13.5" customHeight="1">
      <c r="A48" s="30">
        <v>13</v>
      </c>
      <c r="B48" s="30"/>
      <c r="C48" s="262" t="s">
        <v>565</v>
      </c>
      <c r="D48" s="317" t="s">
        <v>265</v>
      </c>
      <c r="E48" s="30">
        <v>65</v>
      </c>
      <c r="F48" s="386"/>
      <c r="G48" s="43"/>
      <c r="H48" s="152">
        <v>16</v>
      </c>
      <c r="I48" s="44">
        <v>25</v>
      </c>
      <c r="J48" s="153">
        <v>16</v>
      </c>
      <c r="K48" s="44">
        <v>40</v>
      </c>
      <c r="L48" s="149"/>
      <c r="M48" s="44"/>
      <c r="N48" s="454"/>
      <c r="O48" s="44"/>
      <c r="P48"/>
    </row>
    <row r="49" spans="1:16" ht="13.5" customHeight="1">
      <c r="A49" s="30">
        <v>14</v>
      </c>
      <c r="B49" s="30"/>
      <c r="C49" s="242" t="s">
        <v>560</v>
      </c>
      <c r="D49" s="47" t="s">
        <v>179</v>
      </c>
      <c r="E49" s="30">
        <v>60</v>
      </c>
      <c r="F49" s="386">
        <v>8</v>
      </c>
      <c r="G49" s="43">
        <v>40</v>
      </c>
      <c r="H49" s="152"/>
      <c r="I49" s="44"/>
      <c r="J49" s="153"/>
      <c r="K49" s="44"/>
      <c r="L49" s="149"/>
      <c r="M49" s="44"/>
      <c r="N49" s="457">
        <v>32</v>
      </c>
      <c r="O49" s="44">
        <v>20</v>
      </c>
    </row>
    <row r="50" spans="1:16" ht="13.5" customHeight="1">
      <c r="A50" s="30">
        <v>14</v>
      </c>
      <c r="B50" s="30" t="s">
        <v>324</v>
      </c>
      <c r="C50" s="241" t="s">
        <v>622</v>
      </c>
      <c r="D50" s="252" t="s">
        <v>2</v>
      </c>
      <c r="E50" s="30">
        <v>60</v>
      </c>
      <c r="F50" s="386"/>
      <c r="G50" s="43"/>
      <c r="H50" s="152"/>
      <c r="I50" s="44"/>
      <c r="J50" s="153">
        <v>8</v>
      </c>
      <c r="K50" s="44">
        <v>60</v>
      </c>
      <c r="L50" s="149"/>
      <c r="M50" s="44"/>
      <c r="N50" s="454"/>
      <c r="O50" s="44"/>
      <c r="P50"/>
    </row>
    <row r="51" spans="1:16" ht="13.5" customHeight="1">
      <c r="A51" s="30">
        <v>14</v>
      </c>
      <c r="B51" s="30" t="s">
        <v>324</v>
      </c>
      <c r="C51" s="242" t="s">
        <v>546</v>
      </c>
      <c r="D51" s="252" t="s">
        <v>18</v>
      </c>
      <c r="E51" s="30">
        <v>60</v>
      </c>
      <c r="F51" s="386"/>
      <c r="G51" s="43"/>
      <c r="H51" s="152"/>
      <c r="I51" s="44"/>
      <c r="J51" s="153">
        <v>8</v>
      </c>
      <c r="K51" s="44">
        <v>60</v>
      </c>
      <c r="L51" s="149"/>
      <c r="M51" s="44"/>
      <c r="N51" s="457"/>
      <c r="O51" s="44"/>
    </row>
    <row r="52" spans="1:16" ht="13.5" customHeight="1">
      <c r="A52" s="30">
        <v>17</v>
      </c>
      <c r="B52" s="30"/>
      <c r="C52" s="265" t="s">
        <v>500</v>
      </c>
      <c r="D52" s="259" t="s">
        <v>184</v>
      </c>
      <c r="E52" s="30">
        <v>50</v>
      </c>
      <c r="F52" s="386"/>
      <c r="G52" s="43"/>
      <c r="H52" s="152"/>
      <c r="I52" s="44"/>
      <c r="J52" s="153"/>
      <c r="K52" s="44"/>
      <c r="L52" s="149"/>
      <c r="M52" s="44"/>
      <c r="N52" s="454">
        <v>8</v>
      </c>
      <c r="O52" s="44">
        <v>50</v>
      </c>
      <c r="P52"/>
    </row>
    <row r="53" spans="1:16" ht="13.5" customHeight="1">
      <c r="A53" s="30">
        <v>18</v>
      </c>
      <c r="B53" s="30"/>
      <c r="C53" s="243" t="s">
        <v>507</v>
      </c>
      <c r="D53" s="498" t="s">
        <v>245</v>
      </c>
      <c r="E53" s="30">
        <v>40</v>
      </c>
      <c r="F53" s="386">
        <v>8</v>
      </c>
      <c r="G53" s="43">
        <v>40</v>
      </c>
      <c r="H53" s="152"/>
      <c r="I53" s="44"/>
      <c r="J53" s="153"/>
      <c r="K53" s="44"/>
      <c r="L53" s="149"/>
      <c r="M53" s="44"/>
      <c r="N53" s="454"/>
      <c r="O53" s="44"/>
      <c r="P53"/>
    </row>
    <row r="54" spans="1:16" ht="13.5" customHeight="1">
      <c r="A54" s="30">
        <v>18</v>
      </c>
      <c r="B54" s="30" t="s">
        <v>324</v>
      </c>
      <c r="C54" s="242" t="s">
        <v>623</v>
      </c>
      <c r="D54" s="258" t="s">
        <v>222</v>
      </c>
      <c r="E54" s="30">
        <v>40</v>
      </c>
      <c r="F54" s="386"/>
      <c r="G54" s="43"/>
      <c r="H54" s="152">
        <v>8</v>
      </c>
      <c r="I54" s="44">
        <v>40</v>
      </c>
      <c r="J54" s="153"/>
      <c r="K54" s="44"/>
      <c r="L54" s="149"/>
      <c r="M54" s="44"/>
      <c r="N54" s="454"/>
      <c r="O54" s="44"/>
      <c r="P54"/>
    </row>
    <row r="55" spans="1:16" ht="13.5" customHeight="1">
      <c r="A55" s="30">
        <v>18</v>
      </c>
      <c r="B55" s="30" t="s">
        <v>324</v>
      </c>
      <c r="C55" s="358" t="s">
        <v>498</v>
      </c>
      <c r="D55" s="404" t="s">
        <v>289</v>
      </c>
      <c r="E55" s="30">
        <v>40</v>
      </c>
      <c r="F55" s="391"/>
      <c r="G55" s="43"/>
      <c r="H55" s="152"/>
      <c r="I55" s="44"/>
      <c r="J55" s="153">
        <v>16</v>
      </c>
      <c r="K55" s="44">
        <v>40</v>
      </c>
      <c r="L55" s="149"/>
      <c r="M55" s="44"/>
      <c r="N55" s="454"/>
      <c r="O55" s="44"/>
      <c r="P55"/>
    </row>
    <row r="56" spans="1:16" ht="13.5" customHeight="1">
      <c r="A56" s="30">
        <v>21</v>
      </c>
      <c r="B56" s="30"/>
      <c r="C56" s="497" t="s">
        <v>499</v>
      </c>
      <c r="D56" s="495" t="s">
        <v>4</v>
      </c>
      <c r="E56" s="30">
        <v>20</v>
      </c>
      <c r="F56" s="386"/>
      <c r="G56" s="43"/>
      <c r="H56" s="152"/>
      <c r="I56" s="44"/>
      <c r="J56" s="153"/>
      <c r="K56" s="44"/>
      <c r="L56" s="149"/>
      <c r="M56" s="44"/>
      <c r="N56" s="454">
        <v>32</v>
      </c>
      <c r="O56" s="44">
        <v>20</v>
      </c>
      <c r="P56"/>
    </row>
    <row r="57" spans="1:16" ht="13.5" customHeight="1">
      <c r="A57" s="30" t="str">
        <f>IF(E57=0,"",RANK(E57,$E$35:$E$58))</f>
        <v/>
      </c>
      <c r="B57" s="30" t="str">
        <f>IF(E57=0,"",IF(A57=A55,"T",""))</f>
        <v/>
      </c>
      <c r="C57" s="269"/>
      <c r="D57" s="303"/>
      <c r="E57" s="30"/>
      <c r="F57" s="386"/>
      <c r="G57" s="43" t="str">
        <f>IF(F57=0,"",VLOOKUP(F57,得点テーブル!$B$6:$H$133,3,0))</f>
        <v/>
      </c>
      <c r="H57" s="152"/>
      <c r="I57" s="44" t="str">
        <f>IF(H57=0,"",VLOOKUP(H57,得点テーブル!$B$6:$H$133,3,FALSE))</f>
        <v/>
      </c>
      <c r="J57" s="153"/>
      <c r="K57" s="44" t="str">
        <f>IF(J57=0,"",VLOOKUP(J57,得点テーブル!$B$6:$H$133,5,FALSE))</f>
        <v/>
      </c>
      <c r="L57" s="149"/>
      <c r="M57" s="44" t="str">
        <f>IF(L57=0,"",VLOOKUP(L57,得点テーブル!$B$6:$H$133,6,FALSE))</f>
        <v/>
      </c>
      <c r="N57" s="454"/>
      <c r="O57" s="44" t="str">
        <f>IF(N57=0,"",VLOOKUP(N57,得点テーブル!$B$6:$H$133,7,FALSE))</f>
        <v/>
      </c>
      <c r="P57"/>
    </row>
    <row r="58" spans="1:16" ht="3" customHeight="1">
      <c r="A58" s="49"/>
      <c r="B58" s="49"/>
      <c r="C58" s="49"/>
      <c r="D58" s="223"/>
      <c r="E58" s="49"/>
      <c r="F58" s="60"/>
      <c r="G58" s="49"/>
      <c r="H58" s="60"/>
      <c r="I58" s="49"/>
      <c r="J58" s="155"/>
      <c r="K58" s="49"/>
      <c r="L58" s="60"/>
      <c r="M58" s="49"/>
      <c r="N58" s="155"/>
      <c r="O58" s="49"/>
    </row>
    <row r="59" spans="1:16" customFormat="1" ht="17.25" customHeight="1">
      <c r="A59" t="s">
        <v>11</v>
      </c>
      <c r="C59" s="1"/>
      <c r="D59" s="188"/>
      <c r="F59" s="1" t="s">
        <v>158</v>
      </c>
      <c r="H59" s="1"/>
      <c r="J59" s="132"/>
      <c r="K59" s="36"/>
      <c r="L59" s="36"/>
      <c r="M59" t="str">
        <f>M1</f>
        <v>2023/3/31現在</v>
      </c>
      <c r="N59" s="132"/>
    </row>
    <row r="60" spans="1:16" ht="4.5" customHeight="1">
      <c r="C60" s="36"/>
      <c r="D60" s="224"/>
    </row>
    <row r="61" spans="1:16" ht="15.75" customHeight="1">
      <c r="A61" s="560" t="s">
        <v>172</v>
      </c>
      <c r="B61" s="561"/>
      <c r="C61" s="551" t="s">
        <v>12</v>
      </c>
      <c r="D61" s="553" t="s">
        <v>174</v>
      </c>
      <c r="E61" s="17" t="s">
        <v>175</v>
      </c>
      <c r="F61" s="557" t="str">
        <f>F33</f>
        <v>R4マスターズ</v>
      </c>
      <c r="G61" s="559"/>
      <c r="H61" s="557" t="str">
        <f>H33</f>
        <v>R4会長杯</v>
      </c>
      <c r="I61" s="559"/>
      <c r="J61" s="557" t="str">
        <f>J33</f>
        <v>R4県選手権</v>
      </c>
      <c r="K61" s="559"/>
      <c r="L61" s="557" t="str">
        <f>L33</f>
        <v>R4室内</v>
      </c>
      <c r="M61" s="559"/>
      <c r="N61" s="566" t="str">
        <f>N33</f>
        <v>R4熊谷杯</v>
      </c>
      <c r="O61" s="567"/>
    </row>
    <row r="62" spans="1:16" ht="15.75" customHeight="1">
      <c r="A62" s="562"/>
      <c r="B62" s="563"/>
      <c r="C62" s="552"/>
      <c r="D62" s="554"/>
      <c r="E62" s="18" t="s">
        <v>176</v>
      </c>
      <c r="F62" s="140" t="s">
        <v>177</v>
      </c>
      <c r="G62" s="19" t="s">
        <v>175</v>
      </c>
      <c r="H62" s="140" t="s">
        <v>177</v>
      </c>
      <c r="I62" s="19" t="s">
        <v>175</v>
      </c>
      <c r="J62" s="133" t="s">
        <v>177</v>
      </c>
      <c r="K62" s="19" t="s">
        <v>175</v>
      </c>
      <c r="L62" s="140" t="s">
        <v>177</v>
      </c>
      <c r="M62" s="19" t="s">
        <v>175</v>
      </c>
      <c r="N62" s="133" t="s">
        <v>177</v>
      </c>
      <c r="O62" s="19" t="s">
        <v>175</v>
      </c>
    </row>
    <row r="63" spans="1:16" ht="3" customHeight="1">
      <c r="A63" s="38"/>
      <c r="B63" s="38"/>
      <c r="C63" s="23"/>
      <c r="D63" s="221"/>
      <c r="E63" s="25"/>
      <c r="F63" s="142"/>
      <c r="G63" s="29"/>
      <c r="H63" s="141"/>
      <c r="I63" s="28"/>
      <c r="J63" s="139"/>
      <c r="K63" s="29"/>
      <c r="L63" s="141"/>
      <c r="M63" s="28"/>
      <c r="N63" s="139"/>
      <c r="O63" s="29"/>
    </row>
    <row r="64" spans="1:16" ht="13.5" customHeight="1">
      <c r="A64" s="51">
        <v>1</v>
      </c>
      <c r="B64" s="51"/>
      <c r="C64" s="242" t="s">
        <v>515</v>
      </c>
      <c r="D64" s="232" t="s">
        <v>184</v>
      </c>
      <c r="E64" s="215">
        <v>455</v>
      </c>
      <c r="F64" s="149">
        <v>2</v>
      </c>
      <c r="G64" s="43">
        <v>100</v>
      </c>
      <c r="H64" s="150">
        <v>16</v>
      </c>
      <c r="I64" s="44">
        <v>25</v>
      </c>
      <c r="J64" s="423">
        <v>2</v>
      </c>
      <c r="K64" s="44">
        <v>150</v>
      </c>
      <c r="L64" s="150">
        <v>1</v>
      </c>
      <c r="M64" s="44">
        <v>150</v>
      </c>
      <c r="N64" s="458">
        <v>16</v>
      </c>
      <c r="O64" s="44">
        <v>30</v>
      </c>
    </row>
    <row r="65" spans="1:16">
      <c r="A65" s="51">
        <v>2</v>
      </c>
      <c r="B65" s="51"/>
      <c r="C65" s="263" t="s">
        <v>446</v>
      </c>
      <c r="D65" s="246" t="s">
        <v>18</v>
      </c>
      <c r="E65" s="52">
        <v>370</v>
      </c>
      <c r="F65" s="392"/>
      <c r="G65" s="43"/>
      <c r="H65" s="64">
        <v>8</v>
      </c>
      <c r="I65" s="44">
        <v>40</v>
      </c>
      <c r="J65" s="422">
        <v>1</v>
      </c>
      <c r="K65" s="44">
        <v>200</v>
      </c>
      <c r="L65" s="64">
        <v>2</v>
      </c>
      <c r="M65" s="44">
        <v>100</v>
      </c>
      <c r="N65" s="458">
        <v>16</v>
      </c>
      <c r="O65" s="44">
        <v>30</v>
      </c>
    </row>
    <row r="66" spans="1:16" ht="13.5" customHeight="1">
      <c r="A66" s="51">
        <v>3</v>
      </c>
      <c r="B66" s="51"/>
      <c r="C66" s="261" t="s">
        <v>514</v>
      </c>
      <c r="D66" s="222" t="s">
        <v>184</v>
      </c>
      <c r="E66" s="52">
        <v>340</v>
      </c>
      <c r="F66" s="149">
        <v>4</v>
      </c>
      <c r="G66" s="43">
        <v>70</v>
      </c>
      <c r="H66" s="64">
        <v>4</v>
      </c>
      <c r="I66" s="44">
        <v>70</v>
      </c>
      <c r="J66" s="422">
        <v>4</v>
      </c>
      <c r="K66" s="44">
        <v>100</v>
      </c>
      <c r="L66" s="64">
        <v>4</v>
      </c>
      <c r="M66" s="44">
        <v>70</v>
      </c>
      <c r="N66" s="458">
        <v>16</v>
      </c>
      <c r="O66" s="44">
        <v>30</v>
      </c>
    </row>
    <row r="67" spans="1:16" ht="13.5" customHeight="1">
      <c r="A67" s="51">
        <v>4</v>
      </c>
      <c r="B67" s="51"/>
      <c r="C67" s="242" t="s">
        <v>415</v>
      </c>
      <c r="D67" s="246" t="s">
        <v>184</v>
      </c>
      <c r="E67" s="52">
        <v>300</v>
      </c>
      <c r="F67" s="149">
        <v>1</v>
      </c>
      <c r="G67" s="43">
        <v>150</v>
      </c>
      <c r="H67" s="64">
        <v>4</v>
      </c>
      <c r="I67" s="44">
        <v>70</v>
      </c>
      <c r="J67" s="161">
        <v>16</v>
      </c>
      <c r="K67" s="44">
        <v>40</v>
      </c>
      <c r="L67" s="64">
        <v>8</v>
      </c>
      <c r="M67" s="44">
        <v>40</v>
      </c>
      <c r="N67" s="458"/>
      <c r="O67" s="44"/>
    </row>
    <row r="68" spans="1:16" customFormat="1">
      <c r="A68" s="51">
        <v>5</v>
      </c>
      <c r="B68" s="51"/>
      <c r="C68" s="45" t="s">
        <v>422</v>
      </c>
      <c r="D68" s="246" t="s">
        <v>221</v>
      </c>
      <c r="E68" s="52">
        <v>270</v>
      </c>
      <c r="F68" s="392">
        <v>4</v>
      </c>
      <c r="G68" s="43">
        <v>70</v>
      </c>
      <c r="H68" s="64">
        <v>1</v>
      </c>
      <c r="I68" s="44">
        <v>150</v>
      </c>
      <c r="J68" s="422"/>
      <c r="K68" s="44"/>
      <c r="L68" s="64"/>
      <c r="M68" s="44"/>
      <c r="N68" s="458">
        <v>8</v>
      </c>
      <c r="O68" s="44">
        <v>50</v>
      </c>
      <c r="P68" s="36"/>
    </row>
    <row r="69" spans="1:16" customFormat="1">
      <c r="A69" s="51">
        <v>6</v>
      </c>
      <c r="B69" s="51"/>
      <c r="C69" s="263" t="s">
        <v>453</v>
      </c>
      <c r="D69" s="253" t="s">
        <v>245</v>
      </c>
      <c r="E69" s="52">
        <v>230</v>
      </c>
      <c r="F69" s="149"/>
      <c r="G69" s="43"/>
      <c r="H69" s="64">
        <v>2</v>
      </c>
      <c r="I69" s="44">
        <v>100</v>
      </c>
      <c r="J69" s="422">
        <v>16</v>
      </c>
      <c r="K69" s="44">
        <v>40</v>
      </c>
      <c r="L69" s="64">
        <v>4</v>
      </c>
      <c r="M69" s="44">
        <v>70</v>
      </c>
      <c r="N69" s="458">
        <v>32</v>
      </c>
      <c r="O69" s="44">
        <v>20</v>
      </c>
      <c r="P69" s="36"/>
    </row>
    <row r="70" spans="1:16" customFormat="1">
      <c r="A70" s="51">
        <v>7</v>
      </c>
      <c r="B70" s="51"/>
      <c r="C70" s="242" t="s">
        <v>508</v>
      </c>
      <c r="D70" s="246" t="s">
        <v>186</v>
      </c>
      <c r="E70" s="52">
        <v>180</v>
      </c>
      <c r="F70" s="149">
        <v>8</v>
      </c>
      <c r="G70" s="43">
        <v>40</v>
      </c>
      <c r="H70" s="64">
        <v>8</v>
      </c>
      <c r="I70" s="44">
        <v>40</v>
      </c>
      <c r="J70" s="161">
        <v>16</v>
      </c>
      <c r="K70" s="44">
        <v>40</v>
      </c>
      <c r="L70" s="64">
        <v>8</v>
      </c>
      <c r="M70" s="44">
        <v>40</v>
      </c>
      <c r="N70" s="458">
        <v>32</v>
      </c>
      <c r="O70" s="44">
        <v>20</v>
      </c>
      <c r="P70" s="36"/>
    </row>
    <row r="71" spans="1:16" customFormat="1">
      <c r="A71" s="51">
        <v>8</v>
      </c>
      <c r="B71" s="51"/>
      <c r="C71" s="262" t="s">
        <v>460</v>
      </c>
      <c r="D71" s="244" t="s">
        <v>233</v>
      </c>
      <c r="E71" s="52">
        <v>160</v>
      </c>
      <c r="F71" s="383"/>
      <c r="G71" s="43"/>
      <c r="H71" s="369"/>
      <c r="I71" s="44"/>
      <c r="J71" s="422">
        <v>4</v>
      </c>
      <c r="K71" s="44">
        <v>100</v>
      </c>
      <c r="L71" s="64">
        <v>8</v>
      </c>
      <c r="M71" s="44">
        <v>40</v>
      </c>
      <c r="N71" s="458">
        <v>32</v>
      </c>
      <c r="O71" s="44">
        <v>20</v>
      </c>
    </row>
    <row r="72" spans="1:16" ht="13.5" customHeight="1">
      <c r="A72" s="51">
        <v>9</v>
      </c>
      <c r="B72" s="51"/>
      <c r="C72" s="242" t="s">
        <v>623</v>
      </c>
      <c r="D72" s="258" t="s">
        <v>222</v>
      </c>
      <c r="E72" s="52">
        <v>110</v>
      </c>
      <c r="F72" s="149"/>
      <c r="G72" s="43"/>
      <c r="H72" s="64"/>
      <c r="I72" s="44"/>
      <c r="J72" s="161">
        <v>16</v>
      </c>
      <c r="K72" s="44">
        <v>40</v>
      </c>
      <c r="L72" s="64">
        <v>8</v>
      </c>
      <c r="M72" s="44">
        <v>40</v>
      </c>
      <c r="N72" s="459">
        <v>16</v>
      </c>
      <c r="O72" s="44">
        <v>30</v>
      </c>
    </row>
    <row r="73" spans="1:16" ht="13.5" customHeight="1">
      <c r="A73" s="51">
        <v>10</v>
      </c>
      <c r="B73" s="51"/>
      <c r="C73" s="242" t="s">
        <v>624</v>
      </c>
      <c r="D73" s="232" t="s">
        <v>184</v>
      </c>
      <c r="E73" s="52">
        <v>70</v>
      </c>
      <c r="F73" s="149"/>
      <c r="G73" s="43"/>
      <c r="H73" s="64"/>
      <c r="I73" s="44"/>
      <c r="J73" s="161">
        <v>16</v>
      </c>
      <c r="K73" s="44">
        <v>40</v>
      </c>
      <c r="L73" s="64"/>
      <c r="M73" s="44"/>
      <c r="N73" s="459">
        <v>16</v>
      </c>
      <c r="O73" s="44">
        <v>30</v>
      </c>
    </row>
    <row r="74" spans="1:16">
      <c r="A74" s="51">
        <v>11</v>
      </c>
      <c r="B74" s="51"/>
      <c r="C74" s="243" t="s">
        <v>625</v>
      </c>
      <c r="D74" s="266" t="s">
        <v>239</v>
      </c>
      <c r="E74" s="52">
        <v>65</v>
      </c>
      <c r="F74" s="149">
        <v>8</v>
      </c>
      <c r="G74" s="43">
        <v>40</v>
      </c>
      <c r="H74" s="64">
        <v>16</v>
      </c>
      <c r="I74" s="44">
        <v>25</v>
      </c>
      <c r="J74" s="161"/>
      <c r="K74" s="44"/>
      <c r="L74" s="64"/>
      <c r="M74" s="44"/>
      <c r="N74" s="459"/>
      <c r="O74" s="44"/>
    </row>
    <row r="75" spans="1:16">
      <c r="A75" s="51">
        <v>12</v>
      </c>
      <c r="B75" s="51"/>
      <c r="C75" s="242" t="s">
        <v>573</v>
      </c>
      <c r="D75" s="246" t="s">
        <v>2</v>
      </c>
      <c r="E75" s="52">
        <v>45</v>
      </c>
      <c r="F75" s="149"/>
      <c r="G75" s="43"/>
      <c r="H75" s="64">
        <v>16</v>
      </c>
      <c r="I75" s="44">
        <v>25</v>
      </c>
      <c r="J75" s="161"/>
      <c r="K75" s="44"/>
      <c r="L75" s="64"/>
      <c r="M75" s="44"/>
      <c r="N75" s="459">
        <v>32</v>
      </c>
      <c r="O75" s="44">
        <v>20</v>
      </c>
    </row>
    <row r="76" spans="1:16" ht="13.5" customHeight="1">
      <c r="A76" s="51">
        <v>13</v>
      </c>
      <c r="B76" s="51"/>
      <c r="C76" s="265" t="s">
        <v>443</v>
      </c>
      <c r="D76" s="246" t="s">
        <v>2</v>
      </c>
      <c r="E76" s="52">
        <v>40</v>
      </c>
      <c r="F76" s="149"/>
      <c r="G76" s="43"/>
      <c r="H76" s="64">
        <v>8</v>
      </c>
      <c r="I76" s="44">
        <v>40</v>
      </c>
      <c r="J76" s="161"/>
      <c r="K76" s="44"/>
      <c r="L76" s="64"/>
      <c r="M76" s="44"/>
      <c r="N76" s="458"/>
      <c r="O76" s="44"/>
    </row>
    <row r="77" spans="1:16" ht="13.5" customHeight="1">
      <c r="A77" s="51">
        <v>13</v>
      </c>
      <c r="B77" s="51" t="s">
        <v>324</v>
      </c>
      <c r="C77" s="265" t="s">
        <v>509</v>
      </c>
      <c r="D77" s="252" t="s">
        <v>221</v>
      </c>
      <c r="E77" s="52">
        <v>40</v>
      </c>
      <c r="F77" s="149"/>
      <c r="G77" s="43"/>
      <c r="H77" s="64">
        <v>8</v>
      </c>
      <c r="I77" s="44">
        <v>40</v>
      </c>
      <c r="J77" s="161"/>
      <c r="K77" s="44"/>
      <c r="L77" s="64"/>
      <c r="M77" s="44"/>
      <c r="N77" s="458"/>
      <c r="O77" s="44"/>
    </row>
    <row r="78" spans="1:16" ht="13.5" customHeight="1">
      <c r="A78" s="51">
        <v>13</v>
      </c>
      <c r="B78" s="51" t="s">
        <v>324</v>
      </c>
      <c r="C78" s="265" t="s">
        <v>626</v>
      </c>
      <c r="D78" s="42" t="s">
        <v>245</v>
      </c>
      <c r="E78" s="52">
        <v>40</v>
      </c>
      <c r="F78" s="392"/>
      <c r="G78" s="43"/>
      <c r="H78" s="64"/>
      <c r="I78" s="44"/>
      <c r="J78" s="161">
        <v>16</v>
      </c>
      <c r="K78" s="44">
        <v>40</v>
      </c>
      <c r="L78" s="64"/>
      <c r="M78" s="44"/>
      <c r="N78" s="458"/>
      <c r="O78" s="44"/>
    </row>
    <row r="79" spans="1:16" ht="13.5" customHeight="1">
      <c r="A79" s="51">
        <v>13</v>
      </c>
      <c r="B79" s="51" t="s">
        <v>324</v>
      </c>
      <c r="C79" s="243" t="s">
        <v>627</v>
      </c>
      <c r="D79" s="253" t="s">
        <v>628</v>
      </c>
      <c r="E79" s="52">
        <v>40</v>
      </c>
      <c r="F79" s="149">
        <v>8</v>
      </c>
      <c r="G79" s="43">
        <v>40</v>
      </c>
      <c r="H79" s="64"/>
      <c r="I79" s="44"/>
      <c r="J79" s="161"/>
      <c r="K79" s="44"/>
      <c r="L79" s="64"/>
      <c r="M79" s="44"/>
      <c r="N79" s="458"/>
      <c r="O79" s="44"/>
    </row>
    <row r="80" spans="1:16" ht="13.5" customHeight="1">
      <c r="A80" s="51">
        <v>17</v>
      </c>
      <c r="B80" s="51"/>
      <c r="C80" s="263" t="s">
        <v>595</v>
      </c>
      <c r="D80" s="222" t="s">
        <v>184</v>
      </c>
      <c r="E80" s="52">
        <v>25</v>
      </c>
      <c r="F80" s="149"/>
      <c r="G80" s="43"/>
      <c r="H80" s="64">
        <v>16</v>
      </c>
      <c r="I80" s="44">
        <v>25</v>
      </c>
      <c r="J80" s="161"/>
      <c r="K80" s="44"/>
      <c r="L80" s="64"/>
      <c r="M80" s="44"/>
      <c r="N80" s="458"/>
      <c r="O80" s="44"/>
    </row>
    <row r="81" spans="1:15" ht="13.5" customHeight="1">
      <c r="A81" s="51">
        <v>17</v>
      </c>
      <c r="B81" s="51" t="s">
        <v>324</v>
      </c>
      <c r="C81" s="354" t="s">
        <v>511</v>
      </c>
      <c r="D81" s="222" t="s">
        <v>184</v>
      </c>
      <c r="E81" s="52">
        <v>25</v>
      </c>
      <c r="F81" s="149"/>
      <c r="G81" s="43"/>
      <c r="H81" s="64">
        <v>16</v>
      </c>
      <c r="I81" s="44">
        <v>25</v>
      </c>
      <c r="J81" s="161"/>
      <c r="K81" s="44"/>
      <c r="L81" s="64"/>
      <c r="M81" s="44"/>
      <c r="N81" s="458"/>
      <c r="O81" s="44"/>
    </row>
    <row r="82" spans="1:15" ht="13.5" customHeight="1">
      <c r="A82" s="51">
        <v>19</v>
      </c>
      <c r="B82" s="51"/>
      <c r="C82" s="362" t="s">
        <v>554</v>
      </c>
      <c r="D82" s="42" t="s">
        <v>621</v>
      </c>
      <c r="E82" s="52">
        <v>20</v>
      </c>
      <c r="F82" s="149"/>
      <c r="G82" s="43"/>
      <c r="H82" s="64"/>
      <c r="I82" s="44"/>
      <c r="J82" s="161"/>
      <c r="K82" s="44"/>
      <c r="L82" s="64"/>
      <c r="M82" s="44"/>
      <c r="N82" s="458">
        <v>32</v>
      </c>
      <c r="O82" s="44">
        <v>20</v>
      </c>
    </row>
    <row r="83" spans="1:15" ht="13.5" customHeight="1">
      <c r="A83" s="51">
        <v>19</v>
      </c>
      <c r="B83" s="51" t="s">
        <v>324</v>
      </c>
      <c r="C83" s="243" t="s">
        <v>629</v>
      </c>
      <c r="D83" s="264" t="s">
        <v>231</v>
      </c>
      <c r="E83" s="52">
        <v>20</v>
      </c>
      <c r="F83" s="149"/>
      <c r="G83" s="43"/>
      <c r="H83" s="64"/>
      <c r="I83" s="44"/>
      <c r="J83" s="161"/>
      <c r="K83" s="44"/>
      <c r="L83" s="64"/>
      <c r="M83" s="44"/>
      <c r="N83" s="458">
        <v>32</v>
      </c>
      <c r="O83" s="44">
        <v>20</v>
      </c>
    </row>
    <row r="84" spans="1:15" ht="13.5" customHeight="1">
      <c r="A84" s="51">
        <v>19</v>
      </c>
      <c r="B84" s="51" t="s">
        <v>324</v>
      </c>
      <c r="C84" s="349" t="s">
        <v>630</v>
      </c>
      <c r="D84" s="407" t="s">
        <v>222</v>
      </c>
      <c r="E84" s="52">
        <v>20</v>
      </c>
      <c r="F84" s="149"/>
      <c r="G84" s="43"/>
      <c r="H84" s="64"/>
      <c r="I84" s="44"/>
      <c r="J84" s="161"/>
      <c r="K84" s="44"/>
      <c r="L84" s="64"/>
      <c r="M84" s="44"/>
      <c r="N84" s="458">
        <v>32</v>
      </c>
      <c r="O84" s="44">
        <v>20</v>
      </c>
    </row>
    <row r="85" spans="1:15" ht="13.5" customHeight="1">
      <c r="A85" s="51"/>
      <c r="B85" s="51"/>
      <c r="C85" s="265"/>
      <c r="D85" s="244"/>
      <c r="E85" s="52"/>
      <c r="F85" s="149"/>
      <c r="G85" s="43"/>
      <c r="H85" s="64"/>
      <c r="I85" s="44"/>
      <c r="J85" s="161"/>
      <c r="K85" s="44"/>
      <c r="L85" s="64"/>
      <c r="M85" s="44"/>
      <c r="N85" s="458"/>
      <c r="O85" s="44"/>
    </row>
    <row r="86" spans="1:15" ht="3" customHeight="1">
      <c r="A86" s="49"/>
      <c r="B86" s="49"/>
      <c r="C86" s="49"/>
      <c r="D86" s="49"/>
      <c r="E86" s="49"/>
      <c r="F86" s="60"/>
      <c r="G86" s="49"/>
      <c r="H86" s="60"/>
      <c r="I86" s="49"/>
      <c r="J86" s="155"/>
      <c r="K86" s="49"/>
      <c r="L86" s="60"/>
      <c r="M86" s="49"/>
      <c r="N86" s="155"/>
      <c r="O86" s="49"/>
    </row>
    <row r="87" spans="1:15" customFormat="1" ht="18" customHeight="1">
      <c r="A87" t="s">
        <v>11</v>
      </c>
      <c r="C87" s="1"/>
      <c r="D87" s="188"/>
      <c r="F87" s="1" t="s">
        <v>159</v>
      </c>
      <c r="H87" s="1"/>
      <c r="J87" s="132"/>
      <c r="K87" s="36"/>
      <c r="L87" s="36"/>
      <c r="M87" t="str">
        <f>M1</f>
        <v>2023/3/31現在</v>
      </c>
      <c r="N87" s="132"/>
    </row>
    <row r="88" spans="1:15" ht="4.5" customHeight="1">
      <c r="C88" s="36"/>
      <c r="D88" s="36"/>
      <c r="J88" s="162"/>
      <c r="K88" s="53"/>
    </row>
    <row r="89" spans="1:15" ht="15.75" customHeight="1">
      <c r="A89" s="560" t="s">
        <v>172</v>
      </c>
      <c r="B89" s="561"/>
      <c r="C89" s="551" t="s">
        <v>12</v>
      </c>
      <c r="D89" s="564" t="s">
        <v>174</v>
      </c>
      <c r="E89" s="17" t="s">
        <v>175</v>
      </c>
      <c r="F89" s="555" t="str">
        <f>F61</f>
        <v>R4マスターズ</v>
      </c>
      <c r="G89" s="555"/>
      <c r="H89" s="555" t="str">
        <f>H61</f>
        <v>R4会長杯</v>
      </c>
      <c r="I89" s="555"/>
      <c r="J89" s="555" t="str">
        <f>J61</f>
        <v>R4県選手権</v>
      </c>
      <c r="K89" s="555"/>
      <c r="L89" s="555" t="str">
        <f>L61</f>
        <v>R4室内</v>
      </c>
      <c r="M89" s="555"/>
      <c r="N89" s="556" t="str">
        <f>N61</f>
        <v>R4熊谷杯</v>
      </c>
      <c r="O89" s="556"/>
    </row>
    <row r="90" spans="1:15" ht="15.75" customHeight="1">
      <c r="A90" s="562"/>
      <c r="B90" s="563"/>
      <c r="C90" s="552"/>
      <c r="D90" s="565"/>
      <c r="E90" s="18" t="s">
        <v>176</v>
      </c>
      <c r="F90" s="140" t="s">
        <v>177</v>
      </c>
      <c r="G90" s="19" t="s">
        <v>175</v>
      </c>
      <c r="H90" s="140" t="s">
        <v>177</v>
      </c>
      <c r="I90" s="19" t="s">
        <v>175</v>
      </c>
      <c r="J90" s="133" t="s">
        <v>177</v>
      </c>
      <c r="K90" s="19" t="s">
        <v>175</v>
      </c>
      <c r="L90" s="140" t="s">
        <v>177</v>
      </c>
      <c r="M90" s="19" t="s">
        <v>175</v>
      </c>
      <c r="N90" s="133" t="s">
        <v>177</v>
      </c>
      <c r="O90" s="19" t="s">
        <v>175</v>
      </c>
    </row>
    <row r="91" spans="1:15" ht="3" customHeight="1">
      <c r="A91" s="38"/>
      <c r="B91" s="38"/>
      <c r="C91" s="23"/>
      <c r="D91" s="24"/>
      <c r="E91" s="54"/>
      <c r="F91" s="142"/>
      <c r="G91" s="29"/>
      <c r="H91" s="141"/>
      <c r="I91" s="28"/>
      <c r="J91" s="139"/>
      <c r="K91" s="29"/>
      <c r="L91" s="141"/>
      <c r="M91" s="28"/>
      <c r="N91" s="336"/>
      <c r="O91" s="337"/>
    </row>
    <row r="92" spans="1:15" ht="13.5" customHeight="1">
      <c r="A92" s="51">
        <v>1</v>
      </c>
      <c r="B92" s="51"/>
      <c r="C92" s="261" t="s">
        <v>448</v>
      </c>
      <c r="D92" s="42" t="s">
        <v>621</v>
      </c>
      <c r="E92" s="30">
        <v>250</v>
      </c>
      <c r="F92" s="291"/>
      <c r="G92" s="43"/>
      <c r="H92" s="64"/>
      <c r="I92" s="44"/>
      <c r="J92" s="161">
        <v>1</v>
      </c>
      <c r="K92" s="44">
        <v>200</v>
      </c>
      <c r="L92" s="64"/>
      <c r="M92" s="44"/>
      <c r="N92" s="460">
        <v>8</v>
      </c>
      <c r="O92" s="44">
        <v>50</v>
      </c>
    </row>
    <row r="93" spans="1:15" ht="13.5" customHeight="1">
      <c r="A93" s="51">
        <v>2</v>
      </c>
      <c r="B93" s="51"/>
      <c r="C93" s="355" t="s">
        <v>631</v>
      </c>
      <c r="D93" s="222" t="s">
        <v>184</v>
      </c>
      <c r="E93" s="30">
        <v>200</v>
      </c>
      <c r="F93" s="279"/>
      <c r="G93" s="43"/>
      <c r="H93" s="55"/>
      <c r="I93" s="44"/>
      <c r="J93" s="284">
        <v>2</v>
      </c>
      <c r="K93" s="44">
        <v>150</v>
      </c>
      <c r="L93" s="55"/>
      <c r="M93" s="44"/>
      <c r="N93" s="461">
        <v>8</v>
      </c>
      <c r="O93" s="44">
        <v>50</v>
      </c>
    </row>
    <row r="94" spans="1:15" ht="13.5" customHeight="1">
      <c r="A94" s="51">
        <v>3</v>
      </c>
      <c r="B94" s="51"/>
      <c r="C94" s="324" t="s">
        <v>627</v>
      </c>
      <c r="D94" s="266" t="s">
        <v>5</v>
      </c>
      <c r="E94" s="30">
        <v>150</v>
      </c>
      <c r="F94" s="279"/>
      <c r="G94" s="43"/>
      <c r="H94" s="55"/>
      <c r="I94" s="44"/>
      <c r="J94" s="284">
        <v>4</v>
      </c>
      <c r="K94" s="44">
        <v>100</v>
      </c>
      <c r="L94" s="55"/>
      <c r="M94" s="44"/>
      <c r="N94" s="461">
        <v>8</v>
      </c>
      <c r="O94" s="44">
        <v>50</v>
      </c>
    </row>
    <row r="95" spans="1:15" ht="13.5" customHeight="1">
      <c r="A95" s="51">
        <v>4</v>
      </c>
      <c r="B95" s="51"/>
      <c r="C95" s="263" t="s">
        <v>400</v>
      </c>
      <c r="D95" s="325" t="s">
        <v>202</v>
      </c>
      <c r="E95" s="30">
        <v>140</v>
      </c>
      <c r="F95" s="279"/>
      <c r="G95" s="43"/>
      <c r="H95" s="55"/>
      <c r="I95" s="44"/>
      <c r="J95" s="284">
        <v>3</v>
      </c>
      <c r="K95" s="44">
        <v>110</v>
      </c>
      <c r="L95" s="55"/>
      <c r="M95" s="44"/>
      <c r="N95" s="461">
        <v>16</v>
      </c>
      <c r="O95" s="44">
        <v>30</v>
      </c>
    </row>
    <row r="96" spans="1:15" ht="13.5" customHeight="1">
      <c r="A96" s="51">
        <v>5</v>
      </c>
      <c r="B96" s="51"/>
      <c r="C96" s="354" t="s">
        <v>443</v>
      </c>
      <c r="D96" s="246" t="s">
        <v>202</v>
      </c>
      <c r="E96" s="30">
        <v>130</v>
      </c>
      <c r="F96" s="279"/>
      <c r="G96" s="43"/>
      <c r="H96" s="55"/>
      <c r="I96" s="44"/>
      <c r="J96" s="284"/>
      <c r="K96" s="44"/>
      <c r="L96" s="55"/>
      <c r="M96" s="44"/>
      <c r="N96" s="461">
        <v>2</v>
      </c>
      <c r="O96" s="44">
        <v>130</v>
      </c>
    </row>
    <row r="97" spans="1:16" ht="13.5" customHeight="1">
      <c r="A97" s="51">
        <v>6</v>
      </c>
      <c r="B97" s="51"/>
      <c r="C97" s="324" t="s">
        <v>564</v>
      </c>
      <c r="D97" s="406" t="s">
        <v>18</v>
      </c>
      <c r="E97" s="30">
        <v>30</v>
      </c>
      <c r="F97" s="279"/>
      <c r="G97" s="43"/>
      <c r="H97" s="55"/>
      <c r="I97" s="44"/>
      <c r="J97" s="284"/>
      <c r="K97" s="44"/>
      <c r="L97" s="55"/>
      <c r="M97" s="44"/>
      <c r="N97" s="461">
        <v>16</v>
      </c>
      <c r="O97" s="44">
        <v>30</v>
      </c>
    </row>
    <row r="98" spans="1:16" ht="13.5" customHeight="1">
      <c r="A98" s="51">
        <v>6</v>
      </c>
      <c r="B98" s="51" t="s">
        <v>324</v>
      </c>
      <c r="C98" s="265" t="s">
        <v>626</v>
      </c>
      <c r="D98" s="246" t="s">
        <v>245</v>
      </c>
      <c r="E98" s="30">
        <v>30</v>
      </c>
      <c r="F98" s="279"/>
      <c r="G98" s="43"/>
      <c r="H98" s="55"/>
      <c r="I98" s="44"/>
      <c r="J98" s="284"/>
      <c r="K98" s="44"/>
      <c r="L98" s="55"/>
      <c r="M98" s="44"/>
      <c r="N98" s="461">
        <v>16</v>
      </c>
      <c r="O98" s="44">
        <v>30</v>
      </c>
    </row>
    <row r="99" spans="1:16" ht="13.5" customHeight="1">
      <c r="A99" s="51" t="str">
        <f>IF(E99=0,"",RANK(E99,$E$91:$E$101))</f>
        <v/>
      </c>
      <c r="B99" s="51" t="str">
        <f>IF(E99=0,"",IF(A99=A97,"T",""))</f>
        <v/>
      </c>
      <c r="C99" s="267"/>
      <c r="D99" s="266"/>
      <c r="E99" s="30"/>
      <c r="F99" s="279"/>
      <c r="G99" s="43" t="str">
        <f>IF(F99=0,"",VLOOKUP(F99,得点テーブル!$B$6:$H$133,3,0))</f>
        <v/>
      </c>
      <c r="H99" s="55"/>
      <c r="I99" s="44" t="str">
        <f>IF(H99=0,"",VLOOKUP(H99,得点テーブル!$B$6:$H$133,3,0))</f>
        <v/>
      </c>
      <c r="J99" s="284"/>
      <c r="K99" s="44" t="str">
        <f>IF(J99=0,"",VLOOKUP(J99,得点テーブル!$B$6:$H$133,5,0))</f>
        <v/>
      </c>
      <c r="L99" s="55"/>
      <c r="M99" s="44" t="str">
        <f>IF(L99=0,"",VLOOKUP(L99,得点テーブル!$B$6:$H$133,6,0))</f>
        <v/>
      </c>
      <c r="N99" s="461"/>
      <c r="O99" s="44" t="str">
        <f>IF(N99=0,"",VLOOKUP(N99,得点テーブル!$B$6:$H$133,7,0))</f>
        <v/>
      </c>
    </row>
    <row r="100" spans="1:16" customFormat="1" ht="18" customHeight="1">
      <c r="A100" t="s">
        <v>11</v>
      </c>
      <c r="C100" s="1"/>
      <c r="D100" s="188"/>
      <c r="F100" t="s">
        <v>205</v>
      </c>
      <c r="H100" s="1"/>
      <c r="J100" s="132"/>
      <c r="K100" s="36"/>
      <c r="L100" s="36"/>
      <c r="M100" t="str">
        <f>M1</f>
        <v>2023/3/31現在</v>
      </c>
      <c r="N100" s="132"/>
    </row>
    <row r="101" spans="1:16" ht="4.5" customHeight="1">
      <c r="C101" s="36"/>
      <c r="D101" s="36"/>
      <c r="J101" s="162"/>
      <c r="K101" s="53"/>
    </row>
    <row r="102" spans="1:16" ht="15.75" customHeight="1">
      <c r="A102" s="560" t="s">
        <v>172</v>
      </c>
      <c r="B102" s="561"/>
      <c r="C102" s="551" t="s">
        <v>12</v>
      </c>
      <c r="D102" s="564" t="s">
        <v>174</v>
      </c>
      <c r="E102" s="17" t="s">
        <v>175</v>
      </c>
      <c r="F102" s="555" t="str">
        <f>F89</f>
        <v>R4マスターズ</v>
      </c>
      <c r="G102" s="555"/>
      <c r="H102" s="555" t="str">
        <f>H89</f>
        <v>R4会長杯</v>
      </c>
      <c r="I102" s="555"/>
      <c r="J102" s="555" t="str">
        <f>J89</f>
        <v>R4県選手権</v>
      </c>
      <c r="K102" s="555"/>
      <c r="L102" s="555" t="str">
        <f>L89</f>
        <v>R4室内</v>
      </c>
      <c r="M102" s="555"/>
      <c r="N102" s="556" t="str">
        <f>N89</f>
        <v>R4熊谷杯</v>
      </c>
      <c r="O102" s="556"/>
    </row>
    <row r="103" spans="1:16" ht="15.75" customHeight="1">
      <c r="A103" s="562"/>
      <c r="B103" s="563"/>
      <c r="C103" s="552"/>
      <c r="D103" s="565"/>
      <c r="E103" s="18" t="s">
        <v>176</v>
      </c>
      <c r="F103" s="140" t="s">
        <v>177</v>
      </c>
      <c r="G103" s="19" t="s">
        <v>175</v>
      </c>
      <c r="H103" s="140" t="s">
        <v>177</v>
      </c>
      <c r="I103" s="19" t="s">
        <v>175</v>
      </c>
      <c r="J103" s="133" t="s">
        <v>177</v>
      </c>
      <c r="K103" s="19" t="s">
        <v>175</v>
      </c>
      <c r="L103" s="140" t="s">
        <v>177</v>
      </c>
      <c r="M103" s="19" t="s">
        <v>175</v>
      </c>
      <c r="N103" s="133" t="s">
        <v>177</v>
      </c>
      <c r="O103" s="19" t="s">
        <v>175</v>
      </c>
    </row>
    <row r="104" spans="1:16" ht="3" customHeight="1">
      <c r="A104" s="38"/>
      <c r="B104" s="38"/>
      <c r="C104" s="23"/>
      <c r="D104" s="24"/>
      <c r="E104" s="54"/>
      <c r="F104" s="142"/>
      <c r="G104" s="29"/>
      <c r="H104" s="141"/>
      <c r="I104" s="28"/>
      <c r="J104" s="139"/>
      <c r="K104" s="29"/>
      <c r="L104" s="141"/>
      <c r="M104" s="28"/>
      <c r="N104" s="139"/>
      <c r="O104" s="29"/>
    </row>
    <row r="105" spans="1:16" ht="13.5" customHeight="1">
      <c r="A105" s="51">
        <v>1</v>
      </c>
      <c r="B105" s="51"/>
      <c r="C105" s="302" t="s">
        <v>632</v>
      </c>
      <c r="D105" s="246" t="s">
        <v>187</v>
      </c>
      <c r="E105" s="30">
        <v>50</v>
      </c>
      <c r="F105" s="291"/>
      <c r="G105" s="43"/>
      <c r="H105" s="64"/>
      <c r="I105" s="44"/>
      <c r="J105" s="161"/>
      <c r="K105" s="44"/>
      <c r="L105" s="64"/>
      <c r="M105" s="44"/>
      <c r="N105" s="460">
        <v>8</v>
      </c>
      <c r="O105" s="44">
        <v>50</v>
      </c>
    </row>
    <row r="106" spans="1:16" ht="13.5" customHeight="1">
      <c r="A106" s="51">
        <v>2</v>
      </c>
      <c r="B106" s="51"/>
      <c r="C106" s="302" t="s">
        <v>521</v>
      </c>
      <c r="D106" s="246" t="s">
        <v>179</v>
      </c>
      <c r="E106" s="30">
        <v>30</v>
      </c>
      <c r="F106" s="291"/>
      <c r="G106" s="43"/>
      <c r="H106" s="64"/>
      <c r="I106" s="44"/>
      <c r="J106" s="161"/>
      <c r="K106" s="44"/>
      <c r="L106" s="64"/>
      <c r="M106" s="44"/>
      <c r="N106" s="460">
        <v>16</v>
      </c>
      <c r="O106" s="44">
        <v>30</v>
      </c>
    </row>
    <row r="107" spans="1:16" ht="13.5" customHeight="1">
      <c r="A107" s="51">
        <v>2</v>
      </c>
      <c r="B107" s="51" t="s">
        <v>324</v>
      </c>
      <c r="C107" s="324" t="s">
        <v>522</v>
      </c>
      <c r="D107" s="509" t="s">
        <v>194</v>
      </c>
      <c r="E107" s="30">
        <v>30</v>
      </c>
      <c r="F107" s="279"/>
      <c r="G107" s="43"/>
      <c r="H107" s="55"/>
      <c r="I107" s="44"/>
      <c r="J107" s="284"/>
      <c r="K107" s="44"/>
      <c r="L107" s="55"/>
      <c r="M107" s="44"/>
      <c r="N107" s="461">
        <v>16</v>
      </c>
      <c r="O107" s="44">
        <v>30</v>
      </c>
    </row>
    <row r="108" spans="1:16" ht="13.5" customHeight="1">
      <c r="A108" s="51">
        <v>2</v>
      </c>
      <c r="B108" s="51" t="s">
        <v>324</v>
      </c>
      <c r="C108" s="302" t="s">
        <v>634</v>
      </c>
      <c r="D108" s="258" t="s">
        <v>222</v>
      </c>
      <c r="E108" s="30">
        <v>30</v>
      </c>
      <c r="F108" s="291"/>
      <c r="G108" s="43"/>
      <c r="H108" s="64"/>
      <c r="I108" s="44"/>
      <c r="J108" s="161"/>
      <c r="K108" s="44"/>
      <c r="L108" s="64"/>
      <c r="M108" s="44"/>
      <c r="N108" s="460">
        <v>16</v>
      </c>
      <c r="O108" s="44">
        <v>30</v>
      </c>
    </row>
    <row r="109" spans="1:16" ht="13.5" customHeight="1">
      <c r="A109" s="51">
        <v>2</v>
      </c>
      <c r="B109" s="51" t="s">
        <v>324</v>
      </c>
      <c r="C109" s="302" t="s">
        <v>633</v>
      </c>
      <c r="D109" s="258" t="s">
        <v>194</v>
      </c>
      <c r="E109" s="30">
        <v>30</v>
      </c>
      <c r="F109" s="291"/>
      <c r="G109" s="43"/>
      <c r="H109" s="64"/>
      <c r="I109" s="44"/>
      <c r="J109" s="161"/>
      <c r="K109" s="44"/>
      <c r="L109" s="64"/>
      <c r="M109" s="44"/>
      <c r="N109" s="460">
        <v>16</v>
      </c>
      <c r="O109" s="44">
        <v>30</v>
      </c>
    </row>
    <row r="110" spans="1:16" ht="13.5" customHeight="1">
      <c r="A110" s="51"/>
      <c r="B110" s="51"/>
      <c r="C110" s="302"/>
      <c r="D110" s="258"/>
      <c r="E110" s="30"/>
      <c r="F110" s="291"/>
      <c r="G110" s="43"/>
      <c r="H110" s="64"/>
      <c r="I110" s="44"/>
      <c r="J110" s="161"/>
      <c r="K110" s="44"/>
      <c r="L110" s="64"/>
      <c r="M110" s="44"/>
      <c r="N110" s="460"/>
      <c r="O110" s="44"/>
    </row>
    <row r="111" spans="1:16" ht="13.5" customHeight="1">
      <c r="A111" s="13"/>
      <c r="B111" s="13"/>
      <c r="C111" s="13"/>
      <c r="D111" s="13"/>
      <c r="E111" s="13"/>
      <c r="F111" s="13"/>
      <c r="G111" s="13"/>
      <c r="H111" s="205"/>
      <c r="I111" s="13"/>
      <c r="J111" s="13"/>
      <c r="K111" s="14"/>
      <c r="L111" s="13"/>
      <c r="M111" s="13"/>
      <c r="N111" s="13"/>
      <c r="O111" s="13"/>
      <c r="P111" s="13"/>
    </row>
    <row r="112" spans="1:16" ht="5.25" customHeight="1">
      <c r="A112" s="48"/>
      <c r="B112" s="48"/>
      <c r="C112" s="176"/>
      <c r="D112" s="176"/>
      <c r="E112" s="48"/>
      <c r="F112" s="48"/>
      <c r="G112" s="48"/>
      <c r="H112" s="48"/>
      <c r="I112" s="48"/>
      <c r="J112" s="154"/>
      <c r="K112" s="48"/>
      <c r="L112" s="48"/>
      <c r="M112" s="48"/>
      <c r="N112" s="154"/>
      <c r="O112" s="48"/>
    </row>
    <row r="118" ht="2.25" customHeight="1"/>
  </sheetData>
  <mergeCells count="40">
    <mergeCell ref="L102:M102"/>
    <mergeCell ref="N102:O102"/>
    <mergeCell ref="A102:B103"/>
    <mergeCell ref="C102:C103"/>
    <mergeCell ref="D102:D103"/>
    <mergeCell ref="F102:G102"/>
    <mergeCell ref="H102:I102"/>
    <mergeCell ref="J102:K102"/>
    <mergeCell ref="H2:I2"/>
    <mergeCell ref="J2:K2"/>
    <mergeCell ref="L2:M2"/>
    <mergeCell ref="N2:O2"/>
    <mergeCell ref="A2:B3"/>
    <mergeCell ref="C2:C3"/>
    <mergeCell ref="D2:D3"/>
    <mergeCell ref="F2:G2"/>
    <mergeCell ref="H33:I33"/>
    <mergeCell ref="J33:K33"/>
    <mergeCell ref="L33:M33"/>
    <mergeCell ref="N33:O33"/>
    <mergeCell ref="A33:B34"/>
    <mergeCell ref="C33:C34"/>
    <mergeCell ref="D33:D34"/>
    <mergeCell ref="F33:G33"/>
    <mergeCell ref="H61:I61"/>
    <mergeCell ref="J61:K61"/>
    <mergeCell ref="L61:M61"/>
    <mergeCell ref="N61:O61"/>
    <mergeCell ref="A61:B62"/>
    <mergeCell ref="C61:C62"/>
    <mergeCell ref="F61:G61"/>
    <mergeCell ref="D61:D62"/>
    <mergeCell ref="H89:I89"/>
    <mergeCell ref="J89:K89"/>
    <mergeCell ref="L89:M89"/>
    <mergeCell ref="N89:O89"/>
    <mergeCell ref="A89:B90"/>
    <mergeCell ref="C89:C90"/>
    <mergeCell ref="D89:D90"/>
    <mergeCell ref="F89:G89"/>
  </mergeCells>
  <phoneticPr fontId="2"/>
  <pageMargins left="0.82677165354330717" right="0.74803149606299213" top="0.78740157480314965" bottom="0.74803149606299213" header="0.51181102362204722" footer="0.51181102362204722"/>
  <pageSetup paperSize="9" scale="77" orientation="portrait"/>
  <headerFooter alignWithMargins="0"/>
  <rowBreaks count="1" manualBreakCount="1">
    <brk id="58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1"/>
  <sheetViews>
    <sheetView view="pageBreakPreview" zoomScaleNormal="100" zoomScaleSheetLayoutView="100" workbookViewId="0">
      <selection activeCell="F3" sqref="F3:G3"/>
    </sheetView>
  </sheetViews>
  <sheetFormatPr baseColWidth="10" defaultColWidth="9" defaultRowHeight="14"/>
  <cols>
    <col min="1" max="1" width="3.6640625" style="36" customWidth="1"/>
    <col min="2" max="2" width="1.6640625" style="36" customWidth="1"/>
    <col min="3" max="4" width="11.6640625" style="16" customWidth="1"/>
    <col min="5" max="15" width="5.6640625" style="36" customWidth="1"/>
    <col min="16" max="16" width="5.6640625" style="129" customWidth="1"/>
    <col min="17" max="17" width="5.6640625" style="36" customWidth="1"/>
    <col min="18" max="16384" width="9" style="36"/>
  </cols>
  <sheetData>
    <row r="1" spans="1:19" customFormat="1" ht="19.5" customHeight="1">
      <c r="A1" t="s">
        <v>11</v>
      </c>
      <c r="D1" s="1"/>
      <c r="F1" s="1" t="s">
        <v>165</v>
      </c>
      <c r="J1" s="1"/>
      <c r="L1" s="1"/>
      <c r="M1" s="36"/>
      <c r="N1" s="1"/>
      <c r="O1" t="str">
        <f>年齢男子S!M1</f>
        <v>2023/3/31現在</v>
      </c>
      <c r="P1" s="129"/>
    </row>
    <row r="2" spans="1:19" ht="5.25" customHeight="1"/>
    <row r="3" spans="1:19">
      <c r="A3" s="560" t="s">
        <v>172</v>
      </c>
      <c r="B3" s="561"/>
      <c r="C3" s="551" t="s">
        <v>12</v>
      </c>
      <c r="D3" s="553" t="s">
        <v>174</v>
      </c>
      <c r="E3" s="17" t="s">
        <v>175</v>
      </c>
      <c r="F3" s="569" t="str">
        <f>年齢男子S!F2</f>
        <v>R4マスターズ</v>
      </c>
      <c r="G3" s="570"/>
      <c r="H3" s="557" t="str">
        <f>男Ｄ!J3</f>
        <v>R4会長杯</v>
      </c>
      <c r="I3" s="559"/>
      <c r="J3" s="557" t="str">
        <f>男Ｄ!L3</f>
        <v>R4ダンロップ</v>
      </c>
      <c r="K3" s="559"/>
      <c r="L3" s="557" t="str">
        <f>男Ｄ!N3</f>
        <v>R4県選手権</v>
      </c>
      <c r="M3" s="559"/>
      <c r="N3" s="557" t="str">
        <f>男Ｄ!P3</f>
        <v>R4室内</v>
      </c>
      <c r="O3" s="559"/>
      <c r="P3" s="566" t="str">
        <f>男Ｄ!R3</f>
        <v>R4熊谷杯</v>
      </c>
      <c r="Q3" s="567"/>
    </row>
    <row r="4" spans="1:19">
      <c r="A4" s="562"/>
      <c r="B4" s="563"/>
      <c r="C4" s="552"/>
      <c r="D4" s="554"/>
      <c r="E4" s="18" t="s">
        <v>176</v>
      </c>
      <c r="F4" s="140" t="s">
        <v>1</v>
      </c>
      <c r="G4" s="19" t="s">
        <v>175</v>
      </c>
      <c r="H4" s="140" t="s">
        <v>1</v>
      </c>
      <c r="I4" s="19" t="s">
        <v>175</v>
      </c>
      <c r="J4" s="140" t="s">
        <v>177</v>
      </c>
      <c r="K4" s="19" t="s">
        <v>175</v>
      </c>
      <c r="L4" s="140" t="s">
        <v>177</v>
      </c>
      <c r="M4" s="19" t="s">
        <v>175</v>
      </c>
      <c r="N4" s="140" t="s">
        <v>177</v>
      </c>
      <c r="O4" s="19" t="s">
        <v>175</v>
      </c>
      <c r="P4" s="133" t="s">
        <v>177</v>
      </c>
      <c r="Q4" s="19" t="s">
        <v>175</v>
      </c>
    </row>
    <row r="5" spans="1:19" ht="3" customHeight="1">
      <c r="A5" s="56"/>
      <c r="B5" s="38"/>
      <c r="C5" s="23"/>
      <c r="D5" s="24"/>
      <c r="E5" s="25"/>
      <c r="F5" s="142"/>
      <c r="G5" s="29"/>
      <c r="H5" s="248"/>
      <c r="I5" s="248"/>
      <c r="J5" s="141"/>
      <c r="K5" s="28"/>
      <c r="L5" s="142"/>
      <c r="M5" s="29"/>
      <c r="N5" s="141"/>
      <c r="O5" s="28"/>
      <c r="P5" s="139"/>
      <c r="Q5" s="29"/>
    </row>
    <row r="6" spans="1:19" customFormat="1">
      <c r="A6" s="30">
        <v>1</v>
      </c>
      <c r="B6" s="30"/>
      <c r="C6" s="268" t="s">
        <v>416</v>
      </c>
      <c r="D6" s="348" t="s">
        <v>184</v>
      </c>
      <c r="E6" s="163">
        <v>350</v>
      </c>
      <c r="F6" s="180">
        <v>1</v>
      </c>
      <c r="G6" s="43">
        <v>150</v>
      </c>
      <c r="H6" s="57"/>
      <c r="I6" s="34"/>
      <c r="J6" s="57"/>
      <c r="K6" s="34"/>
      <c r="L6" s="424">
        <v>1</v>
      </c>
      <c r="M6" s="33">
        <v>200</v>
      </c>
      <c r="N6" s="181"/>
      <c r="O6" s="34"/>
      <c r="P6" s="462"/>
      <c r="Q6" s="34"/>
      <c r="R6" s="36"/>
    </row>
    <row r="7" spans="1:19" customFormat="1">
      <c r="A7" s="30">
        <v>1</v>
      </c>
      <c r="B7" s="30" t="s">
        <v>324</v>
      </c>
      <c r="C7" s="268" t="s">
        <v>417</v>
      </c>
      <c r="D7" s="348" t="s">
        <v>184</v>
      </c>
      <c r="E7" s="163">
        <v>350</v>
      </c>
      <c r="F7" s="180">
        <v>1</v>
      </c>
      <c r="G7" s="43">
        <v>150</v>
      </c>
      <c r="H7" s="57"/>
      <c r="I7" s="34"/>
      <c r="J7" s="57"/>
      <c r="K7" s="34"/>
      <c r="L7" s="424">
        <v>1</v>
      </c>
      <c r="M7" s="33">
        <v>200</v>
      </c>
      <c r="N7" s="181"/>
      <c r="O7" s="34"/>
      <c r="P7" s="462"/>
      <c r="Q7" s="34"/>
      <c r="R7" s="36"/>
    </row>
    <row r="8" spans="1:19">
      <c r="A8" s="30">
        <v>3</v>
      </c>
      <c r="B8" s="30"/>
      <c r="C8" s="268" t="s">
        <v>486</v>
      </c>
      <c r="D8" s="348" t="s">
        <v>4</v>
      </c>
      <c r="E8" s="163">
        <v>300</v>
      </c>
      <c r="F8" s="180">
        <v>2</v>
      </c>
      <c r="G8" s="43">
        <v>100</v>
      </c>
      <c r="H8" s="57"/>
      <c r="I8" s="34"/>
      <c r="J8" s="57"/>
      <c r="K8" s="34"/>
      <c r="L8" s="424">
        <v>3</v>
      </c>
      <c r="M8" s="33">
        <v>110</v>
      </c>
      <c r="N8" s="181"/>
      <c r="O8" s="34"/>
      <c r="P8" s="462">
        <v>4</v>
      </c>
      <c r="Q8" s="34">
        <v>90</v>
      </c>
    </row>
    <row r="9" spans="1:19" customFormat="1">
      <c r="A9" s="30">
        <v>4</v>
      </c>
      <c r="B9" s="30"/>
      <c r="C9" s="268" t="s">
        <v>373</v>
      </c>
      <c r="D9" s="304" t="s">
        <v>204</v>
      </c>
      <c r="E9" s="163">
        <v>270</v>
      </c>
      <c r="F9" s="180">
        <v>4</v>
      </c>
      <c r="G9" s="43">
        <v>70</v>
      </c>
      <c r="H9" s="178"/>
      <c r="I9" s="34"/>
      <c r="J9" s="178"/>
      <c r="K9" s="34"/>
      <c r="L9" s="425">
        <v>3</v>
      </c>
      <c r="M9" s="33">
        <v>110</v>
      </c>
      <c r="N9" s="178"/>
      <c r="O9" s="34"/>
      <c r="P9" s="463">
        <v>4</v>
      </c>
      <c r="Q9" s="34">
        <v>90</v>
      </c>
    </row>
    <row r="10" spans="1:19" customFormat="1">
      <c r="A10" s="30">
        <v>4</v>
      </c>
      <c r="B10" s="30" t="s">
        <v>324</v>
      </c>
      <c r="C10" s="268" t="s">
        <v>405</v>
      </c>
      <c r="D10" s="348" t="s">
        <v>204</v>
      </c>
      <c r="E10" s="163">
        <v>270</v>
      </c>
      <c r="F10" s="180">
        <v>4</v>
      </c>
      <c r="G10" s="43">
        <v>70</v>
      </c>
      <c r="H10" s="57"/>
      <c r="I10" s="34"/>
      <c r="J10" s="57"/>
      <c r="K10" s="34"/>
      <c r="L10" s="424">
        <v>3</v>
      </c>
      <c r="M10" s="33">
        <v>110</v>
      </c>
      <c r="N10" s="181"/>
      <c r="O10" s="34"/>
      <c r="P10" s="462">
        <v>4</v>
      </c>
      <c r="Q10" s="34">
        <v>90</v>
      </c>
      <c r="R10" s="36"/>
      <c r="S10" s="36"/>
    </row>
    <row r="11" spans="1:19" customFormat="1">
      <c r="A11" s="30">
        <v>6</v>
      </c>
      <c r="B11" s="30"/>
      <c r="C11" s="268" t="s">
        <v>487</v>
      </c>
      <c r="D11" s="368" t="s">
        <v>5</v>
      </c>
      <c r="E11" s="163">
        <v>190</v>
      </c>
      <c r="F11" s="180">
        <v>8</v>
      </c>
      <c r="G11" s="43">
        <v>40</v>
      </c>
      <c r="H11" s="57"/>
      <c r="I11" s="34"/>
      <c r="J11" s="57"/>
      <c r="K11" s="34"/>
      <c r="L11" s="424">
        <v>2</v>
      </c>
      <c r="M11" s="33">
        <v>150</v>
      </c>
      <c r="N11" s="181"/>
      <c r="O11" s="34"/>
      <c r="P11" s="462"/>
      <c r="Q11" s="34"/>
      <c r="R11" s="36"/>
    </row>
    <row r="12" spans="1:19">
      <c r="A12" s="30">
        <v>7</v>
      </c>
      <c r="B12" s="30"/>
      <c r="C12" s="256" t="s">
        <v>488</v>
      </c>
      <c r="D12" s="293" t="s">
        <v>5</v>
      </c>
      <c r="E12" s="163">
        <v>150</v>
      </c>
      <c r="F12" s="393"/>
      <c r="G12" s="43"/>
      <c r="H12" s="187"/>
      <c r="I12" s="34"/>
      <c r="J12" s="187"/>
      <c r="K12" s="34"/>
      <c r="L12" s="344">
        <v>2</v>
      </c>
      <c r="M12" s="33">
        <v>150</v>
      </c>
      <c r="N12" s="295"/>
      <c r="O12" s="34"/>
      <c r="P12" s="464"/>
      <c r="Q12" s="34"/>
    </row>
    <row r="13" spans="1:19">
      <c r="A13" s="30">
        <v>7</v>
      </c>
      <c r="B13" s="30" t="s">
        <v>324</v>
      </c>
      <c r="C13" s="256" t="s">
        <v>489</v>
      </c>
      <c r="D13" s="293" t="s">
        <v>5</v>
      </c>
      <c r="E13" s="163">
        <v>150</v>
      </c>
      <c r="F13" s="393">
        <v>8</v>
      </c>
      <c r="G13" s="43">
        <v>40</v>
      </c>
      <c r="H13" s="187"/>
      <c r="I13" s="34"/>
      <c r="J13" s="187"/>
      <c r="K13" s="34"/>
      <c r="L13" s="344">
        <v>3</v>
      </c>
      <c r="M13" s="33">
        <v>110</v>
      </c>
      <c r="N13" s="295"/>
      <c r="O13" s="34"/>
      <c r="P13" s="464"/>
      <c r="Q13" s="34"/>
    </row>
    <row r="14" spans="1:19">
      <c r="A14" s="30">
        <v>9</v>
      </c>
      <c r="B14" s="30"/>
      <c r="C14" s="256" t="s">
        <v>459</v>
      </c>
      <c r="D14" s="293" t="s">
        <v>204</v>
      </c>
      <c r="E14" s="163">
        <v>145</v>
      </c>
      <c r="F14" s="393">
        <v>4</v>
      </c>
      <c r="G14" s="43">
        <v>70</v>
      </c>
      <c r="H14" s="187"/>
      <c r="I14" s="34"/>
      <c r="J14" s="187"/>
      <c r="K14" s="34"/>
      <c r="L14" s="344">
        <v>5</v>
      </c>
      <c r="M14" s="33">
        <v>75</v>
      </c>
      <c r="N14" s="295"/>
      <c r="O14" s="34"/>
      <c r="P14" s="464"/>
      <c r="Q14" s="34"/>
    </row>
    <row r="15" spans="1:19">
      <c r="A15" s="30">
        <v>10</v>
      </c>
      <c r="B15" s="30"/>
      <c r="C15" s="256" t="s">
        <v>428</v>
      </c>
      <c r="D15" s="258" t="s">
        <v>4</v>
      </c>
      <c r="E15" s="163">
        <v>100</v>
      </c>
      <c r="F15" s="393">
        <v>2</v>
      </c>
      <c r="G15" s="43">
        <v>100</v>
      </c>
      <c r="H15" s="187"/>
      <c r="I15" s="34"/>
      <c r="J15" s="187"/>
      <c r="K15" s="34"/>
      <c r="L15" s="344"/>
      <c r="M15" s="33"/>
      <c r="N15" s="295"/>
      <c r="O15" s="34"/>
      <c r="P15" s="464"/>
      <c r="Q15" s="34"/>
      <c r="R15"/>
      <c r="S15"/>
    </row>
    <row r="16" spans="1:19">
      <c r="A16" s="30">
        <v>11</v>
      </c>
      <c r="B16" s="30"/>
      <c r="C16" s="256" t="s">
        <v>490</v>
      </c>
      <c r="D16" s="293" t="s">
        <v>2</v>
      </c>
      <c r="E16" s="163">
        <v>75</v>
      </c>
      <c r="F16" s="393"/>
      <c r="G16" s="43"/>
      <c r="H16" s="187"/>
      <c r="I16" s="34"/>
      <c r="J16" s="187"/>
      <c r="K16" s="34"/>
      <c r="L16" s="344">
        <v>5</v>
      </c>
      <c r="M16" s="33">
        <v>75</v>
      </c>
      <c r="N16" s="295"/>
      <c r="O16" s="34"/>
      <c r="P16" s="464"/>
      <c r="Q16" s="34"/>
    </row>
    <row r="17" spans="1:18">
      <c r="A17" s="30">
        <v>12</v>
      </c>
      <c r="B17" s="30"/>
      <c r="C17" s="256" t="s">
        <v>450</v>
      </c>
      <c r="D17" s="293" t="s">
        <v>179</v>
      </c>
      <c r="E17" s="163">
        <v>70</v>
      </c>
      <c r="F17" s="393">
        <v>4</v>
      </c>
      <c r="G17" s="43">
        <v>70</v>
      </c>
      <c r="H17" s="187"/>
      <c r="I17" s="34"/>
      <c r="J17" s="187"/>
      <c r="K17" s="34"/>
      <c r="L17" s="344"/>
      <c r="M17" s="33"/>
      <c r="N17" s="295"/>
      <c r="O17" s="34"/>
      <c r="P17" s="464"/>
      <c r="Q17" s="34"/>
    </row>
    <row r="18" spans="1:18">
      <c r="A18" s="30">
        <v>13</v>
      </c>
      <c r="B18" s="30"/>
      <c r="C18" s="256" t="s">
        <v>491</v>
      </c>
      <c r="D18" s="293" t="s">
        <v>188</v>
      </c>
      <c r="E18" s="163">
        <v>40</v>
      </c>
      <c r="F18" s="393">
        <v>8</v>
      </c>
      <c r="G18" s="43">
        <v>40</v>
      </c>
      <c r="H18" s="187"/>
      <c r="I18" s="34"/>
      <c r="J18" s="187"/>
      <c r="K18" s="34"/>
      <c r="L18" s="344"/>
      <c r="M18" s="33"/>
      <c r="N18" s="295"/>
      <c r="O18" s="34"/>
      <c r="P18" s="464"/>
      <c r="Q18" s="34"/>
    </row>
    <row r="19" spans="1:18">
      <c r="A19" s="30">
        <v>13</v>
      </c>
      <c r="B19" s="30" t="s">
        <v>324</v>
      </c>
      <c r="C19" s="256" t="s">
        <v>492</v>
      </c>
      <c r="D19" s="258" t="s">
        <v>2</v>
      </c>
      <c r="E19" s="163">
        <v>40</v>
      </c>
      <c r="F19" s="394">
        <v>8</v>
      </c>
      <c r="G19" s="43">
        <v>40</v>
      </c>
      <c r="H19" s="187"/>
      <c r="I19" s="34"/>
      <c r="J19" s="187"/>
      <c r="K19" s="34"/>
      <c r="L19" s="344"/>
      <c r="M19" s="33"/>
      <c r="N19" s="295"/>
      <c r="O19" s="34"/>
      <c r="P19" s="464"/>
      <c r="Q19" s="34"/>
      <c r="R19"/>
    </row>
    <row r="20" spans="1:18">
      <c r="A20" s="30">
        <v>13</v>
      </c>
      <c r="B20" s="30" t="s">
        <v>324</v>
      </c>
      <c r="C20" s="256" t="s">
        <v>493</v>
      </c>
      <c r="D20" s="293" t="s">
        <v>179</v>
      </c>
      <c r="E20" s="163">
        <v>40</v>
      </c>
      <c r="F20" s="393">
        <v>8</v>
      </c>
      <c r="G20" s="43">
        <v>40</v>
      </c>
      <c r="H20" s="187"/>
      <c r="I20" s="34"/>
      <c r="J20" s="187"/>
      <c r="K20" s="34"/>
      <c r="L20" s="344"/>
      <c r="M20" s="33"/>
      <c r="N20" s="295"/>
      <c r="O20" s="34"/>
      <c r="P20" s="464"/>
      <c r="Q20" s="34"/>
    </row>
    <row r="21" spans="1:18">
      <c r="A21" s="30">
        <v>13</v>
      </c>
      <c r="B21" s="30" t="s">
        <v>324</v>
      </c>
      <c r="C21" s="256" t="s">
        <v>494</v>
      </c>
      <c r="D21" s="293" t="s">
        <v>183</v>
      </c>
      <c r="E21" s="163">
        <v>40</v>
      </c>
      <c r="F21" s="393">
        <v>8</v>
      </c>
      <c r="G21" s="43">
        <v>40</v>
      </c>
      <c r="H21" s="187"/>
      <c r="I21" s="34"/>
      <c r="J21" s="187"/>
      <c r="K21" s="34"/>
      <c r="L21" s="344"/>
      <c r="M21" s="33"/>
      <c r="N21" s="295"/>
      <c r="O21" s="34"/>
      <c r="P21" s="464"/>
      <c r="Q21" s="34"/>
    </row>
    <row r="22" spans="1:18">
      <c r="A22" s="30" t="str">
        <f>IF(E22=0,"",RANK(E22,$E$5:$E$23))</f>
        <v/>
      </c>
      <c r="B22" s="30" t="str">
        <f>IF(E22=0,"",IF(A22=#REF!,"T",""))</f>
        <v/>
      </c>
      <c r="C22" s="256"/>
      <c r="D22" s="293"/>
      <c r="E22" s="163"/>
      <c r="F22" s="393"/>
      <c r="G22" s="43" t="str">
        <f>IF(F22=0,"",VLOOKUP(F22,得点テーブル!$B$6:$H$133,3,FALSE))</f>
        <v/>
      </c>
      <c r="H22" s="187"/>
      <c r="I22" s="34" t="str">
        <f>IF(H22=0,"",VLOOKUP(H22,得点テーブル!$B$6:$H$265,3,FALSE))</f>
        <v/>
      </c>
      <c r="J22" s="187"/>
      <c r="K22" s="34" t="str">
        <f>IF(J22=0,"",VLOOKUP(J22,得点テーブル!$B$6:$H$265,4,FALSE))</f>
        <v/>
      </c>
      <c r="L22" s="344"/>
      <c r="M22" s="33" t="str">
        <f>IF(L22=0,"",VLOOKUP(L22,得点テーブル!$B$6:$H$133,5,FALSE))</f>
        <v/>
      </c>
      <c r="N22" s="295"/>
      <c r="O22" s="34" t="str">
        <f>IF(N22=0,"",VLOOKUP(N22,得点テーブル!$B$6:$H$133,6,FALSE))</f>
        <v/>
      </c>
      <c r="P22" s="464"/>
      <c r="Q22" s="34" t="str">
        <f>IF(P22=0,"",VLOOKUP(P22,得点テーブル!$B$6:$H$133,7,FALSE))</f>
        <v/>
      </c>
    </row>
    <row r="23" spans="1:18" ht="3" customHeight="1">
      <c r="A23" s="49"/>
      <c r="B23" s="60"/>
      <c r="C23" s="49"/>
      <c r="D23" s="49"/>
      <c r="E23" s="49"/>
      <c r="F23" s="60"/>
      <c r="G23" s="50"/>
      <c r="H23" s="50"/>
      <c r="I23" s="50"/>
      <c r="J23" s="60"/>
      <c r="K23" s="49"/>
      <c r="L23" s="60"/>
      <c r="M23" s="49"/>
      <c r="N23" s="60"/>
      <c r="O23" s="49"/>
      <c r="P23" s="155"/>
      <c r="Q23" s="49"/>
    </row>
    <row r="24" spans="1:18" customFormat="1" ht="19.5" customHeight="1">
      <c r="A24" s="16"/>
      <c r="D24" s="1"/>
      <c r="F24" s="1" t="s">
        <v>161</v>
      </c>
      <c r="J24" s="1"/>
      <c r="L24" s="1"/>
      <c r="M24" s="36"/>
      <c r="N24" s="1"/>
      <c r="O24" t="str">
        <f>O1</f>
        <v>2023/3/31現在</v>
      </c>
      <c r="P24" s="132"/>
    </row>
    <row r="25" spans="1:18" ht="5.25" customHeight="1"/>
    <row r="26" spans="1:18" ht="13.5" customHeight="1">
      <c r="A26" s="560" t="s">
        <v>172</v>
      </c>
      <c r="B26" s="561"/>
      <c r="C26" s="551" t="s">
        <v>12</v>
      </c>
      <c r="D26" s="553" t="s">
        <v>174</v>
      </c>
      <c r="E26" s="17" t="s">
        <v>175</v>
      </c>
      <c r="F26" s="557" t="str">
        <f>$F$3</f>
        <v>R4マスターズ</v>
      </c>
      <c r="G26" s="559"/>
      <c r="H26" s="557" t="str">
        <f>$H$3</f>
        <v>R4会長杯</v>
      </c>
      <c r="I26" s="559"/>
      <c r="J26" s="557" t="str">
        <f>$J$3</f>
        <v>R4ダンロップ</v>
      </c>
      <c r="K26" s="559"/>
      <c r="L26" s="557" t="str">
        <f>$L$3</f>
        <v>R4県選手権</v>
      </c>
      <c r="M26" s="559"/>
      <c r="N26" s="557" t="str">
        <f>$N$3</f>
        <v>R4室内</v>
      </c>
      <c r="O26" s="559"/>
      <c r="P26" s="566" t="str">
        <f>$P$3</f>
        <v>R4熊谷杯</v>
      </c>
      <c r="Q26" s="567"/>
    </row>
    <row r="27" spans="1:18" ht="13.5" customHeight="1">
      <c r="A27" s="562"/>
      <c r="B27" s="563"/>
      <c r="C27" s="552"/>
      <c r="D27" s="554"/>
      <c r="E27" s="18" t="s">
        <v>176</v>
      </c>
      <c r="F27" s="140" t="s">
        <v>177</v>
      </c>
      <c r="G27" s="19" t="s">
        <v>175</v>
      </c>
      <c r="H27" s="140" t="s">
        <v>177</v>
      </c>
      <c r="I27" s="19" t="s">
        <v>175</v>
      </c>
      <c r="J27" s="140" t="s">
        <v>177</v>
      </c>
      <c r="K27" s="19" t="s">
        <v>175</v>
      </c>
      <c r="L27" s="140" t="s">
        <v>177</v>
      </c>
      <c r="M27" s="19" t="s">
        <v>175</v>
      </c>
      <c r="N27" s="140" t="s">
        <v>177</v>
      </c>
      <c r="O27" s="19" t="s">
        <v>175</v>
      </c>
      <c r="P27" s="133" t="s">
        <v>177</v>
      </c>
      <c r="Q27" s="19" t="s">
        <v>175</v>
      </c>
    </row>
    <row r="28" spans="1:18" ht="3" customHeight="1">
      <c r="A28" s="56"/>
      <c r="B28" s="38"/>
      <c r="C28" s="23"/>
      <c r="D28" s="24"/>
      <c r="E28" s="25"/>
      <c r="F28" s="142"/>
      <c r="G28" s="29"/>
      <c r="H28" s="248"/>
      <c r="I28" s="248"/>
      <c r="J28" s="141"/>
      <c r="K28" s="28"/>
      <c r="L28" s="142"/>
      <c r="M28" s="29"/>
      <c r="N28" s="141"/>
      <c r="O28" s="28"/>
      <c r="P28" s="155"/>
      <c r="Q28" s="49"/>
    </row>
    <row r="29" spans="1:18" customFormat="1">
      <c r="A29" s="30">
        <v>1</v>
      </c>
      <c r="B29" s="30"/>
      <c r="C29" s="358" t="s">
        <v>495</v>
      </c>
      <c r="D29" s="317" t="s">
        <v>2</v>
      </c>
      <c r="E29" s="163">
        <v>400</v>
      </c>
      <c r="F29" s="180"/>
      <c r="G29" s="43"/>
      <c r="H29" s="57"/>
      <c r="I29" s="34"/>
      <c r="J29" s="57">
        <v>3</v>
      </c>
      <c r="K29" s="34">
        <v>70</v>
      </c>
      <c r="L29" s="161">
        <v>1</v>
      </c>
      <c r="M29" s="33">
        <v>200</v>
      </c>
      <c r="N29" s="235"/>
      <c r="O29" s="34"/>
      <c r="P29" s="458">
        <v>2</v>
      </c>
      <c r="Q29" s="34">
        <v>130</v>
      </c>
      <c r="R29" s="36"/>
    </row>
    <row r="30" spans="1:18" customFormat="1">
      <c r="A30" s="30">
        <v>2</v>
      </c>
      <c r="B30" s="30"/>
      <c r="C30" s="281" t="s">
        <v>496</v>
      </c>
      <c r="D30" s="382" t="s">
        <v>185</v>
      </c>
      <c r="E30" s="163">
        <v>370</v>
      </c>
      <c r="F30" s="180">
        <v>1</v>
      </c>
      <c r="G30" s="43">
        <v>150</v>
      </c>
      <c r="H30" s="57"/>
      <c r="I30" s="34"/>
      <c r="J30" s="57">
        <v>4</v>
      </c>
      <c r="K30" s="34">
        <v>70</v>
      </c>
      <c r="L30" s="161">
        <v>2</v>
      </c>
      <c r="M30" s="33">
        <v>150</v>
      </c>
      <c r="N30" s="235"/>
      <c r="O30" s="34"/>
      <c r="P30" s="458"/>
      <c r="Q30" s="34"/>
      <c r="R30" s="36"/>
    </row>
    <row r="31" spans="1:18" ht="13.5" customHeight="1">
      <c r="A31" s="30">
        <v>3</v>
      </c>
      <c r="B31" s="30"/>
      <c r="C31" s="243" t="s">
        <v>359</v>
      </c>
      <c r="D31" s="278" t="s">
        <v>187</v>
      </c>
      <c r="E31" s="163">
        <v>330</v>
      </c>
      <c r="F31" s="291"/>
      <c r="G31" s="43"/>
      <c r="H31" s="57"/>
      <c r="I31" s="34"/>
      <c r="J31" s="57">
        <v>1</v>
      </c>
      <c r="K31" s="34">
        <v>150</v>
      </c>
      <c r="L31" s="161"/>
      <c r="M31" s="33"/>
      <c r="N31" s="57"/>
      <c r="O31" s="34"/>
      <c r="P31" s="458">
        <v>1</v>
      </c>
      <c r="Q31" s="34">
        <v>180</v>
      </c>
    </row>
    <row r="32" spans="1:18">
      <c r="A32" s="30">
        <v>4</v>
      </c>
      <c r="B32" s="30"/>
      <c r="C32" s="356" t="s">
        <v>429</v>
      </c>
      <c r="D32" s="300" t="s">
        <v>4</v>
      </c>
      <c r="E32" s="163">
        <v>300</v>
      </c>
      <c r="F32" s="413">
        <v>2</v>
      </c>
      <c r="G32" s="43">
        <v>100</v>
      </c>
      <c r="H32" s="57"/>
      <c r="I32" s="34"/>
      <c r="J32" s="183"/>
      <c r="K32" s="34"/>
      <c r="L32" s="185">
        <v>3</v>
      </c>
      <c r="M32" s="33">
        <v>110</v>
      </c>
      <c r="N32" s="313"/>
      <c r="O32" s="34"/>
      <c r="P32" s="458">
        <v>4</v>
      </c>
      <c r="Q32" s="34">
        <v>90</v>
      </c>
    </row>
    <row r="33" spans="1:18">
      <c r="A33" s="30">
        <v>4</v>
      </c>
      <c r="B33" s="30" t="s">
        <v>324</v>
      </c>
      <c r="C33" s="512" t="s">
        <v>497</v>
      </c>
      <c r="D33" s="518" t="s">
        <v>250</v>
      </c>
      <c r="E33" s="163">
        <v>300</v>
      </c>
      <c r="F33" s="395">
        <v>1</v>
      </c>
      <c r="G33" s="43">
        <v>150</v>
      </c>
      <c r="H33" s="57"/>
      <c r="I33" s="34"/>
      <c r="J33" s="167"/>
      <c r="K33" s="34"/>
      <c r="L33" s="344">
        <v>2</v>
      </c>
      <c r="M33" s="33">
        <v>150</v>
      </c>
      <c r="N33" s="313"/>
      <c r="O33" s="34"/>
      <c r="P33" s="462"/>
      <c r="Q33" s="34"/>
    </row>
    <row r="34" spans="1:18" ht="13.5" customHeight="1">
      <c r="A34" s="30">
        <v>6</v>
      </c>
      <c r="B34" s="30"/>
      <c r="C34" s="513" t="s">
        <v>498</v>
      </c>
      <c r="D34" s="519" t="s">
        <v>202</v>
      </c>
      <c r="E34" s="163">
        <v>270</v>
      </c>
      <c r="F34"/>
      <c r="G34" s="43"/>
      <c r="H34" s="57"/>
      <c r="I34" s="34"/>
      <c r="J34" s="178">
        <v>3</v>
      </c>
      <c r="K34" s="34">
        <v>70</v>
      </c>
      <c r="L34" s="161">
        <v>1</v>
      </c>
      <c r="M34" s="33">
        <v>200</v>
      </c>
      <c r="N34" s="235"/>
      <c r="O34" s="34"/>
      <c r="P34" s="458"/>
      <c r="Q34" s="34"/>
    </row>
    <row r="35" spans="1:18" ht="13.5" customHeight="1">
      <c r="A35" s="30">
        <v>7</v>
      </c>
      <c r="B35" s="30"/>
      <c r="C35" s="516" t="s">
        <v>499</v>
      </c>
      <c r="D35" s="341" t="s">
        <v>4</v>
      </c>
      <c r="E35" s="163">
        <v>200</v>
      </c>
      <c r="F35" s="396"/>
      <c r="G35" s="43"/>
      <c r="H35" s="57"/>
      <c r="I35" s="34"/>
      <c r="J35" s="57"/>
      <c r="K35" s="34"/>
      <c r="L35" s="160">
        <v>3</v>
      </c>
      <c r="M35" s="33">
        <v>110</v>
      </c>
      <c r="N35" s="35"/>
      <c r="O35" s="34"/>
      <c r="P35" s="462">
        <v>4</v>
      </c>
      <c r="Q35" s="34">
        <v>90</v>
      </c>
    </row>
    <row r="36" spans="1:18" ht="13.5" customHeight="1">
      <c r="A36" s="30">
        <v>8</v>
      </c>
      <c r="B36" s="30"/>
      <c r="C36" s="281" t="s">
        <v>500</v>
      </c>
      <c r="D36" s="246" t="s">
        <v>184</v>
      </c>
      <c r="E36" s="163">
        <v>180</v>
      </c>
      <c r="F36" s="396"/>
      <c r="G36" s="43"/>
      <c r="H36" s="57"/>
      <c r="I36" s="34"/>
      <c r="J36" s="57"/>
      <c r="K36" s="34"/>
      <c r="L36" s="207"/>
      <c r="M36" s="33"/>
      <c r="N36" s="64"/>
      <c r="O36" s="34"/>
      <c r="P36" s="458">
        <v>1</v>
      </c>
      <c r="Q36" s="34">
        <v>180</v>
      </c>
    </row>
    <row r="37" spans="1:18" ht="13.5" customHeight="1">
      <c r="A37" s="30">
        <v>9</v>
      </c>
      <c r="B37" s="30"/>
      <c r="C37" s="281" t="s">
        <v>501</v>
      </c>
      <c r="D37" s="246" t="s">
        <v>187</v>
      </c>
      <c r="E37" s="163">
        <v>150</v>
      </c>
      <c r="F37" s="396"/>
      <c r="G37" s="43"/>
      <c r="H37" s="57"/>
      <c r="I37" s="34"/>
      <c r="J37" s="57">
        <v>1</v>
      </c>
      <c r="K37" s="34">
        <v>150</v>
      </c>
      <c r="L37" s="207"/>
      <c r="M37" s="33"/>
      <c r="N37" s="64"/>
      <c r="O37" s="34"/>
      <c r="P37" s="458"/>
      <c r="Q37" s="34"/>
    </row>
    <row r="38" spans="1:18" ht="13.5" customHeight="1">
      <c r="A38" s="30">
        <v>10</v>
      </c>
      <c r="B38" s="30"/>
      <c r="C38" s="281" t="s">
        <v>502</v>
      </c>
      <c r="D38" s="252" t="s">
        <v>2</v>
      </c>
      <c r="E38" s="163">
        <v>130</v>
      </c>
      <c r="F38" s="396"/>
      <c r="G38" s="43"/>
      <c r="H38" s="57"/>
      <c r="I38" s="34"/>
      <c r="J38" s="57"/>
      <c r="K38" s="34"/>
      <c r="L38" s="207"/>
      <c r="M38" s="33"/>
      <c r="N38" s="64"/>
      <c r="O38" s="34"/>
      <c r="P38" s="458">
        <v>2</v>
      </c>
      <c r="Q38" s="34">
        <v>130</v>
      </c>
    </row>
    <row r="39" spans="1:18" ht="13.5" customHeight="1">
      <c r="A39" s="30">
        <v>11</v>
      </c>
      <c r="B39" s="30"/>
      <c r="C39" s="354" t="s">
        <v>503</v>
      </c>
      <c r="D39" s="414" t="s">
        <v>186</v>
      </c>
      <c r="E39" s="163">
        <v>120</v>
      </c>
      <c r="F39" s="396">
        <v>3</v>
      </c>
      <c r="G39" s="43">
        <v>80</v>
      </c>
      <c r="H39" s="57"/>
      <c r="I39" s="34"/>
      <c r="J39" s="57">
        <v>5</v>
      </c>
      <c r="K39" s="34">
        <v>40</v>
      </c>
      <c r="L39" s="160"/>
      <c r="M39" s="33"/>
      <c r="N39" s="64"/>
      <c r="O39" s="34"/>
      <c r="P39" s="458"/>
      <c r="Q39" s="34"/>
    </row>
    <row r="40" spans="1:18" ht="13.5" customHeight="1">
      <c r="A40" s="30">
        <v>12</v>
      </c>
      <c r="B40" s="30"/>
      <c r="C40" s="517" t="s">
        <v>504</v>
      </c>
      <c r="D40" s="520" t="s">
        <v>251</v>
      </c>
      <c r="E40" s="163">
        <v>100</v>
      </c>
      <c r="F40" s="396"/>
      <c r="G40" s="43"/>
      <c r="H40" s="57"/>
      <c r="I40" s="34"/>
      <c r="J40" s="57">
        <v>2</v>
      </c>
      <c r="K40" s="34">
        <v>100</v>
      </c>
      <c r="L40" s="207"/>
      <c r="M40" s="33"/>
      <c r="N40" s="64"/>
      <c r="O40" s="34"/>
      <c r="P40" s="458"/>
      <c r="Q40" s="34"/>
    </row>
    <row r="41" spans="1:18" ht="13.5" customHeight="1">
      <c r="A41" s="30">
        <v>12</v>
      </c>
      <c r="B41" s="30" t="s">
        <v>324</v>
      </c>
      <c r="C41" s="362" t="s">
        <v>505</v>
      </c>
      <c r="D41" s="408" t="s">
        <v>202</v>
      </c>
      <c r="E41" s="163">
        <v>100</v>
      </c>
      <c r="F41" s="396"/>
      <c r="G41" s="43"/>
      <c r="H41" s="57"/>
      <c r="I41" s="34"/>
      <c r="J41" s="57">
        <v>2</v>
      </c>
      <c r="K41" s="34">
        <v>100</v>
      </c>
      <c r="L41" s="160"/>
      <c r="M41" s="33"/>
      <c r="N41" s="64"/>
      <c r="O41" s="34"/>
      <c r="P41" s="458"/>
      <c r="Q41" s="34"/>
    </row>
    <row r="42" spans="1:18" ht="13.5" customHeight="1">
      <c r="A42" s="30">
        <v>12</v>
      </c>
      <c r="B42" s="30" t="s">
        <v>324</v>
      </c>
      <c r="C42" s="354" t="s">
        <v>506</v>
      </c>
      <c r="D42" s="414" t="s">
        <v>242</v>
      </c>
      <c r="E42" s="163">
        <v>100</v>
      </c>
      <c r="F42" s="396"/>
      <c r="G42" s="43"/>
      <c r="H42" s="57"/>
      <c r="I42" s="34"/>
      <c r="J42" s="57"/>
      <c r="K42" s="34"/>
      <c r="L42" s="156">
        <v>4</v>
      </c>
      <c r="M42" s="33">
        <v>100</v>
      </c>
      <c r="N42" s="64"/>
      <c r="O42" s="34"/>
      <c r="P42" s="458"/>
      <c r="Q42" s="34"/>
    </row>
    <row r="43" spans="1:18" ht="13.5" customHeight="1">
      <c r="A43" s="30">
        <v>12</v>
      </c>
      <c r="B43" s="30" t="s">
        <v>324</v>
      </c>
      <c r="C43" s="362" t="s">
        <v>452</v>
      </c>
      <c r="D43" s="408" t="s">
        <v>186</v>
      </c>
      <c r="E43" s="163">
        <v>100</v>
      </c>
      <c r="F43" s="396"/>
      <c r="G43" s="43"/>
      <c r="H43" s="57"/>
      <c r="I43" s="34"/>
      <c r="J43" s="57"/>
      <c r="K43" s="34"/>
      <c r="L43" s="160">
        <v>4</v>
      </c>
      <c r="M43" s="33">
        <v>100</v>
      </c>
      <c r="N43" s="35"/>
      <c r="O43" s="34"/>
      <c r="P43" s="462"/>
      <c r="Q43" s="34"/>
    </row>
    <row r="44" spans="1:18" ht="13.5" customHeight="1">
      <c r="A44" s="30">
        <v>12</v>
      </c>
      <c r="B44" s="30" t="s">
        <v>324</v>
      </c>
      <c r="C44" s="354" t="s">
        <v>507</v>
      </c>
      <c r="D44" s="412" t="s">
        <v>245</v>
      </c>
      <c r="E44" s="163">
        <v>100</v>
      </c>
      <c r="F44" s="397">
        <v>2</v>
      </c>
      <c r="G44" s="43">
        <v>100</v>
      </c>
      <c r="H44" s="57"/>
      <c r="I44" s="34"/>
      <c r="J44" s="178"/>
      <c r="K44" s="34"/>
      <c r="L44" s="156"/>
      <c r="M44" s="33"/>
      <c r="N44" s="35"/>
      <c r="O44" s="34"/>
      <c r="P44" s="458"/>
      <c r="Q44" s="34"/>
    </row>
    <row r="45" spans="1:18" ht="13.5" customHeight="1">
      <c r="A45" s="30">
        <v>17</v>
      </c>
      <c r="B45" s="30"/>
      <c r="C45" s="514" t="s">
        <v>617</v>
      </c>
      <c r="D45" s="367" t="s">
        <v>842</v>
      </c>
      <c r="E45" s="163">
        <v>90</v>
      </c>
      <c r="F45" s="396"/>
      <c r="G45" s="43"/>
      <c r="H45" s="57"/>
      <c r="I45" s="34"/>
      <c r="J45" s="57"/>
      <c r="K45" s="34"/>
      <c r="L45" s="207"/>
      <c r="M45" s="33"/>
      <c r="N45" s="64"/>
      <c r="O45" s="34"/>
      <c r="P45" s="458">
        <v>4</v>
      </c>
      <c r="Q45" s="34">
        <v>90</v>
      </c>
    </row>
    <row r="46" spans="1:18" ht="13.5" customHeight="1">
      <c r="A46" s="30">
        <v>18</v>
      </c>
      <c r="B46" s="30"/>
      <c r="C46" s="515" t="s">
        <v>508</v>
      </c>
      <c r="D46" s="44" t="s">
        <v>186</v>
      </c>
      <c r="E46" s="163">
        <v>80</v>
      </c>
      <c r="F46" s="398">
        <v>3</v>
      </c>
      <c r="G46" s="43">
        <v>80</v>
      </c>
      <c r="H46" s="57"/>
      <c r="I46" s="34"/>
      <c r="J46" s="178"/>
      <c r="K46" s="34"/>
      <c r="L46" s="207"/>
      <c r="M46" s="33"/>
      <c r="N46" s="64"/>
      <c r="O46" s="34"/>
      <c r="P46" s="465"/>
      <c r="Q46" s="34"/>
    </row>
    <row r="47" spans="1:18" ht="13.5" customHeight="1">
      <c r="A47" s="30">
        <v>19</v>
      </c>
      <c r="B47" s="30"/>
      <c r="C47" s="352" t="s">
        <v>509</v>
      </c>
      <c r="D47" s="317" t="s">
        <v>221</v>
      </c>
      <c r="E47" s="163">
        <v>70</v>
      </c>
      <c r="F47" s="396"/>
      <c r="G47" s="43"/>
      <c r="H47" s="57"/>
      <c r="I47" s="34"/>
      <c r="J47" s="57">
        <v>4</v>
      </c>
      <c r="K47" s="34">
        <v>70</v>
      </c>
      <c r="L47" s="207"/>
      <c r="M47" s="33"/>
      <c r="N47" s="64"/>
      <c r="O47" s="34"/>
      <c r="P47" s="458"/>
      <c r="Q47" s="34"/>
    </row>
    <row r="48" spans="1:18" ht="13.5" customHeight="1">
      <c r="A48" s="30">
        <v>20</v>
      </c>
      <c r="B48" s="30"/>
      <c r="C48" s="362" t="s">
        <v>510</v>
      </c>
      <c r="D48" s="511" t="s">
        <v>179</v>
      </c>
      <c r="E48" s="163">
        <v>40</v>
      </c>
      <c r="F48" s="397"/>
      <c r="G48" s="43"/>
      <c r="H48" s="57"/>
      <c r="I48" s="34"/>
      <c r="J48" s="57">
        <v>5</v>
      </c>
      <c r="K48" s="34">
        <v>40</v>
      </c>
      <c r="L48" s="156"/>
      <c r="M48" s="33"/>
      <c r="N48" s="35"/>
      <c r="O48" s="34"/>
      <c r="P48" s="458"/>
      <c r="Q48" s="34"/>
      <c r="R48"/>
    </row>
    <row r="49" spans="1:19" ht="13.5" customHeight="1">
      <c r="A49" s="30" t="str">
        <f>IF(E49=0,"",RANK(E49,$E$27:$E$50))</f>
        <v/>
      </c>
      <c r="B49" s="30" t="str">
        <f>IF(E49=0,"",IF(A49=A45,"T",""))</f>
        <v/>
      </c>
      <c r="C49" s="352"/>
      <c r="D49" s="408"/>
      <c r="E49" s="163"/>
      <c r="F49" s="396"/>
      <c r="G49" s="43" t="str">
        <f>IF(F49=0,"",VLOOKUP(F49,得点テーブル!$B$6:$H$133,3,FALSE))</f>
        <v/>
      </c>
      <c r="H49" s="57"/>
      <c r="I49" s="34" t="str">
        <f>IF(H49=0,"",VLOOKUP(H49,得点テーブル!$B$6:$H$265,3,FALSE))</f>
        <v/>
      </c>
      <c r="J49" s="57"/>
      <c r="K49" s="34" t="str">
        <f>IF(J49=0,"",VLOOKUP(J49,得点テーブル!$B$6:$H$265,4,FALSE))</f>
        <v/>
      </c>
      <c r="L49" s="207"/>
      <c r="M49" s="33" t="str">
        <f>IF(L49=0,"",VLOOKUP(L49,得点テーブル!$B$6:$H$133,5,FALSE))</f>
        <v/>
      </c>
      <c r="N49" s="64"/>
      <c r="O49" s="34" t="str">
        <f>IF(N49=0,"",VLOOKUP(N49,得点テーブル!$B$6:$H$133,6,FALSE))</f>
        <v/>
      </c>
      <c r="P49" s="458"/>
      <c r="Q49" s="34" t="str">
        <f>IF(P49=0,"",VLOOKUP(P49,得点テーブル!$B$6:$H$133,7,FALSE))</f>
        <v/>
      </c>
    </row>
    <row r="50" spans="1:19" ht="3" customHeight="1">
      <c r="A50" s="49"/>
      <c r="B50" s="60"/>
      <c r="C50" s="49"/>
      <c r="D50" s="49"/>
      <c r="E50" s="49"/>
      <c r="F50" s="60"/>
      <c r="G50" s="50"/>
      <c r="H50" s="50"/>
      <c r="I50" s="50"/>
      <c r="J50" s="60"/>
      <c r="K50" s="49"/>
      <c r="L50" s="60"/>
      <c r="M50" s="49"/>
      <c r="N50" s="60"/>
      <c r="O50" s="49"/>
      <c r="P50" s="155"/>
      <c r="Q50" s="49"/>
    </row>
    <row r="51" spans="1:19" customFormat="1" ht="19.5" customHeight="1">
      <c r="A51" t="s">
        <v>11</v>
      </c>
      <c r="D51" s="1"/>
      <c r="F51" s="1" t="s">
        <v>162</v>
      </c>
      <c r="J51" s="1"/>
      <c r="L51" s="1"/>
      <c r="M51" s="36"/>
      <c r="N51" s="1"/>
      <c r="O51" t="str">
        <f>O1</f>
        <v>2023/3/31現在</v>
      </c>
      <c r="P51" s="129"/>
    </row>
    <row r="52" spans="1:19" ht="4.5" customHeight="1"/>
    <row r="53" spans="1:19">
      <c r="A53" s="560" t="s">
        <v>172</v>
      </c>
      <c r="B53" s="561"/>
      <c r="C53" s="551" t="s">
        <v>12</v>
      </c>
      <c r="D53" s="553" t="s">
        <v>174</v>
      </c>
      <c r="E53" s="17" t="s">
        <v>175</v>
      </c>
      <c r="F53" s="557" t="str">
        <f>$F$3</f>
        <v>R4マスターズ</v>
      </c>
      <c r="G53" s="559"/>
      <c r="H53" s="557" t="str">
        <f>$H$3</f>
        <v>R4会長杯</v>
      </c>
      <c r="I53" s="559"/>
      <c r="J53" s="557" t="str">
        <f>$J$3</f>
        <v>R4ダンロップ</v>
      </c>
      <c r="K53" s="559"/>
      <c r="L53" s="557" t="str">
        <f>$L$3</f>
        <v>R4県選手権</v>
      </c>
      <c r="M53" s="559"/>
      <c r="N53" s="557" t="str">
        <f>$N$3</f>
        <v>R4室内</v>
      </c>
      <c r="O53" s="559"/>
      <c r="P53" s="566" t="str">
        <f>$P$3</f>
        <v>R4熊谷杯</v>
      </c>
      <c r="Q53" s="567"/>
    </row>
    <row r="54" spans="1:19">
      <c r="A54" s="562"/>
      <c r="B54" s="563"/>
      <c r="C54" s="552"/>
      <c r="D54" s="554"/>
      <c r="E54" s="18" t="s">
        <v>176</v>
      </c>
      <c r="F54" s="140" t="s">
        <v>177</v>
      </c>
      <c r="G54" s="19" t="s">
        <v>175</v>
      </c>
      <c r="H54" s="140" t="s">
        <v>177</v>
      </c>
      <c r="I54" s="19" t="s">
        <v>175</v>
      </c>
      <c r="J54" s="140" t="s">
        <v>177</v>
      </c>
      <c r="K54" s="19" t="s">
        <v>175</v>
      </c>
      <c r="L54" s="140" t="s">
        <v>177</v>
      </c>
      <c r="M54" s="19" t="s">
        <v>175</v>
      </c>
      <c r="N54" s="140" t="s">
        <v>177</v>
      </c>
      <c r="O54" s="19" t="s">
        <v>175</v>
      </c>
      <c r="P54" s="133" t="s">
        <v>177</v>
      </c>
      <c r="Q54" s="19" t="s">
        <v>175</v>
      </c>
    </row>
    <row r="55" spans="1:19" ht="3" customHeight="1">
      <c r="A55" s="38"/>
      <c r="B55" s="38"/>
      <c r="C55" s="39"/>
      <c r="D55" s="40"/>
      <c r="E55" s="37"/>
      <c r="F55" s="146"/>
      <c r="G55" s="26"/>
      <c r="H55" s="27"/>
      <c r="I55" s="27"/>
      <c r="J55" s="151"/>
      <c r="K55" s="41"/>
      <c r="L55" s="146"/>
      <c r="M55" s="26"/>
      <c r="N55" s="151"/>
      <c r="O55" s="41"/>
      <c r="P55" s="60"/>
      <c r="Q55" s="49"/>
    </row>
    <row r="56" spans="1:19" ht="13.5" customHeight="1">
      <c r="A56" s="61">
        <v>1</v>
      </c>
      <c r="B56" s="30"/>
      <c r="C56" s="328" t="s">
        <v>414</v>
      </c>
      <c r="D56" s="252" t="s">
        <v>184</v>
      </c>
      <c r="E56" s="163">
        <v>430</v>
      </c>
      <c r="F56" s="399">
        <v>2</v>
      </c>
      <c r="G56" s="31">
        <v>100</v>
      </c>
      <c r="H56" s="57">
        <v>2</v>
      </c>
      <c r="I56" s="34">
        <v>100</v>
      </c>
      <c r="J56" s="175"/>
      <c r="K56" s="34"/>
      <c r="L56" s="426">
        <v>1</v>
      </c>
      <c r="M56" s="33">
        <v>200</v>
      </c>
      <c r="N56" s="175"/>
      <c r="O56" s="34"/>
      <c r="P56" s="466">
        <v>16</v>
      </c>
      <c r="Q56" s="33">
        <v>30</v>
      </c>
      <c r="R56"/>
    </row>
    <row r="57" spans="1:19" ht="13.5" customHeight="1">
      <c r="A57" s="61">
        <v>1</v>
      </c>
      <c r="B57" s="30" t="s">
        <v>324</v>
      </c>
      <c r="C57" s="328" t="s">
        <v>415</v>
      </c>
      <c r="D57" s="252" t="s">
        <v>184</v>
      </c>
      <c r="E57" s="163">
        <v>430</v>
      </c>
      <c r="F57" s="400">
        <v>2</v>
      </c>
      <c r="G57" s="31">
        <v>100</v>
      </c>
      <c r="H57" s="57">
        <v>2</v>
      </c>
      <c r="I57" s="34">
        <v>100</v>
      </c>
      <c r="J57" s="186"/>
      <c r="K57" s="34"/>
      <c r="L57" s="427">
        <v>1</v>
      </c>
      <c r="M57" s="33">
        <v>200</v>
      </c>
      <c r="N57" s="186"/>
      <c r="O57" s="34"/>
      <c r="P57" s="467">
        <v>16</v>
      </c>
      <c r="Q57" s="33">
        <v>30</v>
      </c>
      <c r="R57"/>
    </row>
    <row r="58" spans="1:19" ht="13.5" customHeight="1">
      <c r="A58" s="61">
        <v>3</v>
      </c>
      <c r="B58" s="30"/>
      <c r="C58" s="305" t="s">
        <v>453</v>
      </c>
      <c r="D58" s="325" t="s">
        <v>245</v>
      </c>
      <c r="E58" s="163">
        <v>330</v>
      </c>
      <c r="F58" s="395">
        <v>1</v>
      </c>
      <c r="G58" s="31">
        <v>150</v>
      </c>
      <c r="H58" s="57">
        <v>8</v>
      </c>
      <c r="I58" s="34">
        <v>40</v>
      </c>
      <c r="J58" s="167"/>
      <c r="K58" s="34"/>
      <c r="L58" s="344">
        <v>3</v>
      </c>
      <c r="M58" s="33">
        <v>110</v>
      </c>
      <c r="N58" s="167"/>
      <c r="O58" s="34"/>
      <c r="P58" s="456">
        <v>16</v>
      </c>
      <c r="Q58" s="33">
        <v>30</v>
      </c>
      <c r="R58"/>
    </row>
    <row r="59" spans="1:19" customFormat="1">
      <c r="A59" s="61">
        <v>3</v>
      </c>
      <c r="B59" s="30" t="s">
        <v>324</v>
      </c>
      <c r="C59" s="305" t="s">
        <v>460</v>
      </c>
      <c r="D59" s="360" t="s">
        <v>233</v>
      </c>
      <c r="E59" s="163">
        <v>330</v>
      </c>
      <c r="F59" s="395">
        <v>1</v>
      </c>
      <c r="G59" s="31">
        <v>150</v>
      </c>
      <c r="H59" s="57">
        <v>8</v>
      </c>
      <c r="I59" s="34">
        <v>40</v>
      </c>
      <c r="J59" s="167"/>
      <c r="K59" s="34"/>
      <c r="L59" s="344">
        <v>3</v>
      </c>
      <c r="M59" s="33">
        <v>110</v>
      </c>
      <c r="N59" s="167"/>
      <c r="O59" s="34"/>
      <c r="P59" s="456">
        <v>16</v>
      </c>
      <c r="Q59" s="33">
        <v>30</v>
      </c>
      <c r="R59" s="36"/>
    </row>
    <row r="60" spans="1:19" ht="13.5" customHeight="1">
      <c r="A60" s="61">
        <v>5</v>
      </c>
      <c r="B60" s="30"/>
      <c r="C60" s="305" t="s">
        <v>503</v>
      </c>
      <c r="D60" s="252" t="s">
        <v>186</v>
      </c>
      <c r="E60" s="163">
        <v>170</v>
      </c>
      <c r="F60" s="395"/>
      <c r="G60" s="31"/>
      <c r="H60" s="57">
        <v>8</v>
      </c>
      <c r="I60" s="34">
        <v>40</v>
      </c>
      <c r="J60" s="167"/>
      <c r="K60" s="34"/>
      <c r="L60" s="344">
        <v>4</v>
      </c>
      <c r="M60" s="33">
        <v>100</v>
      </c>
      <c r="N60" s="167"/>
      <c r="O60" s="34"/>
      <c r="P60" s="456">
        <v>16</v>
      </c>
      <c r="Q60" s="33">
        <v>30</v>
      </c>
      <c r="R60"/>
      <c r="S60"/>
    </row>
    <row r="61" spans="1:19" ht="13.5" customHeight="1">
      <c r="A61" s="61">
        <v>6</v>
      </c>
      <c r="B61" s="30"/>
      <c r="C61" s="363" t="s">
        <v>422</v>
      </c>
      <c r="D61" s="330" t="s">
        <v>221</v>
      </c>
      <c r="E61" s="163">
        <v>150</v>
      </c>
      <c r="F61" s="395"/>
      <c r="G61" s="31"/>
      <c r="H61" s="57">
        <v>1</v>
      </c>
      <c r="I61" s="34">
        <v>150</v>
      </c>
      <c r="J61" s="183"/>
      <c r="K61" s="34"/>
      <c r="L61" s="344"/>
      <c r="M61" s="33"/>
      <c r="N61" s="167"/>
      <c r="O61" s="34"/>
      <c r="P61" s="456"/>
      <c r="Q61" s="33"/>
      <c r="R61"/>
    </row>
    <row r="62" spans="1:19" customFormat="1">
      <c r="A62" s="61">
        <v>6</v>
      </c>
      <c r="B62" s="30" t="s">
        <v>324</v>
      </c>
      <c r="C62" s="263" t="s">
        <v>511</v>
      </c>
      <c r="D62" s="222" t="s">
        <v>184</v>
      </c>
      <c r="E62" s="163">
        <v>150</v>
      </c>
      <c r="F62" s="64"/>
      <c r="G62" s="31"/>
      <c r="H62" s="57">
        <v>1</v>
      </c>
      <c r="I62" s="34">
        <v>150</v>
      </c>
      <c r="J62" s="64"/>
      <c r="K62" s="34"/>
      <c r="L62" s="160"/>
      <c r="M62" s="33"/>
      <c r="N62" s="64"/>
      <c r="O62" s="34"/>
      <c r="P62" s="458"/>
      <c r="Q62" s="33"/>
    </row>
    <row r="63" spans="1:19" customFormat="1">
      <c r="A63" s="61">
        <v>6</v>
      </c>
      <c r="B63" s="30" t="s">
        <v>324</v>
      </c>
      <c r="C63" s="354" t="s">
        <v>400</v>
      </c>
      <c r="D63" s="244" t="s">
        <v>202</v>
      </c>
      <c r="E63" s="163">
        <v>150</v>
      </c>
      <c r="F63" s="64"/>
      <c r="G63" s="31"/>
      <c r="H63" s="57"/>
      <c r="I63" s="34"/>
      <c r="J63" s="64"/>
      <c r="K63" s="34"/>
      <c r="L63" s="160">
        <v>2</v>
      </c>
      <c r="M63" s="33">
        <v>150</v>
      </c>
      <c r="N63" s="64"/>
      <c r="O63" s="34"/>
      <c r="P63" s="458"/>
      <c r="Q63" s="33"/>
      <c r="R63" s="36"/>
    </row>
    <row r="64" spans="1:19" customFormat="1">
      <c r="A64" s="61">
        <v>6</v>
      </c>
      <c r="B64" s="30" t="s">
        <v>324</v>
      </c>
      <c r="C64" s="364" t="s">
        <v>401</v>
      </c>
      <c r="D64" s="365" t="s">
        <v>202</v>
      </c>
      <c r="E64" s="163">
        <v>150</v>
      </c>
      <c r="F64" s="64"/>
      <c r="G64" s="31"/>
      <c r="H64" s="57"/>
      <c r="I64" s="34"/>
      <c r="J64" s="64"/>
      <c r="K64" s="33"/>
      <c r="L64" s="160">
        <v>2</v>
      </c>
      <c r="M64" s="33">
        <v>150</v>
      </c>
      <c r="N64" s="64"/>
      <c r="O64" s="33"/>
      <c r="P64" s="458"/>
      <c r="Q64" s="33"/>
    </row>
    <row r="65" spans="1:19" customFormat="1">
      <c r="A65" s="61">
        <v>10</v>
      </c>
      <c r="B65" s="30"/>
      <c r="C65" s="350" t="s">
        <v>508</v>
      </c>
      <c r="D65" s="351" t="s">
        <v>186</v>
      </c>
      <c r="E65" s="163">
        <v>140</v>
      </c>
      <c r="F65" s="64"/>
      <c r="G65" s="31"/>
      <c r="H65" s="57">
        <v>8</v>
      </c>
      <c r="I65" s="34">
        <v>40</v>
      </c>
      <c r="J65" s="64"/>
      <c r="K65" s="33"/>
      <c r="L65" s="160">
        <v>4</v>
      </c>
      <c r="M65" s="33">
        <v>100</v>
      </c>
      <c r="N65" s="64"/>
      <c r="O65" s="33"/>
      <c r="P65" s="458"/>
      <c r="Q65" s="33"/>
    </row>
    <row r="66" spans="1:19" customFormat="1">
      <c r="A66" s="61">
        <v>11</v>
      </c>
      <c r="B66" s="30"/>
      <c r="C66" s="326" t="s">
        <v>512</v>
      </c>
      <c r="D66" s="327" t="s">
        <v>203</v>
      </c>
      <c r="E66" s="163">
        <v>100</v>
      </c>
      <c r="F66" s="64">
        <v>4</v>
      </c>
      <c r="G66" s="31">
        <v>70</v>
      </c>
      <c r="H66" s="57"/>
      <c r="I66" s="34"/>
      <c r="J66" s="64"/>
      <c r="K66" s="33"/>
      <c r="L66" s="160"/>
      <c r="M66" s="33"/>
      <c r="N66" s="64"/>
      <c r="O66" s="33"/>
      <c r="P66" s="458">
        <v>16</v>
      </c>
      <c r="Q66" s="33">
        <v>30</v>
      </c>
    </row>
    <row r="67" spans="1:19" customFormat="1">
      <c r="A67" s="61">
        <v>12</v>
      </c>
      <c r="B67" s="30"/>
      <c r="C67" s="359" t="s">
        <v>513</v>
      </c>
      <c r="D67" s="341" t="s">
        <v>186</v>
      </c>
      <c r="E67" s="163">
        <v>90</v>
      </c>
      <c r="F67" s="64"/>
      <c r="G67" s="31"/>
      <c r="H67" s="57"/>
      <c r="I67" s="34"/>
      <c r="J67" s="64"/>
      <c r="K67" s="33"/>
      <c r="L67" s="156"/>
      <c r="M67" s="33"/>
      <c r="N67" s="64"/>
      <c r="O67" s="33"/>
      <c r="P67" s="468">
        <v>4</v>
      </c>
      <c r="Q67" s="33">
        <v>90</v>
      </c>
    </row>
    <row r="68" spans="1:19" customFormat="1">
      <c r="A68" s="61">
        <v>12</v>
      </c>
      <c r="B68" s="30" t="s">
        <v>324</v>
      </c>
      <c r="C68" s="505" t="s">
        <v>504</v>
      </c>
      <c r="D68" s="507" t="s">
        <v>248</v>
      </c>
      <c r="E68" s="163">
        <v>90</v>
      </c>
      <c r="F68" s="64"/>
      <c r="G68" s="31"/>
      <c r="H68" s="57"/>
      <c r="I68" s="34"/>
      <c r="J68" s="64"/>
      <c r="K68" s="33"/>
      <c r="L68" s="156"/>
      <c r="M68" s="33"/>
      <c r="N68" s="64"/>
      <c r="O68" s="33"/>
      <c r="P68" s="468">
        <v>4</v>
      </c>
      <c r="Q68" s="33">
        <v>90</v>
      </c>
    </row>
    <row r="69" spans="1:19" customFormat="1">
      <c r="A69" s="61">
        <v>14</v>
      </c>
      <c r="B69" s="30"/>
      <c r="C69" s="326" t="s">
        <v>514</v>
      </c>
      <c r="D69" s="327" t="s">
        <v>184</v>
      </c>
      <c r="E69" s="163">
        <v>80</v>
      </c>
      <c r="F69" s="64">
        <v>3</v>
      </c>
      <c r="G69" s="31">
        <v>80</v>
      </c>
      <c r="H69" s="57"/>
      <c r="I69" s="34"/>
      <c r="J69" s="64"/>
      <c r="K69" s="33"/>
      <c r="L69" s="160"/>
      <c r="M69" s="33"/>
      <c r="N69" s="64"/>
      <c r="O69" s="33"/>
      <c r="P69" s="458"/>
      <c r="Q69" s="33"/>
    </row>
    <row r="70" spans="1:19" customFormat="1">
      <c r="A70" s="61">
        <v>14</v>
      </c>
      <c r="B70" s="30" t="s">
        <v>324</v>
      </c>
      <c r="C70" s="326" t="s">
        <v>515</v>
      </c>
      <c r="D70" s="327" t="s">
        <v>184</v>
      </c>
      <c r="E70" s="163">
        <v>80</v>
      </c>
      <c r="F70" s="64">
        <v>3</v>
      </c>
      <c r="G70" s="31">
        <v>80</v>
      </c>
      <c r="H70" s="57"/>
      <c r="I70" s="34"/>
      <c r="J70" s="64"/>
      <c r="K70" s="33"/>
      <c r="L70" s="160"/>
      <c r="M70" s="33"/>
      <c r="N70" s="64"/>
      <c r="O70" s="33"/>
      <c r="P70" s="458"/>
      <c r="Q70" s="33"/>
    </row>
    <row r="71" spans="1:19" customFormat="1">
      <c r="A71" s="61">
        <v>16</v>
      </c>
      <c r="B71" s="30"/>
      <c r="C71" s="354" t="s">
        <v>443</v>
      </c>
      <c r="D71" s="246" t="s">
        <v>2</v>
      </c>
      <c r="E71" s="163">
        <v>70</v>
      </c>
      <c r="F71" s="64"/>
      <c r="G71" s="31"/>
      <c r="H71" s="57">
        <v>4</v>
      </c>
      <c r="I71" s="34">
        <v>70</v>
      </c>
      <c r="J71" s="64"/>
      <c r="K71" s="33"/>
      <c r="L71" s="156"/>
      <c r="M71" s="33"/>
      <c r="N71" s="64"/>
      <c r="O71" s="33"/>
      <c r="P71" s="468"/>
      <c r="Q71" s="33"/>
      <c r="S71" s="36"/>
    </row>
    <row r="72" spans="1:19" customFormat="1">
      <c r="A72" s="61">
        <v>16</v>
      </c>
      <c r="B72" s="30" t="s">
        <v>324</v>
      </c>
      <c r="C72" s="326" t="s">
        <v>446</v>
      </c>
      <c r="D72" s="341" t="s">
        <v>18</v>
      </c>
      <c r="E72" s="163">
        <v>70</v>
      </c>
      <c r="F72" s="64"/>
      <c r="G72" s="31"/>
      <c r="H72" s="57">
        <v>4</v>
      </c>
      <c r="I72" s="34">
        <v>70</v>
      </c>
      <c r="J72" s="64"/>
      <c r="K72" s="33"/>
      <c r="L72" s="156"/>
      <c r="M72" s="33"/>
      <c r="N72" s="64"/>
      <c r="O72" s="33"/>
      <c r="P72" s="468"/>
      <c r="Q72" s="33"/>
    </row>
    <row r="73" spans="1:19" customFormat="1">
      <c r="A73" s="61">
        <v>16</v>
      </c>
      <c r="B73" s="30" t="s">
        <v>324</v>
      </c>
      <c r="C73" s="506" t="s">
        <v>516</v>
      </c>
      <c r="D73" s="508" t="s">
        <v>203</v>
      </c>
      <c r="E73" s="163">
        <v>70</v>
      </c>
      <c r="F73" s="64">
        <v>4</v>
      </c>
      <c r="G73" s="31">
        <v>70</v>
      </c>
      <c r="H73" s="57"/>
      <c r="I73" s="34"/>
      <c r="J73" s="64"/>
      <c r="K73" s="33"/>
      <c r="L73" s="160"/>
      <c r="M73" s="33"/>
      <c r="N73" s="64"/>
      <c r="O73" s="33"/>
      <c r="P73" s="458"/>
      <c r="Q73" s="33"/>
    </row>
    <row r="74" spans="1:19" customFormat="1">
      <c r="A74" s="61">
        <v>19</v>
      </c>
      <c r="B74" s="30"/>
      <c r="C74" s="359" t="s">
        <v>517</v>
      </c>
      <c r="D74" s="341" t="s">
        <v>518</v>
      </c>
      <c r="E74" s="163">
        <v>50</v>
      </c>
      <c r="F74" s="64"/>
      <c r="G74" s="31"/>
      <c r="H74" s="57"/>
      <c r="I74" s="34"/>
      <c r="J74" s="64"/>
      <c r="K74" s="33"/>
      <c r="L74" s="156"/>
      <c r="M74" s="33"/>
      <c r="N74" s="64"/>
      <c r="O74" s="33"/>
      <c r="P74" s="468">
        <v>8</v>
      </c>
      <c r="Q74" s="33">
        <v>50</v>
      </c>
    </row>
    <row r="75" spans="1:19" customFormat="1">
      <c r="A75" s="61">
        <v>19</v>
      </c>
      <c r="B75" s="30" t="s">
        <v>324</v>
      </c>
      <c r="C75" s="359" t="s">
        <v>431</v>
      </c>
      <c r="D75" s="341" t="s">
        <v>226</v>
      </c>
      <c r="E75" s="163">
        <v>50</v>
      </c>
      <c r="F75" s="64"/>
      <c r="G75" s="31"/>
      <c r="H75" s="57"/>
      <c r="I75" s="34"/>
      <c r="J75" s="64"/>
      <c r="K75" s="33"/>
      <c r="L75" s="156"/>
      <c r="M75" s="33"/>
      <c r="N75" s="64"/>
      <c r="O75" s="33"/>
      <c r="P75" s="468">
        <v>8</v>
      </c>
      <c r="Q75" s="33">
        <v>50</v>
      </c>
    </row>
    <row r="76" spans="1:19" customFormat="1">
      <c r="A76" s="61" t="str">
        <f>IF(E76=0,"",RANK(E76,$E$56:$E$77))</f>
        <v/>
      </c>
      <c r="B76" s="30" t="str">
        <f>IF(E76=0,"",IF(A76=A72,"T",""))</f>
        <v/>
      </c>
      <c r="C76" s="326"/>
      <c r="D76" s="327"/>
      <c r="E76" s="163"/>
      <c r="F76" s="64"/>
      <c r="G76" s="31" t="str">
        <f>IF(F76=0,"",VLOOKUP(F76,得点テーブル!$B$6:$H$133,3,FALSE))</f>
        <v/>
      </c>
      <c r="H76" s="57"/>
      <c r="I76" s="34" t="str">
        <f>IF(H76=0,"",VLOOKUP(H76,得点テーブル!$B$6:$H$265,3,FALSE))</f>
        <v/>
      </c>
      <c r="J76" s="64"/>
      <c r="K76" s="33" t="str">
        <f>IF(J76=0,"",VLOOKUP(J76,得点テーブル!$B$6:$H$265,4,FALSE))</f>
        <v/>
      </c>
      <c r="L76" s="160"/>
      <c r="M76" s="33" t="str">
        <f>IF(L76=0,"",VLOOKUP(L76,得点テーブル!$B$6:$H$133,5,FALSE))</f>
        <v/>
      </c>
      <c r="N76" s="64"/>
      <c r="O76" s="33" t="str">
        <f>IF(N76=0,"",VLOOKUP(N76,得点テーブル!$B$6:$H$133,6,FALSE))</f>
        <v/>
      </c>
      <c r="P76" s="458"/>
      <c r="Q76" s="33" t="str">
        <f>IF(P76=0,"",VLOOKUP(P76,得点テーブル!$B$6:$H$133,7,FALSE))</f>
        <v/>
      </c>
    </row>
    <row r="77" spans="1:19" ht="3" customHeight="1">
      <c r="A77" s="49"/>
      <c r="B77" s="60"/>
      <c r="C77" s="49"/>
      <c r="D77" s="49"/>
      <c r="E77" s="49"/>
      <c r="F77" s="60"/>
      <c r="G77" s="49"/>
      <c r="H77" s="49"/>
      <c r="I77" s="49"/>
      <c r="J77" s="60"/>
      <c r="K77" s="49"/>
      <c r="L77" s="60"/>
      <c r="M77" s="50"/>
      <c r="N77" s="60"/>
      <c r="O77" s="49"/>
      <c r="P77" s="60"/>
      <c r="Q77" s="49"/>
    </row>
    <row r="78" spans="1:19" customFormat="1" ht="19.5" customHeight="1">
      <c r="A78" t="s">
        <v>11</v>
      </c>
      <c r="D78" s="1"/>
      <c r="F78" s="1" t="s">
        <v>163</v>
      </c>
      <c r="J78" s="1"/>
      <c r="L78" s="1"/>
      <c r="M78" s="36"/>
      <c r="N78" s="1"/>
      <c r="O78" t="str">
        <f>O1</f>
        <v>2023/3/31現在</v>
      </c>
      <c r="P78" s="132"/>
    </row>
    <row r="79" spans="1:19" ht="4.5" customHeight="1"/>
    <row r="80" spans="1:19">
      <c r="A80" s="560" t="s">
        <v>172</v>
      </c>
      <c r="B80" s="561"/>
      <c r="C80" s="551" t="s">
        <v>12</v>
      </c>
      <c r="D80" s="553" t="s">
        <v>174</v>
      </c>
      <c r="E80" s="17" t="s">
        <v>175</v>
      </c>
      <c r="F80" s="555"/>
      <c r="G80" s="555"/>
      <c r="H80" s="282"/>
      <c r="I80" s="283"/>
      <c r="J80" s="568"/>
      <c r="K80" s="568"/>
      <c r="L80" s="555"/>
      <c r="M80" s="555"/>
      <c r="N80" s="555"/>
      <c r="O80" s="555"/>
      <c r="P80" s="556" t="str">
        <f>P53</f>
        <v>R4熊谷杯</v>
      </c>
      <c r="Q80" s="556"/>
    </row>
    <row r="81" spans="1:17">
      <c r="A81" s="562"/>
      <c r="B81" s="563"/>
      <c r="C81" s="552"/>
      <c r="D81" s="554"/>
      <c r="E81" s="18" t="s">
        <v>176</v>
      </c>
      <c r="F81" s="140" t="s">
        <v>177</v>
      </c>
      <c r="G81" s="19" t="s">
        <v>175</v>
      </c>
      <c r="H81" s="140" t="s">
        <v>177</v>
      </c>
      <c r="I81" s="19" t="s">
        <v>175</v>
      </c>
      <c r="J81" s="140" t="s">
        <v>177</v>
      </c>
      <c r="K81" s="19" t="s">
        <v>175</v>
      </c>
      <c r="L81" s="140" t="s">
        <v>177</v>
      </c>
      <c r="M81" s="19" t="s">
        <v>175</v>
      </c>
      <c r="N81" s="140" t="s">
        <v>177</v>
      </c>
      <c r="O81" s="19" t="s">
        <v>175</v>
      </c>
      <c r="P81" s="133" t="s">
        <v>177</v>
      </c>
      <c r="Q81" s="19" t="s">
        <v>175</v>
      </c>
    </row>
    <row r="82" spans="1:17" ht="3" customHeight="1">
      <c r="A82" s="38"/>
      <c r="B82" s="38"/>
      <c r="C82" s="23"/>
      <c r="D82" s="24"/>
      <c r="E82" s="25"/>
      <c r="F82" s="142"/>
      <c r="G82" s="29"/>
      <c r="H82" s="248"/>
      <c r="I82" s="248"/>
      <c r="J82" s="141"/>
      <c r="K82" s="28"/>
      <c r="L82" s="142"/>
      <c r="M82" s="29"/>
      <c r="N82" s="141"/>
      <c r="O82" s="28"/>
      <c r="P82" s="142"/>
      <c r="Q82" s="29"/>
    </row>
    <row r="83" spans="1:17">
      <c r="A83" s="61">
        <v>1</v>
      </c>
      <c r="B83" s="30"/>
      <c r="C83" s="354" t="s">
        <v>443</v>
      </c>
      <c r="D83" s="246" t="s">
        <v>843</v>
      </c>
      <c r="E83" s="163">
        <v>130</v>
      </c>
      <c r="F83" s="64"/>
      <c r="G83" s="31"/>
      <c r="H83" s="57"/>
      <c r="I83" s="34"/>
      <c r="J83" s="64"/>
      <c r="K83" s="33"/>
      <c r="L83" s="64"/>
      <c r="M83" s="33"/>
      <c r="N83" s="64"/>
      <c r="O83" s="33"/>
      <c r="P83" s="470">
        <v>2</v>
      </c>
      <c r="Q83" s="34">
        <v>130</v>
      </c>
    </row>
    <row r="84" spans="1:17">
      <c r="A84" s="61">
        <v>2</v>
      </c>
      <c r="B84" s="30"/>
      <c r="C84" s="352" t="s">
        <v>400</v>
      </c>
      <c r="D84" s="222" t="s">
        <v>202</v>
      </c>
      <c r="E84" s="163">
        <v>90</v>
      </c>
      <c r="F84" s="64"/>
      <c r="G84" s="31"/>
      <c r="H84" s="57"/>
      <c r="I84" s="34"/>
      <c r="J84" s="64"/>
      <c r="K84" s="33"/>
      <c r="L84" s="64"/>
      <c r="M84" s="33"/>
      <c r="N84" s="64"/>
      <c r="O84" s="33"/>
      <c r="P84" s="470">
        <v>4</v>
      </c>
      <c r="Q84" s="34">
        <v>90</v>
      </c>
    </row>
    <row r="85" spans="1:17">
      <c r="A85" s="61">
        <v>2</v>
      </c>
      <c r="B85" s="30" t="s">
        <v>324</v>
      </c>
      <c r="C85" s="353" t="s">
        <v>401</v>
      </c>
      <c r="D85" s="258" t="s">
        <v>202</v>
      </c>
      <c r="E85" s="163">
        <v>90</v>
      </c>
      <c r="F85" s="64"/>
      <c r="G85" s="31"/>
      <c r="H85" s="57"/>
      <c r="I85" s="34"/>
      <c r="J85" s="64"/>
      <c r="K85" s="33"/>
      <c r="L85" s="64"/>
      <c r="M85" s="33"/>
      <c r="N85" s="64"/>
      <c r="O85" s="33"/>
      <c r="P85" s="470">
        <v>4</v>
      </c>
      <c r="Q85" s="34">
        <v>90</v>
      </c>
    </row>
    <row r="86" spans="1:17">
      <c r="A86" s="61">
        <v>4</v>
      </c>
      <c r="B86" s="30"/>
      <c r="C86" s="241" t="s">
        <v>853</v>
      </c>
      <c r="D86" s="244" t="s">
        <v>628</v>
      </c>
      <c r="E86" s="163">
        <v>50</v>
      </c>
      <c r="F86" s="150"/>
      <c r="G86" s="213"/>
      <c r="H86" s="57"/>
      <c r="I86" s="34"/>
      <c r="J86" s="150"/>
      <c r="K86" s="216"/>
      <c r="L86" s="150"/>
      <c r="M86" s="216"/>
      <c r="N86" s="150"/>
      <c r="O86" s="216"/>
      <c r="P86" s="469">
        <v>8</v>
      </c>
      <c r="Q86" s="34">
        <v>50</v>
      </c>
    </row>
    <row r="87" spans="1:17">
      <c r="A87" s="61">
        <v>4</v>
      </c>
      <c r="B87" s="30" t="s">
        <v>324</v>
      </c>
      <c r="C87" s="527" t="s">
        <v>448</v>
      </c>
      <c r="D87" s="528" t="s">
        <v>201</v>
      </c>
      <c r="E87" s="163">
        <v>50</v>
      </c>
      <c r="F87" s="55"/>
      <c r="G87" s="529"/>
      <c r="H87" s="57"/>
      <c r="I87" s="34"/>
      <c r="J87" s="55"/>
      <c r="K87" s="530"/>
      <c r="L87" s="55"/>
      <c r="M87" s="530"/>
      <c r="N87" s="55"/>
      <c r="O87" s="530"/>
      <c r="P87" s="469">
        <v>8</v>
      </c>
      <c r="Q87" s="34">
        <v>50</v>
      </c>
    </row>
    <row r="88" spans="1:17">
      <c r="A88" s="61">
        <v>4</v>
      </c>
      <c r="B88" s="30" t="s">
        <v>324</v>
      </c>
      <c r="C88" s="353" t="s">
        <v>519</v>
      </c>
      <c r="D88" s="510" t="s">
        <v>194</v>
      </c>
      <c r="E88" s="163">
        <v>50</v>
      </c>
      <c r="F88" s="64"/>
      <c r="G88" s="31"/>
      <c r="H88" s="57"/>
      <c r="I88" s="34"/>
      <c r="J88" s="64"/>
      <c r="K88" s="33"/>
      <c r="L88" s="64"/>
      <c r="M88" s="33"/>
      <c r="N88" s="64"/>
      <c r="O88" s="33"/>
      <c r="P88" s="470">
        <v>8</v>
      </c>
      <c r="Q88" s="34">
        <v>50</v>
      </c>
    </row>
    <row r="89" spans="1:17">
      <c r="A89" s="61" t="str">
        <f>IF(E89=0,"",RANK(E89,$E$83:$E$89))</f>
        <v/>
      </c>
      <c r="B89" s="30" t="str">
        <f>IF(E89=0,"",IF(A89=#REF!,"T",""))</f>
        <v/>
      </c>
      <c r="C89" s="285"/>
      <c r="D89" s="286"/>
      <c r="E89" s="163"/>
      <c r="F89" s="64"/>
      <c r="G89" s="31" t="str">
        <f>IF(F89=0,"",VLOOKUP(F89,得点テーブル!$B$6:$H$133,3,FALSE))</f>
        <v/>
      </c>
      <c r="H89" s="57"/>
      <c r="I89" s="34" t="str">
        <f>IF(H89=0,"",VLOOKUP(H89,得点テーブル!$B$6:$H$265,3,FALSE))</f>
        <v/>
      </c>
      <c r="J89" s="64"/>
      <c r="K89" s="33" t="str">
        <f>IF(J89=0,"",VLOOKUP(J89,得点テーブル!$B$6:$H$265,4,FALSE))</f>
        <v/>
      </c>
      <c r="L89" s="64"/>
      <c r="M89" s="33" t="str">
        <f>IF(L89=0,"",VLOOKUP(L89,得点テーブル!$B$6:$H$133,5,FALSE))</f>
        <v/>
      </c>
      <c r="N89" s="64"/>
      <c r="O89" s="33" t="str">
        <f>IF(N89=0,"",VLOOKUP(N89,得点テーブル!$B$6:$H$133,6,FALSE))</f>
        <v/>
      </c>
      <c r="P89" s="469"/>
      <c r="Q89" s="34" t="str">
        <f>IF(P89=0,"",VLOOKUP(P89,得点テーブル!$B$6:$H$133,7,FALSE))</f>
        <v/>
      </c>
    </row>
    <row r="90" spans="1:17" ht="3" customHeight="1">
      <c r="A90" s="49"/>
      <c r="B90" s="49"/>
      <c r="C90" s="49"/>
      <c r="D90" s="49"/>
      <c r="E90" s="49"/>
      <c r="F90" s="60"/>
      <c r="G90" s="49"/>
      <c r="H90" s="49"/>
      <c r="I90" s="49"/>
      <c r="J90" s="60"/>
      <c r="K90" s="49"/>
      <c r="L90" s="60"/>
      <c r="M90" s="49"/>
      <c r="N90" s="60"/>
      <c r="O90" s="49"/>
      <c r="P90" s="142"/>
      <c r="Q90" s="29"/>
    </row>
    <row r="91" spans="1:17" customFormat="1" ht="19.5" customHeight="1">
      <c r="A91" t="s">
        <v>11</v>
      </c>
      <c r="D91" s="1"/>
      <c r="F91" s="1" t="s">
        <v>164</v>
      </c>
      <c r="J91" s="1"/>
      <c r="L91" s="1"/>
      <c r="M91" s="36"/>
      <c r="N91" s="1"/>
      <c r="O91" t="str">
        <f>O1</f>
        <v>2023/3/31現在</v>
      </c>
      <c r="P91" s="132"/>
    </row>
    <row r="92" spans="1:17" ht="3.75" customHeight="1"/>
    <row r="93" spans="1:17">
      <c r="A93" s="560" t="s">
        <v>172</v>
      </c>
      <c r="B93" s="561"/>
      <c r="C93" s="551" t="s">
        <v>12</v>
      </c>
      <c r="D93" s="553" t="s">
        <v>174</v>
      </c>
      <c r="E93" s="17" t="s">
        <v>175</v>
      </c>
      <c r="F93" s="555"/>
      <c r="G93" s="555"/>
      <c r="H93" s="282"/>
      <c r="I93" s="283"/>
      <c r="J93" s="568"/>
      <c r="K93" s="568"/>
      <c r="L93" s="555"/>
      <c r="M93" s="555"/>
      <c r="N93" s="555"/>
      <c r="O93" s="555"/>
      <c r="P93" s="556" t="str">
        <f>P80</f>
        <v>R4熊谷杯</v>
      </c>
      <c r="Q93" s="556"/>
    </row>
    <row r="94" spans="1:17">
      <c r="A94" s="562"/>
      <c r="B94" s="563"/>
      <c r="C94" s="552"/>
      <c r="D94" s="554"/>
      <c r="E94" s="18" t="s">
        <v>176</v>
      </c>
      <c r="F94" s="140" t="s">
        <v>177</v>
      </c>
      <c r="G94" s="19" t="s">
        <v>175</v>
      </c>
      <c r="H94" s="140" t="s">
        <v>177</v>
      </c>
      <c r="I94" s="19" t="s">
        <v>175</v>
      </c>
      <c r="J94" s="140" t="s">
        <v>177</v>
      </c>
      <c r="K94" s="19" t="s">
        <v>175</v>
      </c>
      <c r="L94" s="140" t="s">
        <v>177</v>
      </c>
      <c r="M94" s="19" t="s">
        <v>175</v>
      </c>
      <c r="N94" s="140" t="s">
        <v>177</v>
      </c>
      <c r="O94" s="19" t="s">
        <v>175</v>
      </c>
      <c r="P94" s="133" t="s">
        <v>177</v>
      </c>
      <c r="Q94" s="19" t="s">
        <v>175</v>
      </c>
    </row>
    <row r="95" spans="1:17" ht="3" customHeight="1">
      <c r="A95" s="38"/>
      <c r="B95" s="38"/>
      <c r="C95" s="23"/>
      <c r="D95" s="24"/>
      <c r="E95" s="25"/>
      <c r="F95" s="142"/>
      <c r="G95" s="29"/>
      <c r="H95" s="248"/>
      <c r="I95" s="248"/>
      <c r="J95" s="141"/>
      <c r="K95" s="28"/>
      <c r="L95" s="142"/>
      <c r="M95" s="29"/>
      <c r="N95" s="141"/>
      <c r="O95" s="28"/>
      <c r="P95" s="142"/>
      <c r="Q95" s="29"/>
    </row>
    <row r="96" spans="1:17">
      <c r="A96" s="61">
        <v>1</v>
      </c>
      <c r="B96" s="30"/>
      <c r="C96" s="329" t="s">
        <v>521</v>
      </c>
      <c r="D96" s="244" t="s">
        <v>179</v>
      </c>
      <c r="E96" s="163">
        <v>130</v>
      </c>
      <c r="F96" s="150"/>
      <c r="G96" s="31"/>
      <c r="H96" s="57"/>
      <c r="I96" s="34"/>
      <c r="J96" s="150"/>
      <c r="K96" s="216"/>
      <c r="L96" s="150"/>
      <c r="M96" s="216"/>
      <c r="N96" s="150"/>
      <c r="O96" s="216"/>
      <c r="P96" s="471">
        <v>2</v>
      </c>
      <c r="Q96" s="34">
        <v>130</v>
      </c>
    </row>
    <row r="97" spans="1:18">
      <c r="A97" s="61">
        <v>1</v>
      </c>
      <c r="B97" s="30" t="s">
        <v>324</v>
      </c>
      <c r="C97" s="243" t="s">
        <v>522</v>
      </c>
      <c r="D97" s="244" t="s">
        <v>194</v>
      </c>
      <c r="E97" s="163">
        <v>130</v>
      </c>
      <c r="F97" s="64"/>
      <c r="G97" s="31"/>
      <c r="H97" s="57"/>
      <c r="I97" s="34"/>
      <c r="J97" s="64"/>
      <c r="K97" s="33"/>
      <c r="L97" s="64"/>
      <c r="M97" s="33"/>
      <c r="N97" s="64"/>
      <c r="O97" s="33"/>
      <c r="P97" s="472">
        <v>2</v>
      </c>
      <c r="Q97" s="34">
        <v>130</v>
      </c>
    </row>
    <row r="98" spans="1:18">
      <c r="A98" s="61">
        <v>3</v>
      </c>
      <c r="B98" s="30"/>
      <c r="C98" s="243" t="s">
        <v>520</v>
      </c>
      <c r="D98" s="244" t="s">
        <v>194</v>
      </c>
      <c r="E98" s="163">
        <v>100</v>
      </c>
      <c r="F98" s="64"/>
      <c r="G98" s="31"/>
      <c r="H98" s="57"/>
      <c r="I98" s="34"/>
      <c r="J98" s="64"/>
      <c r="K98" s="33"/>
      <c r="L98" s="64"/>
      <c r="M98" s="33"/>
      <c r="N98" s="64"/>
      <c r="O98" s="33"/>
      <c r="P98" s="472">
        <v>3</v>
      </c>
      <c r="Q98" s="34">
        <v>100</v>
      </c>
    </row>
    <row r="99" spans="1:18">
      <c r="A99" s="61" t="str">
        <f>IF(E99=0,"",RANK(E99,$E$96:$E$100))</f>
        <v/>
      </c>
      <c r="B99" s="30" t="str">
        <f>IF(E99=0,"",IF(A99=#REF!,"T",""))</f>
        <v/>
      </c>
      <c r="C99" s="251"/>
      <c r="D99" s="232"/>
      <c r="E99" s="163"/>
      <c r="F99" s="64"/>
      <c r="G99" s="31" t="str">
        <f>IF(F99=0,"",VLOOKUP(F99,得点テーブル!$B$6:$H$133,3,FALSE))</f>
        <v/>
      </c>
      <c r="H99" s="57"/>
      <c r="I99" s="34" t="str">
        <f>IF(H99=0,"",VLOOKUP(H99,得点テーブル!$B$6:$H$265,3,FALSE))</f>
        <v/>
      </c>
      <c r="J99" s="64"/>
      <c r="K99" s="33" t="str">
        <f>IF(J99=0,"",VLOOKUP(J99,得点テーブル!$B$6:$H$265,4,FALSE))</f>
        <v/>
      </c>
      <c r="L99" s="64"/>
      <c r="M99" s="33" t="str">
        <f>IF(L99=0,"",VLOOKUP(L99,得点テーブル!$B$6:$H$133,5,FALSE))</f>
        <v/>
      </c>
      <c r="N99" s="64"/>
      <c r="O99" s="33" t="str">
        <f>IF(N99=0,"",VLOOKUP(N99,得点テーブル!$B$6:$H$133,6,FALSE))</f>
        <v/>
      </c>
      <c r="P99" s="473"/>
      <c r="Q99" s="34" t="str">
        <f>IF(P99=0,"",VLOOKUP(P99,得点テーブル!$B$6:$H$133,7,0))</f>
        <v/>
      </c>
    </row>
    <row r="100" spans="1:18">
      <c r="A100" s="13"/>
      <c r="B100" s="13"/>
      <c r="C100" s="13"/>
      <c r="D100" s="13"/>
      <c r="E100" s="13"/>
      <c r="F100" s="13"/>
      <c r="G100" s="13"/>
      <c r="H100" s="13"/>
      <c r="I100" s="13"/>
      <c r="J100" s="205"/>
      <c r="K100" s="13"/>
      <c r="L100" s="13"/>
      <c r="M100" s="14"/>
      <c r="N100" s="13"/>
      <c r="O100" s="13"/>
      <c r="P100" s="13"/>
      <c r="Q100" s="13"/>
      <c r="R100" s="13"/>
    </row>
    <row r="101" spans="1:18" ht="3.75" customHeight="1">
      <c r="A101" s="49"/>
      <c r="B101" s="60" t="s">
        <v>160</v>
      </c>
      <c r="C101" s="49"/>
      <c r="D101" s="49"/>
      <c r="E101" s="49"/>
      <c r="F101" s="60"/>
      <c r="G101" s="49"/>
      <c r="H101" s="49"/>
      <c r="I101" s="49"/>
      <c r="J101" s="60"/>
      <c r="K101" s="49"/>
      <c r="L101" s="60"/>
      <c r="M101" s="49"/>
      <c r="N101" s="60"/>
      <c r="O101" s="49"/>
      <c r="P101" s="155"/>
      <c r="Q101" s="49"/>
    </row>
  </sheetData>
  <mergeCells count="43">
    <mergeCell ref="A26:B27"/>
    <mergeCell ref="C26:C27"/>
    <mergeCell ref="D26:D27"/>
    <mergeCell ref="C53:C54"/>
    <mergeCell ref="D53:D54"/>
    <mergeCell ref="A53:B54"/>
    <mergeCell ref="A3:B4"/>
    <mergeCell ref="C3:C4"/>
    <mergeCell ref="D3:D4"/>
    <mergeCell ref="F3:G3"/>
    <mergeCell ref="H3:I3"/>
    <mergeCell ref="P26:Q26"/>
    <mergeCell ref="J3:K3"/>
    <mergeCell ref="L3:M3"/>
    <mergeCell ref="N3:O3"/>
    <mergeCell ref="P3:Q3"/>
    <mergeCell ref="J26:K26"/>
    <mergeCell ref="L26:M26"/>
    <mergeCell ref="N26:O26"/>
    <mergeCell ref="F26:G26"/>
    <mergeCell ref="H26:I26"/>
    <mergeCell ref="P53:Q53"/>
    <mergeCell ref="A80:B81"/>
    <mergeCell ref="C80:C81"/>
    <mergeCell ref="D80:D81"/>
    <mergeCell ref="F80:G80"/>
    <mergeCell ref="J80:K80"/>
    <mergeCell ref="L80:M80"/>
    <mergeCell ref="N80:O80"/>
    <mergeCell ref="P80:Q80"/>
    <mergeCell ref="J53:K53"/>
    <mergeCell ref="L53:M53"/>
    <mergeCell ref="F53:G53"/>
    <mergeCell ref="N53:O53"/>
    <mergeCell ref="H53:I53"/>
    <mergeCell ref="J93:K93"/>
    <mergeCell ref="L93:M93"/>
    <mergeCell ref="N93:O93"/>
    <mergeCell ref="P93:Q93"/>
    <mergeCell ref="A93:B94"/>
    <mergeCell ref="C93:C94"/>
    <mergeCell ref="D93:D94"/>
    <mergeCell ref="F93:G93"/>
  </mergeCells>
  <phoneticPr fontId="2"/>
  <pageMargins left="0.74803149606299213" right="0.74803149606299213" top="0.98425196850393704" bottom="0.98425196850393704" header="0.51181102362204722" footer="0.51181102362204722"/>
  <pageSetup paperSize="9" scale="61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5"/>
  <sheetViews>
    <sheetView view="pageBreakPreview" zoomScaleNormal="100" zoomScaleSheetLayoutView="100" workbookViewId="0">
      <selection activeCell="A6" sqref="A6:Q52"/>
    </sheetView>
  </sheetViews>
  <sheetFormatPr baseColWidth="10" defaultColWidth="9" defaultRowHeight="14"/>
  <cols>
    <col min="1" max="1" width="3.6640625" style="36" customWidth="1"/>
    <col min="2" max="2" width="1.6640625" style="36" customWidth="1"/>
    <col min="3" max="3" width="11.6640625" style="16" customWidth="1"/>
    <col min="4" max="4" width="12.6640625" style="16" customWidth="1"/>
    <col min="5" max="5" width="5.6640625" style="36" customWidth="1"/>
    <col min="6" max="7" width="5.1640625" style="36" customWidth="1"/>
    <col min="8" max="8" width="5.1640625" style="159" customWidth="1"/>
    <col min="9" max="11" width="5.1640625" style="36" customWidth="1"/>
    <col min="12" max="12" width="5.1640625" style="129" customWidth="1"/>
    <col min="13" max="15" width="5.1640625" style="36" customWidth="1"/>
    <col min="16" max="16" width="5.1640625" style="129" customWidth="1"/>
    <col min="17" max="17" width="5.1640625" style="36" customWidth="1"/>
    <col min="18" max="16384" width="9" style="36"/>
  </cols>
  <sheetData>
    <row r="1" spans="1:17" customFormat="1" ht="19.5" customHeight="1">
      <c r="A1" t="s">
        <v>11</v>
      </c>
      <c r="C1" s="179"/>
      <c r="D1" s="179"/>
      <c r="F1" s="1" t="s">
        <v>166</v>
      </c>
      <c r="H1" s="1"/>
      <c r="J1" s="1"/>
      <c r="L1" s="132"/>
      <c r="M1" s="36"/>
      <c r="N1" s="1"/>
      <c r="O1" t="str">
        <f>男子S!O1</f>
        <v>2023/3/31現在</v>
      </c>
      <c r="P1" s="132"/>
    </row>
    <row r="2" spans="1:17" ht="5.25" customHeight="1">
      <c r="H2" s="36"/>
    </row>
    <row r="3" spans="1:17" ht="13.5" customHeight="1">
      <c r="A3" s="560" t="s">
        <v>172</v>
      </c>
      <c r="B3" s="561"/>
      <c r="C3" s="551" t="s">
        <v>12</v>
      </c>
      <c r="D3" s="553" t="s">
        <v>174</v>
      </c>
      <c r="E3" s="17" t="s">
        <v>175</v>
      </c>
      <c r="F3" s="555" t="str">
        <f>男子S!F3</f>
        <v>R4春チャレ</v>
      </c>
      <c r="G3" s="555"/>
      <c r="H3" s="555" t="str">
        <f>男子S!H3</f>
        <v>R4秋チャレ</v>
      </c>
      <c r="I3" s="555"/>
      <c r="J3" s="555" t="str">
        <f>男子S!J3</f>
        <v>R4会長杯</v>
      </c>
      <c r="K3" s="555"/>
      <c r="L3" s="555" t="str">
        <f>男子S!L3</f>
        <v>R4県選手権</v>
      </c>
      <c r="M3" s="555"/>
      <c r="N3" s="555" t="str">
        <f>男子S!N3</f>
        <v>R4室内</v>
      </c>
      <c r="O3" s="555"/>
      <c r="P3" s="556" t="str">
        <f>男子S!P3</f>
        <v>R4熊谷杯</v>
      </c>
      <c r="Q3" s="556"/>
    </row>
    <row r="4" spans="1:17" ht="13.5" customHeight="1">
      <c r="A4" s="562"/>
      <c r="B4" s="563"/>
      <c r="C4" s="571"/>
      <c r="D4" s="554"/>
      <c r="E4" s="18" t="s">
        <v>176</v>
      </c>
      <c r="F4" s="140" t="s">
        <v>177</v>
      </c>
      <c r="G4" s="19" t="s">
        <v>175</v>
      </c>
      <c r="H4" s="143" t="s">
        <v>167</v>
      </c>
      <c r="I4" s="20" t="s">
        <v>168</v>
      </c>
      <c r="J4" s="140" t="s">
        <v>177</v>
      </c>
      <c r="K4" s="19" t="s">
        <v>175</v>
      </c>
      <c r="L4" s="133" t="s">
        <v>177</v>
      </c>
      <c r="M4" s="19" t="s">
        <v>175</v>
      </c>
      <c r="N4" s="140" t="s">
        <v>177</v>
      </c>
      <c r="O4" s="19" t="s">
        <v>175</v>
      </c>
      <c r="P4" s="133" t="s">
        <v>177</v>
      </c>
      <c r="Q4" s="19" t="s">
        <v>175</v>
      </c>
    </row>
    <row r="5" spans="1:17" s="159" customFormat="1" ht="3.75" customHeight="1">
      <c r="A5" s="191"/>
      <c r="B5" s="191"/>
      <c r="C5" s="192"/>
      <c r="D5" s="193"/>
      <c r="E5" s="194"/>
      <c r="F5" s="195"/>
      <c r="G5" s="29"/>
      <c r="H5" s="195"/>
      <c r="I5" s="29"/>
      <c r="J5" s="195"/>
      <c r="K5" s="29"/>
      <c r="L5" s="234"/>
      <c r="M5" s="29"/>
      <c r="N5" s="196"/>
      <c r="O5" s="28"/>
      <c r="P5" s="195"/>
      <c r="Q5" s="29"/>
    </row>
    <row r="6" spans="1:17" ht="13.5" customHeight="1">
      <c r="A6" s="30">
        <v>1</v>
      </c>
      <c r="B6" s="51"/>
      <c r="C6" s="265" t="s">
        <v>801</v>
      </c>
      <c r="D6" s="252" t="s">
        <v>802</v>
      </c>
      <c r="E6" s="30">
        <v>390</v>
      </c>
      <c r="F6" s="377"/>
      <c r="G6" s="10"/>
      <c r="H6" s="428"/>
      <c r="I6" s="11"/>
      <c r="J6" s="378"/>
      <c r="K6" s="220"/>
      <c r="L6" s="429">
        <v>1</v>
      </c>
      <c r="M6" s="10">
        <v>200</v>
      </c>
      <c r="N6" s="64">
        <v>2</v>
      </c>
      <c r="O6" s="220">
        <v>100</v>
      </c>
      <c r="P6" s="458">
        <v>4</v>
      </c>
      <c r="Q6" s="10">
        <v>90</v>
      </c>
    </row>
    <row r="7" spans="1:17" ht="13.5" customHeight="1">
      <c r="A7" s="30">
        <v>2</v>
      </c>
      <c r="B7" s="51"/>
      <c r="C7" s="265" t="s">
        <v>654</v>
      </c>
      <c r="D7" s="232" t="s">
        <v>179</v>
      </c>
      <c r="E7" s="30">
        <v>240</v>
      </c>
      <c r="F7" s="377"/>
      <c r="G7" s="10"/>
      <c r="H7" s="428"/>
      <c r="I7" s="11"/>
      <c r="J7" s="378"/>
      <c r="K7" s="220"/>
      <c r="L7" s="429"/>
      <c r="M7" s="10"/>
      <c r="N7" s="64">
        <v>1</v>
      </c>
      <c r="O7" s="220">
        <v>150</v>
      </c>
      <c r="P7" s="458">
        <v>4</v>
      </c>
      <c r="Q7" s="10">
        <v>90</v>
      </c>
    </row>
    <row r="8" spans="1:17" ht="13.5" customHeight="1">
      <c r="A8" s="30">
        <v>3</v>
      </c>
      <c r="B8" s="51"/>
      <c r="C8" s="265" t="s">
        <v>647</v>
      </c>
      <c r="D8" s="232" t="s">
        <v>18</v>
      </c>
      <c r="E8" s="30">
        <v>200</v>
      </c>
      <c r="F8" s="377"/>
      <c r="G8" s="10"/>
      <c r="H8" s="428"/>
      <c r="I8" s="11"/>
      <c r="J8" s="378">
        <v>4</v>
      </c>
      <c r="K8" s="220">
        <v>70</v>
      </c>
      <c r="L8" s="429"/>
      <c r="M8" s="10"/>
      <c r="N8" s="64"/>
      <c r="O8" s="220"/>
      <c r="P8" s="458">
        <v>2</v>
      </c>
      <c r="Q8" s="10">
        <v>130</v>
      </c>
    </row>
    <row r="9" spans="1:17" ht="13.5" customHeight="1">
      <c r="A9" s="30">
        <v>4</v>
      </c>
      <c r="B9" s="51"/>
      <c r="C9" s="251" t="s">
        <v>803</v>
      </c>
      <c r="D9" s="232" t="s">
        <v>234</v>
      </c>
      <c r="E9" s="30">
        <v>180</v>
      </c>
      <c r="F9" s="377"/>
      <c r="G9" s="10"/>
      <c r="H9" s="428"/>
      <c r="I9" s="11"/>
      <c r="J9" s="378"/>
      <c r="K9" s="220"/>
      <c r="L9" s="430"/>
      <c r="M9" s="10"/>
      <c r="N9" s="64"/>
      <c r="O9" s="220"/>
      <c r="P9" s="458">
        <v>1</v>
      </c>
      <c r="Q9" s="10">
        <v>180</v>
      </c>
    </row>
    <row r="10" spans="1:17" ht="13.5" customHeight="1">
      <c r="A10" s="30">
        <v>5</v>
      </c>
      <c r="B10" s="51"/>
      <c r="C10" s="251" t="s">
        <v>804</v>
      </c>
      <c r="D10" s="232" t="s">
        <v>183</v>
      </c>
      <c r="E10" s="30">
        <v>151</v>
      </c>
      <c r="F10" s="377">
        <v>16</v>
      </c>
      <c r="G10" s="10">
        <v>6</v>
      </c>
      <c r="H10" s="428"/>
      <c r="I10" s="11"/>
      <c r="J10" s="378">
        <v>16</v>
      </c>
      <c r="K10" s="220">
        <v>25</v>
      </c>
      <c r="L10" s="430">
        <v>4</v>
      </c>
      <c r="M10" s="10">
        <v>100</v>
      </c>
      <c r="N10" s="64"/>
      <c r="O10" s="220"/>
      <c r="P10" s="458">
        <v>32</v>
      </c>
      <c r="Q10" s="10">
        <v>20</v>
      </c>
    </row>
    <row r="11" spans="1:17" ht="13.5" customHeight="1">
      <c r="A11" s="30">
        <v>6</v>
      </c>
      <c r="B11" s="51"/>
      <c r="C11" s="243" t="s">
        <v>646</v>
      </c>
      <c r="D11" s="252" t="s">
        <v>298</v>
      </c>
      <c r="E11" s="30">
        <v>120</v>
      </c>
      <c r="F11" s="379"/>
      <c r="G11" s="10"/>
      <c r="H11" s="428"/>
      <c r="I11" s="11"/>
      <c r="J11" s="378"/>
      <c r="K11" s="220"/>
      <c r="L11" s="430"/>
      <c r="M11" s="10"/>
      <c r="N11" s="64">
        <v>4</v>
      </c>
      <c r="O11" s="220">
        <v>70</v>
      </c>
      <c r="P11" s="463">
        <v>8</v>
      </c>
      <c r="Q11" s="10">
        <v>50</v>
      </c>
    </row>
    <row r="12" spans="1:17" ht="13.5" customHeight="1">
      <c r="A12" s="30">
        <v>7</v>
      </c>
      <c r="B12" s="51"/>
      <c r="C12" s="251" t="s">
        <v>805</v>
      </c>
      <c r="D12" s="232" t="s">
        <v>197</v>
      </c>
      <c r="E12" s="30">
        <v>118</v>
      </c>
      <c r="F12" s="377">
        <v>8</v>
      </c>
      <c r="G12" s="10">
        <v>8</v>
      </c>
      <c r="H12" s="428"/>
      <c r="I12" s="11"/>
      <c r="J12" s="378"/>
      <c r="K12" s="220"/>
      <c r="L12" s="430">
        <v>3</v>
      </c>
      <c r="M12" s="10">
        <v>110</v>
      </c>
      <c r="N12" s="64"/>
      <c r="O12" s="220"/>
      <c r="P12" s="458"/>
      <c r="Q12" s="10"/>
    </row>
    <row r="13" spans="1:17" ht="13.5" customHeight="1">
      <c r="A13" s="30">
        <v>8</v>
      </c>
      <c r="B13" s="51"/>
      <c r="C13" s="281" t="s">
        <v>806</v>
      </c>
      <c r="D13" s="252" t="s">
        <v>226</v>
      </c>
      <c r="E13" s="30">
        <v>100</v>
      </c>
      <c r="F13" s="377"/>
      <c r="G13" s="10"/>
      <c r="H13" s="428"/>
      <c r="I13" s="11"/>
      <c r="J13" s="378">
        <v>2</v>
      </c>
      <c r="K13" s="220">
        <v>100</v>
      </c>
      <c r="L13" s="430"/>
      <c r="M13" s="10"/>
      <c r="N13" s="64"/>
      <c r="O13" s="220"/>
      <c r="P13" s="458"/>
      <c r="Q13" s="10"/>
    </row>
    <row r="14" spans="1:17" ht="13.5" customHeight="1">
      <c r="A14" s="30">
        <v>9</v>
      </c>
      <c r="B14" s="51"/>
      <c r="C14" s="265" t="s">
        <v>807</v>
      </c>
      <c r="D14" s="252" t="s">
        <v>238</v>
      </c>
      <c r="E14" s="30">
        <v>75</v>
      </c>
      <c r="F14" s="377">
        <v>1</v>
      </c>
      <c r="G14" s="10">
        <v>25</v>
      </c>
      <c r="H14" s="428"/>
      <c r="I14" s="11"/>
      <c r="J14" s="378"/>
      <c r="K14" s="220"/>
      <c r="L14" s="430"/>
      <c r="M14" s="10"/>
      <c r="N14" s="64"/>
      <c r="O14" s="220"/>
      <c r="P14" s="458">
        <v>8</v>
      </c>
      <c r="Q14" s="10">
        <v>50</v>
      </c>
    </row>
    <row r="15" spans="1:17" ht="13.5" customHeight="1">
      <c r="A15" s="30">
        <v>10</v>
      </c>
      <c r="B15" s="51"/>
      <c r="C15" s="251" t="s">
        <v>645</v>
      </c>
      <c r="D15" s="232" t="s">
        <v>298</v>
      </c>
      <c r="E15" s="30">
        <v>70</v>
      </c>
      <c r="F15" s="377"/>
      <c r="G15" s="10"/>
      <c r="H15" s="428"/>
      <c r="I15" s="11"/>
      <c r="J15" s="378"/>
      <c r="K15" s="220"/>
      <c r="L15" s="430"/>
      <c r="M15" s="10"/>
      <c r="N15" s="64">
        <v>8</v>
      </c>
      <c r="O15" s="220">
        <v>40</v>
      </c>
      <c r="P15" s="458">
        <v>16</v>
      </c>
      <c r="Q15" s="10">
        <v>30</v>
      </c>
    </row>
    <row r="16" spans="1:17" ht="13.5" customHeight="1">
      <c r="A16" s="30">
        <v>10</v>
      </c>
      <c r="B16" s="51" t="s">
        <v>324</v>
      </c>
      <c r="C16" s="265" t="s">
        <v>639</v>
      </c>
      <c r="D16" s="252" t="s">
        <v>184</v>
      </c>
      <c r="E16" s="30">
        <v>70</v>
      </c>
      <c r="F16" s="377"/>
      <c r="G16" s="10"/>
      <c r="H16" s="428"/>
      <c r="I16" s="11"/>
      <c r="J16" s="378"/>
      <c r="K16" s="220"/>
      <c r="L16" s="430"/>
      <c r="M16" s="10"/>
      <c r="N16" s="64">
        <v>4</v>
      </c>
      <c r="O16" s="220">
        <v>70</v>
      </c>
      <c r="P16" s="458"/>
      <c r="Q16" s="10"/>
    </row>
    <row r="17" spans="1:17" ht="13.5" customHeight="1">
      <c r="A17" s="30">
        <v>12</v>
      </c>
      <c r="B17" s="51"/>
      <c r="C17" s="265" t="s">
        <v>663</v>
      </c>
      <c r="D17" s="232" t="s">
        <v>298</v>
      </c>
      <c r="E17" s="30">
        <v>60</v>
      </c>
      <c r="F17" s="377"/>
      <c r="G17" s="10"/>
      <c r="H17" s="428"/>
      <c r="I17" s="11"/>
      <c r="J17" s="378"/>
      <c r="K17" s="220"/>
      <c r="L17" s="430"/>
      <c r="M17" s="10"/>
      <c r="N17" s="64">
        <v>8</v>
      </c>
      <c r="O17" s="220">
        <v>40</v>
      </c>
      <c r="P17" s="458">
        <v>32</v>
      </c>
      <c r="Q17" s="10">
        <v>20</v>
      </c>
    </row>
    <row r="18" spans="1:17" ht="13.5" customHeight="1">
      <c r="A18" s="30">
        <v>13</v>
      </c>
      <c r="B18" s="51"/>
      <c r="C18" s="274" t="s">
        <v>651</v>
      </c>
      <c r="D18" s="347" t="s">
        <v>246</v>
      </c>
      <c r="E18" s="30">
        <v>50</v>
      </c>
      <c r="F18" s="377"/>
      <c r="G18" s="10"/>
      <c r="H18" s="428"/>
      <c r="I18" s="11"/>
      <c r="J18" s="378"/>
      <c r="K18" s="220"/>
      <c r="L18" s="430"/>
      <c r="M18" s="10"/>
      <c r="N18" s="64"/>
      <c r="O18" s="220"/>
      <c r="P18" s="458">
        <v>8</v>
      </c>
      <c r="Q18" s="10">
        <v>50</v>
      </c>
    </row>
    <row r="19" spans="1:17" ht="13.5" customHeight="1">
      <c r="A19" s="30">
        <v>13</v>
      </c>
      <c r="B19" s="51" t="s">
        <v>324</v>
      </c>
      <c r="C19" s="281" t="s">
        <v>662</v>
      </c>
      <c r="D19" s="252" t="s">
        <v>849</v>
      </c>
      <c r="E19" s="30">
        <v>50</v>
      </c>
      <c r="F19" s="377"/>
      <c r="G19" s="10"/>
      <c r="H19" s="428"/>
      <c r="I19" s="11"/>
      <c r="J19" s="378"/>
      <c r="K19" s="220"/>
      <c r="L19" s="430"/>
      <c r="M19" s="10"/>
      <c r="N19" s="64"/>
      <c r="O19" s="220"/>
      <c r="P19" s="458">
        <v>8</v>
      </c>
      <c r="Q19" s="10">
        <v>50</v>
      </c>
    </row>
    <row r="20" spans="1:17" ht="13.5" customHeight="1">
      <c r="A20" s="30">
        <v>15</v>
      </c>
      <c r="B20" s="51"/>
      <c r="C20" s="265" t="s">
        <v>665</v>
      </c>
      <c r="D20" s="252" t="s">
        <v>260</v>
      </c>
      <c r="E20" s="30">
        <v>40</v>
      </c>
      <c r="F20" s="377"/>
      <c r="G20" s="10"/>
      <c r="H20" s="428"/>
      <c r="I20" s="11"/>
      <c r="J20" s="378">
        <v>8</v>
      </c>
      <c r="K20" s="220">
        <v>40</v>
      </c>
      <c r="L20" s="430"/>
      <c r="M20" s="10"/>
      <c r="N20" s="64"/>
      <c r="O20" s="220"/>
      <c r="P20" s="458"/>
      <c r="Q20" s="10"/>
    </row>
    <row r="21" spans="1:17" ht="13.5" customHeight="1">
      <c r="A21" s="30">
        <v>16</v>
      </c>
      <c r="B21" s="51"/>
      <c r="C21" s="265" t="s">
        <v>714</v>
      </c>
      <c r="D21" s="252" t="s">
        <v>183</v>
      </c>
      <c r="E21" s="30">
        <v>33</v>
      </c>
      <c r="F21" s="377">
        <v>8</v>
      </c>
      <c r="G21" s="10">
        <v>8</v>
      </c>
      <c r="H21" s="428"/>
      <c r="I21" s="11"/>
      <c r="J21" s="378">
        <v>16</v>
      </c>
      <c r="K21" s="220">
        <v>25</v>
      </c>
      <c r="L21" s="429"/>
      <c r="M21" s="10"/>
      <c r="N21" s="64"/>
      <c r="O21" s="220"/>
      <c r="P21" s="462"/>
      <c r="Q21" s="10"/>
    </row>
    <row r="22" spans="1:17" ht="13.5" customHeight="1">
      <c r="A22" s="30">
        <v>17</v>
      </c>
      <c r="B22" s="51"/>
      <c r="C22" s="265" t="s">
        <v>657</v>
      </c>
      <c r="D22" s="252" t="s">
        <v>837</v>
      </c>
      <c r="E22" s="30">
        <v>30</v>
      </c>
      <c r="F22" s="377"/>
      <c r="G22" s="10"/>
      <c r="H22" s="428"/>
      <c r="I22" s="11"/>
      <c r="J22" s="378"/>
      <c r="K22" s="220"/>
      <c r="L22" s="430"/>
      <c r="M22" s="10"/>
      <c r="N22" s="64"/>
      <c r="O22" s="220"/>
      <c r="P22" s="458">
        <v>16</v>
      </c>
      <c r="Q22" s="10">
        <v>30</v>
      </c>
    </row>
    <row r="23" spans="1:17" ht="13.5" customHeight="1">
      <c r="A23" s="30">
        <v>17</v>
      </c>
      <c r="B23" s="51" t="s">
        <v>324</v>
      </c>
      <c r="C23" s="265" t="s">
        <v>658</v>
      </c>
      <c r="D23" s="252" t="s">
        <v>850</v>
      </c>
      <c r="E23" s="30">
        <v>30</v>
      </c>
      <c r="F23" s="377"/>
      <c r="G23" s="10"/>
      <c r="H23" s="428"/>
      <c r="I23" s="11"/>
      <c r="J23" s="378"/>
      <c r="K23" s="220"/>
      <c r="L23" s="430"/>
      <c r="M23" s="10"/>
      <c r="N23" s="64"/>
      <c r="O23" s="220"/>
      <c r="P23" s="458">
        <v>16</v>
      </c>
      <c r="Q23" s="10">
        <v>30</v>
      </c>
    </row>
    <row r="24" spans="1:17" ht="13.5" customHeight="1">
      <c r="A24" s="30">
        <v>17</v>
      </c>
      <c r="B24" s="51" t="s">
        <v>324</v>
      </c>
      <c r="C24" s="265" t="s">
        <v>670</v>
      </c>
      <c r="D24" s="253" t="s">
        <v>851</v>
      </c>
      <c r="E24" s="30">
        <v>30</v>
      </c>
      <c r="F24" s="377"/>
      <c r="G24" s="10"/>
      <c r="H24" s="428"/>
      <c r="I24" s="11"/>
      <c r="J24" s="378"/>
      <c r="K24" s="220"/>
      <c r="L24" s="430"/>
      <c r="M24" s="10"/>
      <c r="N24" s="64"/>
      <c r="O24" s="220"/>
      <c r="P24" s="458">
        <v>16</v>
      </c>
      <c r="Q24" s="10">
        <v>30</v>
      </c>
    </row>
    <row r="25" spans="1:17" ht="13.5" customHeight="1">
      <c r="A25" s="30">
        <v>17</v>
      </c>
      <c r="B25" s="51" t="s">
        <v>324</v>
      </c>
      <c r="C25" s="265" t="s">
        <v>808</v>
      </c>
      <c r="D25" s="252" t="s">
        <v>850</v>
      </c>
      <c r="E25" s="30">
        <v>30</v>
      </c>
      <c r="F25" s="377"/>
      <c r="G25" s="10"/>
      <c r="H25" s="428"/>
      <c r="I25" s="11"/>
      <c r="J25" s="378"/>
      <c r="K25" s="220"/>
      <c r="L25" s="430"/>
      <c r="M25" s="10"/>
      <c r="N25" s="64"/>
      <c r="O25" s="220"/>
      <c r="P25" s="458">
        <v>16</v>
      </c>
      <c r="Q25" s="10">
        <v>30</v>
      </c>
    </row>
    <row r="26" spans="1:17" ht="13.5" customHeight="1">
      <c r="A26" s="30">
        <v>21</v>
      </c>
      <c r="B26" s="51"/>
      <c r="C26" s="265" t="s">
        <v>809</v>
      </c>
      <c r="D26" s="252" t="s">
        <v>234</v>
      </c>
      <c r="E26" s="30">
        <v>20</v>
      </c>
      <c r="F26" s="377"/>
      <c r="G26" s="10"/>
      <c r="H26" s="428"/>
      <c r="I26" s="11"/>
      <c r="J26" s="378"/>
      <c r="K26" s="220"/>
      <c r="L26" s="430"/>
      <c r="M26" s="10"/>
      <c r="N26" s="64"/>
      <c r="O26" s="220"/>
      <c r="P26" s="458">
        <v>32</v>
      </c>
      <c r="Q26" s="10">
        <v>20</v>
      </c>
    </row>
    <row r="27" spans="1:17" ht="13.5" customHeight="1">
      <c r="A27" s="30">
        <v>21</v>
      </c>
      <c r="B27" s="51" t="s">
        <v>324</v>
      </c>
      <c r="C27" s="265" t="s">
        <v>671</v>
      </c>
      <c r="D27" s="252" t="s">
        <v>851</v>
      </c>
      <c r="E27" s="30">
        <v>20</v>
      </c>
      <c r="F27" s="377"/>
      <c r="G27" s="10"/>
      <c r="H27" s="428"/>
      <c r="I27" s="11"/>
      <c r="J27" s="378"/>
      <c r="K27" s="220"/>
      <c r="L27" s="430"/>
      <c r="M27" s="10"/>
      <c r="N27" s="64"/>
      <c r="O27" s="220"/>
      <c r="P27" s="458">
        <v>32</v>
      </c>
      <c r="Q27" s="10">
        <v>20</v>
      </c>
    </row>
    <row r="28" spans="1:17" ht="13.5" customHeight="1">
      <c r="A28" s="30">
        <v>23</v>
      </c>
      <c r="B28" s="51"/>
      <c r="C28" s="265" t="s">
        <v>692</v>
      </c>
      <c r="D28" s="252" t="s">
        <v>18</v>
      </c>
      <c r="E28" s="30">
        <v>18</v>
      </c>
      <c r="F28" s="377">
        <v>2</v>
      </c>
      <c r="G28" s="10">
        <v>18</v>
      </c>
      <c r="H28" s="428"/>
      <c r="I28" s="11"/>
      <c r="J28" s="378"/>
      <c r="K28" s="220"/>
      <c r="L28" s="430"/>
      <c r="M28" s="10"/>
      <c r="N28" s="64"/>
      <c r="O28" s="220"/>
      <c r="P28" s="458"/>
      <c r="Q28" s="10"/>
    </row>
    <row r="29" spans="1:17" ht="13.5" customHeight="1">
      <c r="A29" s="30">
        <v>24</v>
      </c>
      <c r="B29" s="51"/>
      <c r="C29" s="209" t="s">
        <v>785</v>
      </c>
      <c r="D29" s="232" t="s">
        <v>3</v>
      </c>
      <c r="E29" s="30">
        <v>12</v>
      </c>
      <c r="F29" s="377">
        <v>4</v>
      </c>
      <c r="G29" s="10">
        <v>12</v>
      </c>
      <c r="H29" s="428"/>
      <c r="I29" s="11"/>
      <c r="J29" s="378"/>
      <c r="K29" s="220"/>
      <c r="L29" s="429"/>
      <c r="M29" s="10"/>
      <c r="N29" s="64"/>
      <c r="O29" s="220"/>
      <c r="P29" s="458"/>
      <c r="Q29" s="10"/>
    </row>
    <row r="30" spans="1:17" ht="13.5" customHeight="1">
      <c r="A30" s="30">
        <v>24</v>
      </c>
      <c r="B30" s="51" t="s">
        <v>324</v>
      </c>
      <c r="C30" s="209" t="s">
        <v>664</v>
      </c>
      <c r="D30" s="252" t="s">
        <v>197</v>
      </c>
      <c r="E30" s="30">
        <v>12</v>
      </c>
      <c r="F30" s="377">
        <v>4</v>
      </c>
      <c r="G30" s="10">
        <v>12</v>
      </c>
      <c r="H30" s="428"/>
      <c r="I30" s="11"/>
      <c r="J30" s="378"/>
      <c r="K30" s="220"/>
      <c r="L30" s="430"/>
      <c r="M30" s="10"/>
      <c r="N30" s="64"/>
      <c r="O30" s="220"/>
      <c r="P30" s="458"/>
      <c r="Q30" s="10"/>
    </row>
    <row r="31" spans="1:17" ht="13.5" customHeight="1">
      <c r="A31" s="30">
        <v>26</v>
      </c>
      <c r="B31" s="51"/>
      <c r="C31" s="209" t="s">
        <v>810</v>
      </c>
      <c r="D31" s="252" t="s">
        <v>187</v>
      </c>
      <c r="E31" s="30">
        <v>8</v>
      </c>
      <c r="F31" s="377">
        <v>8</v>
      </c>
      <c r="G31" s="10">
        <v>8</v>
      </c>
      <c r="H31" s="428"/>
      <c r="I31" s="11"/>
      <c r="J31" s="378"/>
      <c r="K31" s="220"/>
      <c r="L31" s="430"/>
      <c r="M31" s="10"/>
      <c r="N31" s="64"/>
      <c r="O31" s="220"/>
      <c r="P31" s="458"/>
      <c r="Q31" s="10"/>
    </row>
    <row r="32" spans="1:17" ht="13.5" customHeight="1">
      <c r="A32" s="30">
        <v>26</v>
      </c>
      <c r="B32" s="51" t="s">
        <v>324</v>
      </c>
      <c r="C32" s="265" t="s">
        <v>811</v>
      </c>
      <c r="D32" s="252" t="s">
        <v>10</v>
      </c>
      <c r="E32" s="30">
        <v>8</v>
      </c>
      <c r="F32" s="377">
        <v>8</v>
      </c>
      <c r="G32" s="10">
        <v>8</v>
      </c>
      <c r="H32" s="428"/>
      <c r="I32" s="11"/>
      <c r="J32" s="378"/>
      <c r="K32" s="220"/>
      <c r="L32" s="430"/>
      <c r="M32" s="10"/>
      <c r="N32" s="64"/>
      <c r="O32" s="220"/>
      <c r="P32" s="458"/>
      <c r="Q32" s="10"/>
    </row>
    <row r="33" spans="1:17" ht="13.5" customHeight="1">
      <c r="A33" s="30">
        <v>28</v>
      </c>
      <c r="B33" s="51"/>
      <c r="C33" s="209" t="s">
        <v>675</v>
      </c>
      <c r="D33" s="252" t="s">
        <v>245</v>
      </c>
      <c r="E33" s="30">
        <v>6</v>
      </c>
      <c r="F33" s="377">
        <v>16</v>
      </c>
      <c r="G33" s="10">
        <v>6</v>
      </c>
      <c r="H33" s="428"/>
      <c r="I33" s="11"/>
      <c r="J33" s="378"/>
      <c r="K33" s="220"/>
      <c r="L33" s="430"/>
      <c r="M33" s="10"/>
      <c r="N33" s="64"/>
      <c r="O33" s="220"/>
      <c r="P33" s="458"/>
      <c r="Q33" s="10"/>
    </row>
    <row r="34" spans="1:17" ht="13.5" customHeight="1">
      <c r="A34" s="30">
        <v>28</v>
      </c>
      <c r="B34" s="51" t="s">
        <v>324</v>
      </c>
      <c r="C34" s="209" t="s">
        <v>812</v>
      </c>
      <c r="D34" s="252" t="s">
        <v>269</v>
      </c>
      <c r="E34" s="30">
        <v>6</v>
      </c>
      <c r="F34" s="377">
        <v>16</v>
      </c>
      <c r="G34" s="10">
        <v>6</v>
      </c>
      <c r="H34" s="428"/>
      <c r="I34" s="11"/>
      <c r="J34" s="378"/>
      <c r="K34" s="220"/>
      <c r="L34" s="430"/>
      <c r="M34" s="10"/>
      <c r="N34" s="64"/>
      <c r="O34" s="220"/>
      <c r="P34" s="458"/>
      <c r="Q34" s="10"/>
    </row>
    <row r="35" spans="1:17" ht="13.5" customHeight="1">
      <c r="A35" s="30">
        <v>28</v>
      </c>
      <c r="B35" s="51" t="s">
        <v>324</v>
      </c>
      <c r="C35" s="265" t="s">
        <v>695</v>
      </c>
      <c r="D35" s="252" t="s">
        <v>197</v>
      </c>
      <c r="E35" s="30">
        <v>6</v>
      </c>
      <c r="F35" s="377">
        <v>16</v>
      </c>
      <c r="G35" s="10">
        <v>6</v>
      </c>
      <c r="H35" s="428"/>
      <c r="I35" s="11"/>
      <c r="J35" s="378"/>
      <c r="K35" s="220"/>
      <c r="L35" s="430"/>
      <c r="M35" s="10"/>
      <c r="N35" s="64"/>
      <c r="O35" s="220"/>
      <c r="P35" s="458"/>
      <c r="Q35" s="10"/>
    </row>
    <row r="36" spans="1:17" ht="13.5" customHeight="1">
      <c r="A36" s="30">
        <v>28</v>
      </c>
      <c r="B36" s="51" t="s">
        <v>324</v>
      </c>
      <c r="C36" s="209" t="s">
        <v>709</v>
      </c>
      <c r="D36" s="252" t="s">
        <v>197</v>
      </c>
      <c r="E36" s="30">
        <v>6</v>
      </c>
      <c r="F36" s="377">
        <v>16</v>
      </c>
      <c r="G36" s="10">
        <v>6</v>
      </c>
      <c r="H36" s="428"/>
      <c r="I36" s="11"/>
      <c r="J36" s="378"/>
      <c r="K36" s="220"/>
      <c r="L36" s="430"/>
      <c r="M36" s="10"/>
      <c r="N36" s="64"/>
      <c r="O36" s="220"/>
      <c r="P36" s="458"/>
      <c r="Q36" s="10"/>
    </row>
    <row r="37" spans="1:17" ht="13.5" customHeight="1">
      <c r="A37" s="30">
        <v>28</v>
      </c>
      <c r="B37" s="51" t="s">
        <v>324</v>
      </c>
      <c r="C37" s="265" t="s">
        <v>697</v>
      </c>
      <c r="D37" s="252" t="s">
        <v>19</v>
      </c>
      <c r="E37" s="30">
        <v>6</v>
      </c>
      <c r="F37" s="377">
        <v>16</v>
      </c>
      <c r="G37" s="10">
        <v>6</v>
      </c>
      <c r="H37" s="428"/>
      <c r="I37" s="11"/>
      <c r="J37" s="378"/>
      <c r="K37" s="220"/>
      <c r="L37" s="430"/>
      <c r="M37" s="10"/>
      <c r="N37" s="64"/>
      <c r="O37" s="220"/>
      <c r="P37" s="458"/>
      <c r="Q37" s="10"/>
    </row>
    <row r="38" spans="1:17" ht="13.5" customHeight="1">
      <c r="A38" s="30">
        <v>28</v>
      </c>
      <c r="B38" s="51" t="s">
        <v>324</v>
      </c>
      <c r="C38" s="209" t="s">
        <v>813</v>
      </c>
      <c r="D38" s="252" t="s">
        <v>232</v>
      </c>
      <c r="E38" s="30">
        <v>6</v>
      </c>
      <c r="F38" s="377">
        <v>16</v>
      </c>
      <c r="G38" s="10">
        <v>6</v>
      </c>
      <c r="H38" s="428"/>
      <c r="I38" s="11"/>
      <c r="J38" s="378"/>
      <c r="K38" s="220"/>
      <c r="L38" s="430"/>
      <c r="M38" s="10"/>
      <c r="N38" s="64"/>
      <c r="O38" s="220"/>
      <c r="P38" s="458"/>
      <c r="Q38" s="10"/>
    </row>
    <row r="39" spans="1:17" ht="13.5" customHeight="1">
      <c r="A39" s="30">
        <v>28</v>
      </c>
      <c r="B39" s="51" t="s">
        <v>324</v>
      </c>
      <c r="C39" s="209" t="s">
        <v>814</v>
      </c>
      <c r="D39" s="252" t="s">
        <v>247</v>
      </c>
      <c r="E39" s="30">
        <v>6</v>
      </c>
      <c r="F39" s="377">
        <v>16</v>
      </c>
      <c r="G39" s="10">
        <v>6</v>
      </c>
      <c r="H39" s="428"/>
      <c r="I39" s="11"/>
      <c r="J39" s="378"/>
      <c r="K39" s="220"/>
      <c r="L39" s="430"/>
      <c r="M39" s="10"/>
      <c r="N39" s="64"/>
      <c r="O39" s="220"/>
      <c r="P39" s="458"/>
      <c r="Q39" s="10"/>
    </row>
    <row r="40" spans="1:17" ht="13.5" customHeight="1">
      <c r="A40" s="30">
        <v>35</v>
      </c>
      <c r="B40" s="51"/>
      <c r="C40" s="209" t="s">
        <v>703</v>
      </c>
      <c r="D40" s="252" t="s">
        <v>18</v>
      </c>
      <c r="E40" s="30">
        <v>4</v>
      </c>
      <c r="F40" s="377">
        <v>32</v>
      </c>
      <c r="G40" s="10">
        <v>4</v>
      </c>
      <c r="H40" s="428"/>
      <c r="I40" s="11"/>
      <c r="J40" s="378"/>
      <c r="K40" s="220"/>
      <c r="L40" s="430"/>
      <c r="M40" s="10"/>
      <c r="N40" s="64"/>
      <c r="O40" s="220"/>
      <c r="P40" s="458"/>
      <c r="Q40" s="10"/>
    </row>
    <row r="41" spans="1:17" ht="13.5" customHeight="1">
      <c r="A41" s="30">
        <v>35</v>
      </c>
      <c r="B41" s="51" t="s">
        <v>324</v>
      </c>
      <c r="C41" s="265" t="s">
        <v>672</v>
      </c>
      <c r="D41" s="252" t="s">
        <v>184</v>
      </c>
      <c r="E41" s="30">
        <v>4</v>
      </c>
      <c r="F41" s="377">
        <v>32</v>
      </c>
      <c r="G41" s="10">
        <v>4</v>
      </c>
      <c r="H41" s="428"/>
      <c r="I41" s="11"/>
      <c r="J41" s="378"/>
      <c r="K41" s="220"/>
      <c r="L41" s="430"/>
      <c r="M41" s="10"/>
      <c r="N41" s="64"/>
      <c r="O41" s="220"/>
      <c r="P41" s="458"/>
      <c r="Q41" s="10"/>
    </row>
    <row r="42" spans="1:17" ht="13.5" customHeight="1">
      <c r="A42" s="30">
        <v>35</v>
      </c>
      <c r="B42" s="51" t="s">
        <v>324</v>
      </c>
      <c r="C42" s="209" t="s">
        <v>715</v>
      </c>
      <c r="D42" s="252" t="s">
        <v>183</v>
      </c>
      <c r="E42" s="30">
        <v>4</v>
      </c>
      <c r="F42" s="377">
        <v>32</v>
      </c>
      <c r="G42" s="10">
        <v>4</v>
      </c>
      <c r="H42" s="428"/>
      <c r="I42" s="11"/>
      <c r="J42" s="378"/>
      <c r="K42" s="220"/>
      <c r="L42" s="430"/>
      <c r="M42" s="10"/>
      <c r="N42" s="64"/>
      <c r="O42" s="220"/>
      <c r="P42" s="458"/>
      <c r="Q42" s="10"/>
    </row>
    <row r="43" spans="1:17" ht="13.5" customHeight="1">
      <c r="A43" s="30">
        <v>35</v>
      </c>
      <c r="B43" s="51" t="s">
        <v>324</v>
      </c>
      <c r="C43" s="209" t="s">
        <v>815</v>
      </c>
      <c r="D43" s="252" t="s">
        <v>247</v>
      </c>
      <c r="E43" s="30">
        <v>4</v>
      </c>
      <c r="F43" s="377">
        <v>32</v>
      </c>
      <c r="G43" s="10">
        <v>4</v>
      </c>
      <c r="H43" s="428"/>
      <c r="I43" s="11"/>
      <c r="J43" s="378"/>
      <c r="K43" s="220"/>
      <c r="L43" s="430"/>
      <c r="M43" s="10"/>
      <c r="N43" s="64"/>
      <c r="O43" s="220"/>
      <c r="P43" s="458"/>
      <c r="Q43" s="10"/>
    </row>
    <row r="44" spans="1:17" ht="13.5" customHeight="1">
      <c r="A44" s="30">
        <v>35</v>
      </c>
      <c r="B44" s="51" t="s">
        <v>324</v>
      </c>
      <c r="C44" s="209" t="s">
        <v>740</v>
      </c>
      <c r="D44" s="252" t="s">
        <v>213</v>
      </c>
      <c r="E44" s="30">
        <v>4</v>
      </c>
      <c r="F44" s="377">
        <v>32</v>
      </c>
      <c r="G44" s="10">
        <v>4</v>
      </c>
      <c r="H44" s="428"/>
      <c r="I44" s="11"/>
      <c r="J44" s="378"/>
      <c r="K44" s="220"/>
      <c r="L44" s="430"/>
      <c r="M44" s="10"/>
      <c r="N44" s="64"/>
      <c r="O44" s="220"/>
      <c r="P44" s="458"/>
      <c r="Q44" s="10"/>
    </row>
    <row r="45" spans="1:17" ht="13.5" customHeight="1">
      <c r="A45" s="30">
        <v>40</v>
      </c>
      <c r="B45" s="51"/>
      <c r="C45" s="209" t="s">
        <v>816</v>
      </c>
      <c r="D45" s="252" t="s">
        <v>269</v>
      </c>
      <c r="E45" s="30">
        <v>2</v>
      </c>
      <c r="F45" s="377">
        <v>64</v>
      </c>
      <c r="G45" s="10">
        <v>2</v>
      </c>
      <c r="H45" s="428"/>
      <c r="I45" s="11"/>
      <c r="J45" s="378"/>
      <c r="K45" s="220"/>
      <c r="L45" s="430"/>
      <c r="M45" s="10"/>
      <c r="N45" s="64"/>
      <c r="O45" s="220"/>
      <c r="P45" s="458"/>
      <c r="Q45" s="10"/>
    </row>
    <row r="46" spans="1:17" ht="13.5" customHeight="1">
      <c r="A46" s="30">
        <v>40</v>
      </c>
      <c r="B46" s="51" t="s">
        <v>324</v>
      </c>
      <c r="C46" s="251" t="s">
        <v>687</v>
      </c>
      <c r="D46" s="252" t="s">
        <v>18</v>
      </c>
      <c r="E46" s="30">
        <v>2</v>
      </c>
      <c r="F46" s="377">
        <v>64</v>
      </c>
      <c r="G46" s="10">
        <v>2</v>
      </c>
      <c r="H46" s="428"/>
      <c r="I46" s="11"/>
      <c r="J46" s="378"/>
      <c r="K46" s="220"/>
      <c r="L46" s="430"/>
      <c r="M46" s="10"/>
      <c r="N46" s="64"/>
      <c r="O46" s="220"/>
      <c r="P46" s="458"/>
      <c r="Q46" s="10"/>
    </row>
    <row r="47" spans="1:17" ht="13.5" customHeight="1">
      <c r="A47" s="30">
        <v>40</v>
      </c>
      <c r="B47" s="51" t="s">
        <v>324</v>
      </c>
      <c r="C47" s="265" t="s">
        <v>683</v>
      </c>
      <c r="D47" s="252" t="s">
        <v>250</v>
      </c>
      <c r="E47" s="30">
        <v>2</v>
      </c>
      <c r="F47" s="377">
        <v>64</v>
      </c>
      <c r="G47" s="10">
        <v>2</v>
      </c>
      <c r="H47" s="428"/>
      <c r="I47" s="11"/>
      <c r="J47" s="378"/>
      <c r="K47" s="220"/>
      <c r="L47" s="430"/>
      <c r="M47" s="10"/>
      <c r="N47" s="64"/>
      <c r="O47" s="220"/>
      <c r="P47" s="458"/>
      <c r="Q47" s="10"/>
    </row>
    <row r="48" spans="1:17" ht="13.5" customHeight="1">
      <c r="A48" s="30">
        <v>40</v>
      </c>
      <c r="B48" s="51" t="s">
        <v>324</v>
      </c>
      <c r="C48" s="251" t="s">
        <v>817</v>
      </c>
      <c r="D48" s="232" t="s">
        <v>247</v>
      </c>
      <c r="E48" s="30">
        <v>2</v>
      </c>
      <c r="F48" s="377">
        <v>64</v>
      </c>
      <c r="G48" s="10">
        <v>2</v>
      </c>
      <c r="H48" s="428"/>
      <c r="I48" s="11"/>
      <c r="J48" s="378"/>
      <c r="K48" s="220"/>
      <c r="L48" s="430"/>
      <c r="M48" s="10"/>
      <c r="N48" s="64"/>
      <c r="O48" s="220"/>
      <c r="P48" s="458"/>
      <c r="Q48" s="10"/>
    </row>
    <row r="49" spans="1:17" ht="13.5" customHeight="1">
      <c r="A49" s="30">
        <v>40</v>
      </c>
      <c r="B49" s="51" t="s">
        <v>324</v>
      </c>
      <c r="C49" s="251" t="s">
        <v>818</v>
      </c>
      <c r="D49" s="232" t="s">
        <v>240</v>
      </c>
      <c r="E49" s="30">
        <v>2</v>
      </c>
      <c r="F49" s="377">
        <v>64</v>
      </c>
      <c r="G49" s="10">
        <v>2</v>
      </c>
      <c r="H49" s="428"/>
      <c r="I49" s="11"/>
      <c r="J49" s="378"/>
      <c r="K49" s="220"/>
      <c r="L49" s="430"/>
      <c r="M49" s="10"/>
      <c r="N49" s="64"/>
      <c r="O49" s="220"/>
      <c r="P49" s="458"/>
      <c r="Q49" s="10"/>
    </row>
    <row r="50" spans="1:17" ht="13.5" customHeight="1">
      <c r="A50" s="30">
        <v>40</v>
      </c>
      <c r="B50" s="51" t="s">
        <v>324</v>
      </c>
      <c r="C50" s="251" t="s">
        <v>819</v>
      </c>
      <c r="D50" s="232" t="s">
        <v>240</v>
      </c>
      <c r="E50" s="30">
        <v>2</v>
      </c>
      <c r="F50" s="377">
        <v>64</v>
      </c>
      <c r="G50" s="10">
        <v>2</v>
      </c>
      <c r="H50" s="428"/>
      <c r="I50" s="11"/>
      <c r="J50" s="378"/>
      <c r="K50" s="220"/>
      <c r="L50" s="430"/>
      <c r="M50" s="10"/>
      <c r="N50" s="64"/>
      <c r="O50" s="220"/>
      <c r="P50" s="458"/>
      <c r="Q50" s="10"/>
    </row>
    <row r="51" spans="1:17" ht="13.5" customHeight="1">
      <c r="A51" s="30">
        <v>40</v>
      </c>
      <c r="B51" s="51" t="s">
        <v>324</v>
      </c>
      <c r="C51" s="265" t="s">
        <v>820</v>
      </c>
      <c r="D51" s="252" t="s">
        <v>240</v>
      </c>
      <c r="E51" s="30">
        <v>2</v>
      </c>
      <c r="F51" s="377">
        <v>64</v>
      </c>
      <c r="G51" s="10">
        <v>2</v>
      </c>
      <c r="H51" s="428"/>
      <c r="I51" s="11"/>
      <c r="J51" s="378"/>
      <c r="K51" s="220"/>
      <c r="L51" s="430"/>
      <c r="M51" s="10"/>
      <c r="N51" s="64"/>
      <c r="O51" s="220"/>
      <c r="P51" s="458"/>
      <c r="Q51" s="10"/>
    </row>
    <row r="52" spans="1:17" ht="13.5" customHeight="1">
      <c r="A52" s="30">
        <v>40</v>
      </c>
      <c r="B52" s="51" t="s">
        <v>324</v>
      </c>
      <c r="C52" s="243" t="s">
        <v>821</v>
      </c>
      <c r="D52" s="252" t="s">
        <v>6</v>
      </c>
      <c r="E52" s="30">
        <v>2</v>
      </c>
      <c r="F52" s="377">
        <v>64</v>
      </c>
      <c r="G52" s="10">
        <v>2</v>
      </c>
      <c r="H52" s="177"/>
      <c r="I52" s="11"/>
      <c r="J52" s="378"/>
      <c r="K52" s="220"/>
      <c r="L52" s="430"/>
      <c r="M52" s="10"/>
      <c r="N52" s="64"/>
      <c r="O52" s="220"/>
      <c r="P52" s="458"/>
      <c r="Q52" s="10"/>
    </row>
    <row r="53" spans="1:17" ht="13.5" customHeight="1">
      <c r="A53" s="30" t="str">
        <f>IF(E53=0,"",RANK(E53,$E$4:$E$54))</f>
        <v/>
      </c>
      <c r="B53" s="51" t="str">
        <f>IF(E53=0,"",IF(A53=#REF!,"T",""))</f>
        <v/>
      </c>
      <c r="C53" s="251"/>
      <c r="D53" s="232"/>
      <c r="E53" s="30"/>
      <c r="F53" s="377"/>
      <c r="G53" s="10" t="str">
        <f>IF(F53=0,"",VLOOKUP(F53,得点テーブル!$B$6:$H$133,2,FALSE))</f>
        <v/>
      </c>
      <c r="H53" s="428"/>
      <c r="I53" s="11" t="str">
        <f>IF(H53=0,"",VLOOKUP(H53,得点テーブル!$B$6:$H$133,2,FALSE))</f>
        <v/>
      </c>
      <c r="J53" s="378"/>
      <c r="K53" s="220" t="str">
        <f>IF(J53=0,"",VLOOKUP(J53,得点テーブル!$B$6:$H$133,3,FALSE))</f>
        <v/>
      </c>
      <c r="L53" s="430"/>
      <c r="M53" s="10" t="str">
        <f>IF(L53=0,"",VLOOKUP(L53,得点テーブル!$B$6:$H$134,5,FALSE))</f>
        <v/>
      </c>
      <c r="N53" s="64"/>
      <c r="O53" s="220" t="str">
        <f>IF(N53=0,"",VLOOKUP(N53,得点テーブル!$B$6:$H$133,6,FALSE))</f>
        <v/>
      </c>
      <c r="P53" s="458"/>
      <c r="Q53" s="10" t="s">
        <v>160</v>
      </c>
    </row>
    <row r="54" spans="1:17">
      <c r="A54" s="62"/>
      <c r="B54" s="62"/>
      <c r="C54" s="63"/>
      <c r="D54" s="63"/>
      <c r="E54" s="62"/>
      <c r="F54" s="62"/>
      <c r="G54" s="62"/>
      <c r="H54" s="158"/>
      <c r="I54" s="62"/>
      <c r="J54" s="62"/>
      <c r="K54" s="62"/>
      <c r="L54" s="131"/>
      <c r="M54" s="62"/>
      <c r="N54" s="62"/>
      <c r="O54" s="62"/>
      <c r="P54" s="131"/>
      <c r="Q54" s="62"/>
    </row>
    <row r="55" spans="1:17">
      <c r="P55" s="130"/>
    </row>
    <row r="56" spans="1:17">
      <c r="P56" s="130"/>
    </row>
    <row r="57" spans="1:17">
      <c r="P57" s="130"/>
    </row>
    <row r="58" spans="1:17">
      <c r="P58" s="130"/>
    </row>
    <row r="59" spans="1:17">
      <c r="P59" s="130"/>
    </row>
    <row r="60" spans="1:17">
      <c r="P60" s="130"/>
    </row>
    <row r="61" spans="1:17">
      <c r="P61" s="130"/>
    </row>
    <row r="62" spans="1:17">
      <c r="P62" s="130"/>
    </row>
    <row r="63" spans="1:17">
      <c r="P63" s="130"/>
    </row>
    <row r="64" spans="1:17">
      <c r="P64" s="130"/>
    </row>
    <row r="65" spans="16:16">
      <c r="P65" s="130"/>
    </row>
  </sheetData>
  <mergeCells count="9">
    <mergeCell ref="A3:B4"/>
    <mergeCell ref="F3:G3"/>
    <mergeCell ref="J3:K3"/>
    <mergeCell ref="L3:M3"/>
    <mergeCell ref="P3:Q3"/>
    <mergeCell ref="N3:O3"/>
    <mergeCell ref="H3:I3"/>
    <mergeCell ref="C3:C4"/>
    <mergeCell ref="D3:D4"/>
  </mergeCells>
  <phoneticPr fontId="9"/>
  <pageMargins left="0.6692913385826772" right="0.43307086614173229" top="0.74803149606299213" bottom="0.70866141732283472" header="0.51181102362204722" footer="0.51181102362204722"/>
  <pageSetup paperSize="9" scale="90" orientation="portrait"/>
  <headerFooter alignWithMargins="0">
    <oddHeader>&amp;A&amp;RPage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84"/>
  <sheetViews>
    <sheetView view="pageBreakPreview" zoomScaleNormal="100" zoomScaleSheetLayoutView="100" workbookViewId="0">
      <selection activeCell="H3" sqref="H3:I3"/>
    </sheetView>
  </sheetViews>
  <sheetFormatPr baseColWidth="10" defaultColWidth="9" defaultRowHeight="14"/>
  <cols>
    <col min="1" max="1" width="3.6640625" style="159" customWidth="1"/>
    <col min="2" max="2" width="1.83203125" style="230" customWidth="1"/>
    <col min="3" max="3" width="11.5" style="159" customWidth="1"/>
    <col min="4" max="4" width="11.6640625" style="159" customWidth="1"/>
    <col min="5" max="5" width="5.6640625" style="159" customWidth="1"/>
    <col min="6" max="13" width="5" style="159" customWidth="1"/>
    <col min="14" max="14" width="5" style="204" customWidth="1"/>
    <col min="15" max="19" width="5" style="159" customWidth="1"/>
    <col min="20" max="16384" width="9" style="159"/>
  </cols>
  <sheetData>
    <row r="1" spans="1:20" s="1" customFormat="1" ht="19.5" customHeight="1">
      <c r="A1" s="1" t="s">
        <v>11</v>
      </c>
      <c r="B1" s="227"/>
      <c r="C1" s="188"/>
      <c r="D1" s="188"/>
      <c r="F1" s="1" t="s">
        <v>169</v>
      </c>
      <c r="N1" s="132"/>
      <c r="Q1" s="1" t="str">
        <f>女子Ｓ!O1</f>
        <v>2023/3/31現在</v>
      </c>
    </row>
    <row r="2" spans="1:20" s="36" customFormat="1" ht="5.25" customHeight="1">
      <c r="B2" s="228"/>
      <c r="N2" s="129"/>
    </row>
    <row r="3" spans="1:20" s="36" customFormat="1" ht="13.5" customHeight="1">
      <c r="A3" s="560" t="s">
        <v>172</v>
      </c>
      <c r="B3" s="561"/>
      <c r="C3" s="551" t="s">
        <v>12</v>
      </c>
      <c r="D3" s="553" t="s">
        <v>174</v>
      </c>
      <c r="E3" s="17" t="s">
        <v>175</v>
      </c>
      <c r="F3" s="555" t="str">
        <f>男Ｄ!F3</f>
        <v>R4春チャレ</v>
      </c>
      <c r="G3" s="555"/>
      <c r="H3" s="555" t="str">
        <f>男Ｄ!H3</f>
        <v>R4秋チャレ</v>
      </c>
      <c r="I3" s="555"/>
      <c r="J3" s="555" t="str">
        <f>男Ｄ!J3</f>
        <v>R4会長杯</v>
      </c>
      <c r="K3" s="555"/>
      <c r="L3" s="555" t="str">
        <f>男Ｄ!L3</f>
        <v>R4ダンロップ</v>
      </c>
      <c r="M3" s="555"/>
      <c r="N3" s="555" t="str">
        <f>男Ｄ!N3</f>
        <v>R4県選手権</v>
      </c>
      <c r="O3" s="555"/>
      <c r="P3" s="555" t="str">
        <f>男Ｄ!P3</f>
        <v>R4室内</v>
      </c>
      <c r="Q3" s="555"/>
      <c r="R3" s="566" t="str">
        <f>男Ｄ!R3</f>
        <v>R4熊谷杯</v>
      </c>
      <c r="S3" s="567"/>
    </row>
    <row r="4" spans="1:20" ht="13.5" customHeight="1">
      <c r="A4" s="562"/>
      <c r="B4" s="563"/>
      <c r="C4" s="571"/>
      <c r="D4" s="554"/>
      <c r="E4" s="18" t="s">
        <v>176</v>
      </c>
      <c r="F4" s="140" t="s">
        <v>177</v>
      </c>
      <c r="G4" s="19" t="s">
        <v>175</v>
      </c>
      <c r="H4" s="143" t="s">
        <v>13</v>
      </c>
      <c r="I4" s="20" t="s">
        <v>9</v>
      </c>
      <c r="J4" s="189" t="s">
        <v>177</v>
      </c>
      <c r="K4" s="19" t="s">
        <v>175</v>
      </c>
      <c r="L4" s="189" t="s">
        <v>177</v>
      </c>
      <c r="M4" s="19" t="s">
        <v>175</v>
      </c>
      <c r="N4" s="190" t="s">
        <v>177</v>
      </c>
      <c r="O4" s="19" t="s">
        <v>175</v>
      </c>
      <c r="P4" s="189" t="s">
        <v>177</v>
      </c>
      <c r="Q4" s="19" t="s">
        <v>175</v>
      </c>
      <c r="R4" s="189" t="s">
        <v>177</v>
      </c>
      <c r="S4" s="19" t="s">
        <v>175</v>
      </c>
    </row>
    <row r="5" spans="1:20" ht="3.75" customHeight="1">
      <c r="A5" s="191"/>
      <c r="B5" s="191"/>
      <c r="C5" s="192"/>
      <c r="D5" s="193"/>
      <c r="E5" s="194"/>
      <c r="F5" s="195"/>
      <c r="G5" s="29"/>
      <c r="H5" s="27"/>
      <c r="I5" s="27"/>
      <c r="J5" s="27"/>
      <c r="K5" s="27"/>
      <c r="L5" s="195"/>
      <c r="M5" s="29"/>
      <c r="N5" s="234"/>
      <c r="O5" s="29"/>
      <c r="P5" s="196"/>
      <c r="Q5" s="28"/>
      <c r="R5" s="195"/>
      <c r="S5" s="29"/>
    </row>
    <row r="6" spans="1:20" ht="13.5" customHeight="1">
      <c r="A6" s="197">
        <v>1</v>
      </c>
      <c r="B6" s="229"/>
      <c r="C6" s="243" t="s">
        <v>635</v>
      </c>
      <c r="D6" s="252" t="s">
        <v>226</v>
      </c>
      <c r="E6" s="197">
        <v>600</v>
      </c>
      <c r="F6" s="177"/>
      <c r="G6" s="198"/>
      <c r="H6" s="177"/>
      <c r="I6" s="199"/>
      <c r="J6" s="202">
        <v>2</v>
      </c>
      <c r="K6" s="200">
        <v>100</v>
      </c>
      <c r="L6" s="431">
        <v>1</v>
      </c>
      <c r="M6" s="200">
        <v>150</v>
      </c>
      <c r="N6" s="432">
        <v>1</v>
      </c>
      <c r="O6" s="199">
        <v>200</v>
      </c>
      <c r="P6" s="202">
        <v>1</v>
      </c>
      <c r="Q6" s="200">
        <v>150</v>
      </c>
      <c r="R6" s="463"/>
      <c r="S6" s="200"/>
    </row>
    <row r="7" spans="1:20" ht="13.5" customHeight="1">
      <c r="A7" s="197">
        <v>2</v>
      </c>
      <c r="B7" s="229"/>
      <c r="C7" s="274" t="s">
        <v>636</v>
      </c>
      <c r="D7" s="347" t="s">
        <v>204</v>
      </c>
      <c r="E7" s="197">
        <v>390</v>
      </c>
      <c r="F7" s="177"/>
      <c r="G7" s="198"/>
      <c r="H7" s="177"/>
      <c r="I7" s="199"/>
      <c r="J7" s="202">
        <v>2</v>
      </c>
      <c r="K7" s="200">
        <v>100</v>
      </c>
      <c r="L7" s="431">
        <v>5</v>
      </c>
      <c r="M7" s="200">
        <v>40</v>
      </c>
      <c r="N7" s="432">
        <v>2</v>
      </c>
      <c r="O7" s="199">
        <v>150</v>
      </c>
      <c r="P7" s="202">
        <v>2</v>
      </c>
      <c r="Q7" s="200">
        <v>100</v>
      </c>
      <c r="R7" s="463"/>
      <c r="S7" s="200"/>
      <c r="T7"/>
    </row>
    <row r="8" spans="1:20" ht="13.5" customHeight="1">
      <c r="A8" s="197">
        <v>3</v>
      </c>
      <c r="B8" s="229"/>
      <c r="C8" s="243" t="s">
        <v>637</v>
      </c>
      <c r="D8" s="252" t="s">
        <v>18</v>
      </c>
      <c r="E8" s="197">
        <v>300</v>
      </c>
      <c r="F8" s="375"/>
      <c r="G8" s="198"/>
      <c r="H8" s="177"/>
      <c r="I8" s="199"/>
      <c r="J8" s="380">
        <v>4</v>
      </c>
      <c r="K8" s="200">
        <v>70</v>
      </c>
      <c r="L8" s="431">
        <v>3</v>
      </c>
      <c r="M8" s="200">
        <v>70</v>
      </c>
      <c r="N8" s="432"/>
      <c r="O8" s="199"/>
      <c r="P8" s="202">
        <v>4</v>
      </c>
      <c r="Q8" s="200">
        <v>70</v>
      </c>
      <c r="R8" s="463">
        <v>4</v>
      </c>
      <c r="S8" s="200">
        <v>90</v>
      </c>
      <c r="T8"/>
    </row>
    <row r="9" spans="1:20" ht="13.5" customHeight="1">
      <c r="A9" s="197">
        <v>4</v>
      </c>
      <c r="B9" s="229"/>
      <c r="C9" s="243" t="s">
        <v>638</v>
      </c>
      <c r="D9" s="252" t="s">
        <v>297</v>
      </c>
      <c r="E9" s="197">
        <v>250</v>
      </c>
      <c r="F9" s="177"/>
      <c r="G9" s="198"/>
      <c r="H9" s="177"/>
      <c r="I9" s="199"/>
      <c r="J9" s="202"/>
      <c r="K9" s="200"/>
      <c r="L9" s="431">
        <v>1</v>
      </c>
      <c r="M9" s="200">
        <v>150</v>
      </c>
      <c r="N9" s="432"/>
      <c r="O9" s="199"/>
      <c r="P9" s="202">
        <v>2</v>
      </c>
      <c r="Q9" s="200">
        <v>100</v>
      </c>
      <c r="R9" s="463"/>
      <c r="S9" s="200"/>
      <c r="T9"/>
    </row>
    <row r="10" spans="1:20" ht="13.5" customHeight="1">
      <c r="A10" s="197">
        <v>5</v>
      </c>
      <c r="B10" s="229"/>
      <c r="C10" s="243" t="s">
        <v>639</v>
      </c>
      <c r="D10" s="252" t="s">
        <v>184</v>
      </c>
      <c r="E10" s="197">
        <v>230</v>
      </c>
      <c r="F10" s="177"/>
      <c r="G10" s="198"/>
      <c r="H10" s="177"/>
      <c r="I10" s="199"/>
      <c r="J10" s="202"/>
      <c r="K10" s="200"/>
      <c r="L10" s="431">
        <v>4</v>
      </c>
      <c r="M10" s="200">
        <v>70</v>
      </c>
      <c r="N10" s="432"/>
      <c r="O10" s="199"/>
      <c r="P10" s="202">
        <v>4</v>
      </c>
      <c r="Q10" s="200">
        <v>70</v>
      </c>
      <c r="R10" s="463">
        <v>4</v>
      </c>
      <c r="S10" s="200">
        <v>90</v>
      </c>
      <c r="T10"/>
    </row>
    <row r="11" spans="1:20" ht="13.5" customHeight="1">
      <c r="A11" s="197">
        <v>6</v>
      </c>
      <c r="B11" s="229"/>
      <c r="C11" s="243" t="s">
        <v>640</v>
      </c>
      <c r="D11" s="252" t="s">
        <v>202</v>
      </c>
      <c r="E11" s="197">
        <v>210</v>
      </c>
      <c r="F11" s="177"/>
      <c r="G11" s="198"/>
      <c r="H11" s="177"/>
      <c r="I11" s="199"/>
      <c r="J11" s="202"/>
      <c r="K11" s="200"/>
      <c r="L11" s="431"/>
      <c r="M11" s="200"/>
      <c r="N11" s="432">
        <v>3</v>
      </c>
      <c r="O11" s="199">
        <v>110</v>
      </c>
      <c r="P11" s="202">
        <v>4</v>
      </c>
      <c r="Q11" s="200">
        <v>70</v>
      </c>
      <c r="R11" s="463">
        <v>16</v>
      </c>
      <c r="S11" s="200">
        <v>30</v>
      </c>
    </row>
    <row r="12" spans="1:20" ht="13.5" customHeight="1">
      <c r="A12" s="197">
        <v>7</v>
      </c>
      <c r="B12" s="229"/>
      <c r="C12" s="243" t="s">
        <v>641</v>
      </c>
      <c r="D12" s="252" t="s">
        <v>226</v>
      </c>
      <c r="E12" s="197">
        <v>200</v>
      </c>
      <c r="F12" s="177"/>
      <c r="G12" s="198"/>
      <c r="H12" s="177"/>
      <c r="I12" s="199"/>
      <c r="J12" s="202"/>
      <c r="K12" s="200"/>
      <c r="L12" s="431"/>
      <c r="M12" s="200"/>
      <c r="N12" s="432">
        <v>1</v>
      </c>
      <c r="O12" s="199">
        <v>200</v>
      </c>
      <c r="P12" s="202"/>
      <c r="Q12" s="200"/>
      <c r="R12" s="463"/>
      <c r="S12" s="200"/>
      <c r="T12"/>
    </row>
    <row r="13" spans="1:20" ht="13.5" customHeight="1">
      <c r="A13" s="197">
        <v>8</v>
      </c>
      <c r="B13" s="229"/>
      <c r="C13" s="243" t="s">
        <v>642</v>
      </c>
      <c r="D13" s="252" t="s">
        <v>250</v>
      </c>
      <c r="E13" s="197">
        <v>190</v>
      </c>
      <c r="F13" s="177"/>
      <c r="G13" s="198"/>
      <c r="H13" s="177"/>
      <c r="I13" s="199"/>
      <c r="J13" s="202"/>
      <c r="K13" s="200"/>
      <c r="L13" s="431">
        <v>5</v>
      </c>
      <c r="M13" s="200">
        <v>40</v>
      </c>
      <c r="N13" s="432"/>
      <c r="O13" s="199"/>
      <c r="P13" s="202">
        <v>1</v>
      </c>
      <c r="Q13" s="200">
        <v>150</v>
      </c>
      <c r="R13" s="463"/>
      <c r="S13" s="200"/>
    </row>
    <row r="14" spans="1:20" ht="13.5" customHeight="1">
      <c r="A14" s="197">
        <v>9</v>
      </c>
      <c r="B14" s="229"/>
      <c r="C14" s="243" t="s">
        <v>643</v>
      </c>
      <c r="D14" s="252" t="s">
        <v>199</v>
      </c>
      <c r="E14" s="197">
        <v>180</v>
      </c>
      <c r="F14" s="177"/>
      <c r="G14" s="198"/>
      <c r="H14" s="177"/>
      <c r="I14" s="199"/>
      <c r="J14" s="202"/>
      <c r="K14" s="200"/>
      <c r="L14" s="431"/>
      <c r="M14" s="200"/>
      <c r="N14" s="432">
        <v>2</v>
      </c>
      <c r="O14" s="199">
        <v>150</v>
      </c>
      <c r="P14" s="202"/>
      <c r="Q14" s="200"/>
      <c r="R14" s="463">
        <v>16</v>
      </c>
      <c r="S14" s="200">
        <v>30</v>
      </c>
    </row>
    <row r="15" spans="1:20" ht="13.5" customHeight="1">
      <c r="A15" s="197">
        <v>10</v>
      </c>
      <c r="B15" s="229"/>
      <c r="C15" s="243" t="s">
        <v>644</v>
      </c>
      <c r="D15" s="252" t="s">
        <v>193</v>
      </c>
      <c r="E15" s="197">
        <v>170</v>
      </c>
      <c r="F15" s="177"/>
      <c r="G15" s="198"/>
      <c r="H15" s="177"/>
      <c r="I15" s="199"/>
      <c r="J15" s="202"/>
      <c r="K15" s="200"/>
      <c r="L15" s="431"/>
      <c r="M15" s="200"/>
      <c r="N15" s="432">
        <v>4</v>
      </c>
      <c r="O15" s="199">
        <v>100</v>
      </c>
      <c r="P15" s="202">
        <v>8</v>
      </c>
      <c r="Q15" s="200">
        <v>40</v>
      </c>
      <c r="R15" s="463">
        <v>16</v>
      </c>
      <c r="S15" s="200">
        <v>30</v>
      </c>
    </row>
    <row r="16" spans="1:20" ht="13.5" customHeight="1">
      <c r="A16" s="197">
        <v>10</v>
      </c>
      <c r="B16" s="229" t="s">
        <v>324</v>
      </c>
      <c r="C16" s="243" t="s">
        <v>645</v>
      </c>
      <c r="D16" s="252" t="s">
        <v>298</v>
      </c>
      <c r="E16" s="197">
        <v>170</v>
      </c>
      <c r="F16" s="177"/>
      <c r="G16" s="198"/>
      <c r="H16" s="177"/>
      <c r="I16" s="199"/>
      <c r="J16" s="202"/>
      <c r="K16" s="200"/>
      <c r="L16" s="431">
        <v>2</v>
      </c>
      <c r="M16" s="200">
        <v>100</v>
      </c>
      <c r="N16" s="432"/>
      <c r="O16" s="199"/>
      <c r="P16" s="202">
        <v>8</v>
      </c>
      <c r="Q16" s="200">
        <v>40</v>
      </c>
      <c r="R16" s="463">
        <v>16</v>
      </c>
      <c r="S16" s="200">
        <v>30</v>
      </c>
      <c r="T16"/>
    </row>
    <row r="17" spans="1:20" ht="13.5" customHeight="1">
      <c r="A17" s="197">
        <v>10</v>
      </c>
      <c r="B17" s="229" t="s">
        <v>324</v>
      </c>
      <c r="C17" s="243" t="s">
        <v>646</v>
      </c>
      <c r="D17" s="252" t="s">
        <v>298</v>
      </c>
      <c r="E17" s="197">
        <v>170</v>
      </c>
      <c r="F17" s="177"/>
      <c r="G17" s="198"/>
      <c r="H17" s="177"/>
      <c r="I17" s="199"/>
      <c r="J17" s="202"/>
      <c r="K17" s="200"/>
      <c r="L17" s="431">
        <v>2</v>
      </c>
      <c r="M17" s="200">
        <v>100</v>
      </c>
      <c r="N17" s="432"/>
      <c r="O17" s="199"/>
      <c r="P17" s="202">
        <v>8</v>
      </c>
      <c r="Q17" s="200">
        <v>40</v>
      </c>
      <c r="R17" s="463">
        <v>16</v>
      </c>
      <c r="S17" s="200">
        <v>30</v>
      </c>
      <c r="T17"/>
    </row>
    <row r="18" spans="1:20" ht="13.5" customHeight="1">
      <c r="A18" s="197">
        <v>13</v>
      </c>
      <c r="B18" s="229"/>
      <c r="C18" s="243" t="s">
        <v>647</v>
      </c>
      <c r="D18" s="252" t="s">
        <v>18</v>
      </c>
      <c r="E18" s="197">
        <v>150</v>
      </c>
      <c r="F18" s="177"/>
      <c r="G18" s="198"/>
      <c r="H18" s="177"/>
      <c r="I18" s="199"/>
      <c r="J18" s="202">
        <v>1</v>
      </c>
      <c r="K18" s="200">
        <v>150</v>
      </c>
      <c r="L18" s="431"/>
      <c r="M18" s="200"/>
      <c r="N18" s="432"/>
      <c r="O18" s="199"/>
      <c r="P18" s="202"/>
      <c r="Q18" s="200"/>
      <c r="R18" s="463"/>
      <c r="S18" s="200"/>
      <c r="T18"/>
    </row>
    <row r="19" spans="1:20" ht="13.5" customHeight="1">
      <c r="A19" s="197">
        <v>14</v>
      </c>
      <c r="B19" s="229"/>
      <c r="C19" s="243" t="s">
        <v>649</v>
      </c>
      <c r="D19" s="252" t="s">
        <v>2</v>
      </c>
      <c r="E19" s="197">
        <v>140</v>
      </c>
      <c r="F19" s="177"/>
      <c r="G19" s="198"/>
      <c r="H19" s="177"/>
      <c r="I19" s="199"/>
      <c r="J19" s="202"/>
      <c r="K19" s="200"/>
      <c r="L19" s="431"/>
      <c r="M19" s="200"/>
      <c r="N19" s="432">
        <v>3</v>
      </c>
      <c r="O19" s="199">
        <v>110</v>
      </c>
      <c r="P19" s="202"/>
      <c r="Q19" s="200"/>
      <c r="R19" s="463">
        <v>16</v>
      </c>
      <c r="S19" s="200">
        <v>30</v>
      </c>
      <c r="T19"/>
    </row>
    <row r="20" spans="1:20" ht="13.5" customHeight="1">
      <c r="A20" s="197">
        <v>14</v>
      </c>
      <c r="B20" s="229" t="s">
        <v>324</v>
      </c>
      <c r="C20" s="243" t="s">
        <v>648</v>
      </c>
      <c r="D20" s="252" t="s">
        <v>18</v>
      </c>
      <c r="E20" s="197">
        <v>140</v>
      </c>
      <c r="F20" s="177"/>
      <c r="G20" s="198"/>
      <c r="H20" s="177"/>
      <c r="I20" s="199"/>
      <c r="J20" s="202">
        <v>4</v>
      </c>
      <c r="K20" s="200">
        <v>70</v>
      </c>
      <c r="L20" s="431">
        <v>3</v>
      </c>
      <c r="M20" s="200">
        <v>70</v>
      </c>
      <c r="N20" s="432"/>
      <c r="O20" s="199"/>
      <c r="P20" s="202"/>
      <c r="Q20" s="200"/>
      <c r="R20" s="463"/>
      <c r="S20" s="200"/>
    </row>
    <row r="21" spans="1:20" ht="13.5" customHeight="1">
      <c r="A21" s="197">
        <v>16</v>
      </c>
      <c r="B21" s="229"/>
      <c r="C21" s="274" t="s">
        <v>650</v>
      </c>
      <c r="D21" s="347" t="s">
        <v>18</v>
      </c>
      <c r="E21" s="197">
        <v>130</v>
      </c>
      <c r="F21" s="177"/>
      <c r="G21" s="198"/>
      <c r="H21" s="177"/>
      <c r="I21" s="199"/>
      <c r="J21" s="202"/>
      <c r="K21" s="200"/>
      <c r="L21" s="431"/>
      <c r="M21" s="200"/>
      <c r="N21" s="432"/>
      <c r="O21" s="199"/>
      <c r="P21" s="202"/>
      <c r="Q21" s="200"/>
      <c r="R21" s="463">
        <v>2</v>
      </c>
      <c r="S21" s="200">
        <v>130</v>
      </c>
      <c r="T21"/>
    </row>
    <row r="22" spans="1:20" ht="13.5" customHeight="1">
      <c r="A22" s="197">
        <v>16</v>
      </c>
      <c r="B22" s="229" t="s">
        <v>324</v>
      </c>
      <c r="C22" s="274" t="s">
        <v>651</v>
      </c>
      <c r="D22" s="347" t="s">
        <v>246</v>
      </c>
      <c r="E22" s="197">
        <v>130</v>
      </c>
      <c r="F22" s="177"/>
      <c r="G22" s="198"/>
      <c r="H22" s="177"/>
      <c r="I22" s="199"/>
      <c r="J22" s="202"/>
      <c r="K22" s="200"/>
      <c r="L22" s="431"/>
      <c r="M22" s="200"/>
      <c r="N22" s="432"/>
      <c r="O22" s="199"/>
      <c r="P22" s="202"/>
      <c r="Q22" s="200"/>
      <c r="R22" s="463">
        <v>2</v>
      </c>
      <c r="S22" s="200">
        <v>130</v>
      </c>
      <c r="T22"/>
    </row>
    <row r="23" spans="1:20" ht="13.5" customHeight="1">
      <c r="A23" s="197">
        <v>18</v>
      </c>
      <c r="B23" s="229"/>
      <c r="C23" s="243" t="s">
        <v>652</v>
      </c>
      <c r="D23" s="252" t="s">
        <v>10</v>
      </c>
      <c r="E23" s="197">
        <v>102</v>
      </c>
      <c r="F23" s="177"/>
      <c r="G23" s="198"/>
      <c r="H23" s="177">
        <v>4</v>
      </c>
      <c r="I23" s="199">
        <v>12</v>
      </c>
      <c r="J23" s="202"/>
      <c r="K23" s="200"/>
      <c r="L23" s="431"/>
      <c r="M23" s="200"/>
      <c r="N23" s="432"/>
      <c r="O23" s="199"/>
      <c r="P23" s="202"/>
      <c r="Q23" s="200"/>
      <c r="R23" s="463">
        <v>4</v>
      </c>
      <c r="S23" s="200">
        <v>90</v>
      </c>
      <c r="T23"/>
    </row>
    <row r="24" spans="1:20" ht="13.5" customHeight="1">
      <c r="A24" s="197">
        <v>19</v>
      </c>
      <c r="B24" s="229"/>
      <c r="C24" s="243" t="s">
        <v>653</v>
      </c>
      <c r="D24" s="252" t="s">
        <v>193</v>
      </c>
      <c r="E24" s="197">
        <v>100</v>
      </c>
      <c r="F24" s="177"/>
      <c r="G24" s="198"/>
      <c r="H24" s="177"/>
      <c r="I24" s="199"/>
      <c r="J24" s="202"/>
      <c r="K24" s="200"/>
      <c r="L24" s="431"/>
      <c r="M24" s="200"/>
      <c r="N24" s="432">
        <v>4</v>
      </c>
      <c r="O24" s="199">
        <v>100</v>
      </c>
      <c r="P24" s="202"/>
      <c r="Q24" s="200"/>
      <c r="R24" s="463"/>
      <c r="S24" s="200"/>
    </row>
    <row r="25" spans="1:20" ht="13.5" customHeight="1">
      <c r="A25" s="197">
        <v>20</v>
      </c>
      <c r="B25" s="229"/>
      <c r="C25" s="243" t="s">
        <v>654</v>
      </c>
      <c r="D25" s="252" t="s">
        <v>179</v>
      </c>
      <c r="E25" s="197">
        <v>90</v>
      </c>
      <c r="F25" s="177"/>
      <c r="G25" s="198"/>
      <c r="H25" s="177"/>
      <c r="I25" s="199"/>
      <c r="J25" s="202"/>
      <c r="K25" s="200"/>
      <c r="L25" s="431"/>
      <c r="M25" s="200"/>
      <c r="N25" s="432"/>
      <c r="O25" s="199"/>
      <c r="P25" s="202"/>
      <c r="Q25" s="200"/>
      <c r="R25" s="463">
        <v>4</v>
      </c>
      <c r="S25" s="200">
        <v>90</v>
      </c>
      <c r="T25"/>
    </row>
    <row r="26" spans="1:20" ht="13.5" customHeight="1">
      <c r="A26" s="197">
        <v>21</v>
      </c>
      <c r="B26" s="229"/>
      <c r="C26" s="243" t="s">
        <v>657</v>
      </c>
      <c r="D26" s="252" t="s">
        <v>228</v>
      </c>
      <c r="E26" s="197">
        <v>75</v>
      </c>
      <c r="F26" s="177"/>
      <c r="G26" s="198"/>
      <c r="H26" s="177">
        <v>1</v>
      </c>
      <c r="I26" s="199">
        <v>25</v>
      </c>
      <c r="J26" s="202"/>
      <c r="K26" s="200"/>
      <c r="L26" s="431"/>
      <c r="M26" s="200"/>
      <c r="N26" s="432"/>
      <c r="O26" s="199"/>
      <c r="P26" s="202"/>
      <c r="Q26" s="200"/>
      <c r="R26" s="463">
        <v>8</v>
      </c>
      <c r="S26" s="200">
        <v>50</v>
      </c>
      <c r="T26"/>
    </row>
    <row r="27" spans="1:20" ht="13.5" customHeight="1">
      <c r="A27" s="197">
        <v>21</v>
      </c>
      <c r="B27" s="229" t="s">
        <v>324</v>
      </c>
      <c r="C27" s="281" t="s">
        <v>658</v>
      </c>
      <c r="D27" s="252" t="s">
        <v>284</v>
      </c>
      <c r="E27" s="197">
        <v>75</v>
      </c>
      <c r="F27" s="177"/>
      <c r="G27" s="198"/>
      <c r="H27" s="177">
        <v>1</v>
      </c>
      <c r="I27" s="199">
        <v>25</v>
      </c>
      <c r="J27" s="202"/>
      <c r="K27" s="200"/>
      <c r="L27" s="433"/>
      <c r="M27" s="200"/>
      <c r="N27" s="177"/>
      <c r="O27" s="199"/>
      <c r="P27" s="202"/>
      <c r="Q27" s="200"/>
      <c r="R27" s="463">
        <v>8</v>
      </c>
      <c r="S27" s="200">
        <v>50</v>
      </c>
      <c r="T27"/>
    </row>
    <row r="28" spans="1:20" ht="13.5" customHeight="1">
      <c r="A28" s="197">
        <v>21</v>
      </c>
      <c r="B28" s="229" t="s">
        <v>324</v>
      </c>
      <c r="C28" s="243" t="s">
        <v>655</v>
      </c>
      <c r="D28" s="252" t="s">
        <v>182</v>
      </c>
      <c r="E28" s="197">
        <v>75</v>
      </c>
      <c r="F28" s="177"/>
      <c r="G28" s="198"/>
      <c r="H28" s="177"/>
      <c r="I28" s="199"/>
      <c r="J28" s="202"/>
      <c r="K28" s="200"/>
      <c r="L28" s="431"/>
      <c r="M28" s="200"/>
      <c r="N28" s="432">
        <v>5</v>
      </c>
      <c r="O28" s="199">
        <v>75</v>
      </c>
      <c r="P28" s="202"/>
      <c r="Q28" s="200"/>
      <c r="R28" s="463"/>
      <c r="S28" s="200"/>
    </row>
    <row r="29" spans="1:20" ht="13.5" customHeight="1">
      <c r="A29" s="197">
        <v>21</v>
      </c>
      <c r="B29" s="229" t="s">
        <v>324</v>
      </c>
      <c r="C29" s="243" t="s">
        <v>656</v>
      </c>
      <c r="D29" s="252" t="s">
        <v>203</v>
      </c>
      <c r="E29" s="197">
        <v>75</v>
      </c>
      <c r="F29" s="177"/>
      <c r="G29" s="198"/>
      <c r="H29" s="177"/>
      <c r="I29" s="199"/>
      <c r="J29" s="202"/>
      <c r="K29" s="200"/>
      <c r="L29" s="431"/>
      <c r="M29" s="200"/>
      <c r="N29" s="432">
        <v>5</v>
      </c>
      <c r="O29" s="199">
        <v>75</v>
      </c>
      <c r="P29" s="202"/>
      <c r="Q29" s="200"/>
      <c r="R29" s="463"/>
      <c r="S29" s="200"/>
      <c r="T29"/>
    </row>
    <row r="30" spans="1:20" ht="13.5" customHeight="1">
      <c r="A30" s="197">
        <v>25</v>
      </c>
      <c r="B30" s="229"/>
      <c r="C30" s="281" t="s">
        <v>661</v>
      </c>
      <c r="D30" s="232" t="s">
        <v>315</v>
      </c>
      <c r="E30" s="197">
        <v>70</v>
      </c>
      <c r="F30" s="375"/>
      <c r="G30" s="198"/>
      <c r="H30" s="177"/>
      <c r="I30" s="199"/>
      <c r="J30" s="202"/>
      <c r="K30" s="200"/>
      <c r="L30" s="433"/>
      <c r="M30" s="200"/>
      <c r="N30" s="177"/>
      <c r="O30" s="199"/>
      <c r="P30" s="202">
        <v>8</v>
      </c>
      <c r="Q30" s="200">
        <v>40</v>
      </c>
      <c r="R30" s="463">
        <v>16</v>
      </c>
      <c r="S30" s="200">
        <v>30</v>
      </c>
      <c r="T30"/>
    </row>
    <row r="31" spans="1:20" ht="13.5" customHeight="1">
      <c r="A31" s="197">
        <v>25</v>
      </c>
      <c r="B31" s="229" t="s">
        <v>324</v>
      </c>
      <c r="C31" s="243" t="s">
        <v>662</v>
      </c>
      <c r="D31" s="252" t="s">
        <v>298</v>
      </c>
      <c r="E31" s="197">
        <v>70</v>
      </c>
      <c r="F31" s="177"/>
      <c r="G31" s="198"/>
      <c r="H31" s="177"/>
      <c r="I31" s="199"/>
      <c r="J31" s="202"/>
      <c r="K31" s="200"/>
      <c r="L31" s="431"/>
      <c r="M31" s="200"/>
      <c r="N31" s="432"/>
      <c r="O31" s="199"/>
      <c r="P31" s="202">
        <v>8</v>
      </c>
      <c r="Q31" s="200">
        <v>40</v>
      </c>
      <c r="R31" s="463">
        <v>16</v>
      </c>
      <c r="S31" s="200">
        <v>30</v>
      </c>
      <c r="T31"/>
    </row>
    <row r="32" spans="1:20" ht="13.5" customHeight="1">
      <c r="A32" s="197">
        <v>25</v>
      </c>
      <c r="B32" s="229" t="s">
        <v>324</v>
      </c>
      <c r="C32" s="243" t="s">
        <v>663</v>
      </c>
      <c r="D32" s="252" t="s">
        <v>298</v>
      </c>
      <c r="E32" s="197">
        <v>70</v>
      </c>
      <c r="F32" s="177"/>
      <c r="G32" s="198"/>
      <c r="H32" s="177"/>
      <c r="I32" s="199"/>
      <c r="J32" s="202"/>
      <c r="K32" s="200"/>
      <c r="L32" s="431"/>
      <c r="M32" s="200"/>
      <c r="N32" s="432"/>
      <c r="O32" s="199"/>
      <c r="P32" s="202">
        <v>8</v>
      </c>
      <c r="Q32" s="200">
        <v>40</v>
      </c>
      <c r="R32" s="463">
        <v>16</v>
      </c>
      <c r="S32" s="200">
        <v>30</v>
      </c>
    </row>
    <row r="33" spans="1:20" ht="13.5" customHeight="1">
      <c r="A33" s="197">
        <v>25</v>
      </c>
      <c r="B33" s="229" t="s">
        <v>324</v>
      </c>
      <c r="C33" s="209" t="s">
        <v>659</v>
      </c>
      <c r="D33" s="232" t="s">
        <v>2</v>
      </c>
      <c r="E33" s="197">
        <v>70</v>
      </c>
      <c r="F33" s="177"/>
      <c r="G33" s="198"/>
      <c r="H33" s="177"/>
      <c r="I33" s="199"/>
      <c r="J33" s="202"/>
      <c r="K33" s="200"/>
      <c r="L33" s="433"/>
      <c r="M33" s="200"/>
      <c r="N33" s="177"/>
      <c r="O33" s="199"/>
      <c r="P33" s="202">
        <v>4</v>
      </c>
      <c r="Q33" s="200">
        <v>70</v>
      </c>
      <c r="R33" s="463"/>
      <c r="S33" s="200"/>
      <c r="T33"/>
    </row>
    <row r="34" spans="1:20" ht="13.5" customHeight="1">
      <c r="A34" s="197">
        <v>25</v>
      </c>
      <c r="B34" s="229" t="s">
        <v>324</v>
      </c>
      <c r="C34" s="243" t="s">
        <v>660</v>
      </c>
      <c r="D34" s="252" t="s">
        <v>184</v>
      </c>
      <c r="E34" s="197">
        <v>70</v>
      </c>
      <c r="F34" s="177"/>
      <c r="G34" s="198"/>
      <c r="H34" s="177"/>
      <c r="I34" s="199"/>
      <c r="J34" s="202"/>
      <c r="K34" s="200"/>
      <c r="L34" s="431">
        <v>4</v>
      </c>
      <c r="M34" s="200">
        <v>70</v>
      </c>
      <c r="N34" s="432"/>
      <c r="O34" s="199"/>
      <c r="P34" s="202"/>
      <c r="Q34" s="200"/>
      <c r="R34" s="463"/>
      <c r="S34" s="200"/>
      <c r="T34"/>
    </row>
    <row r="35" spans="1:20" ht="13.5" customHeight="1">
      <c r="A35" s="197">
        <v>30</v>
      </c>
      <c r="B35" s="229"/>
      <c r="C35" s="243" t="s">
        <v>664</v>
      </c>
      <c r="D35" s="252" t="s">
        <v>197</v>
      </c>
      <c r="E35" s="197">
        <v>46</v>
      </c>
      <c r="F35" s="375"/>
      <c r="G35" s="198"/>
      <c r="H35" s="177">
        <v>16</v>
      </c>
      <c r="I35" s="199">
        <v>6</v>
      </c>
      <c r="J35" s="202"/>
      <c r="K35" s="200"/>
      <c r="L35" s="431"/>
      <c r="M35" s="200"/>
      <c r="N35" s="177"/>
      <c r="O35" s="199"/>
      <c r="P35" s="202">
        <v>8</v>
      </c>
      <c r="Q35" s="200">
        <v>40</v>
      </c>
      <c r="R35" s="463"/>
      <c r="S35" s="200"/>
      <c r="T35"/>
    </row>
    <row r="36" spans="1:20" ht="13.5" customHeight="1">
      <c r="A36" s="197">
        <v>31</v>
      </c>
      <c r="B36" s="229"/>
      <c r="C36" s="243" t="s">
        <v>665</v>
      </c>
      <c r="D36" s="252" t="s">
        <v>260</v>
      </c>
      <c r="E36" s="197">
        <v>40</v>
      </c>
      <c r="F36" s="177"/>
      <c r="G36" s="198"/>
      <c r="H36" s="177"/>
      <c r="I36" s="199"/>
      <c r="J36" s="202">
        <v>8</v>
      </c>
      <c r="K36" s="200">
        <v>40</v>
      </c>
      <c r="L36" s="431"/>
      <c r="M36" s="200"/>
      <c r="N36" s="432"/>
      <c r="O36" s="199"/>
      <c r="P36" s="202"/>
      <c r="Q36" s="200"/>
      <c r="R36" s="463"/>
      <c r="S36" s="200"/>
      <c r="T36"/>
    </row>
    <row r="37" spans="1:20" ht="13.5" customHeight="1">
      <c r="A37" s="197">
        <v>31</v>
      </c>
      <c r="B37" s="229" t="s">
        <v>324</v>
      </c>
      <c r="C37" s="265" t="s">
        <v>666</v>
      </c>
      <c r="D37" s="252" t="s">
        <v>266</v>
      </c>
      <c r="E37" s="197">
        <v>40</v>
      </c>
      <c r="F37" s="177"/>
      <c r="G37" s="198"/>
      <c r="H37" s="177"/>
      <c r="I37" s="199"/>
      <c r="J37" s="202"/>
      <c r="K37" s="200"/>
      <c r="L37" s="431"/>
      <c r="M37" s="200"/>
      <c r="N37" s="432"/>
      <c r="O37" s="199"/>
      <c r="P37" s="202">
        <v>8</v>
      </c>
      <c r="Q37" s="200">
        <v>40</v>
      </c>
      <c r="R37" s="474"/>
      <c r="S37" s="200"/>
    </row>
    <row r="38" spans="1:20" ht="13.5" customHeight="1">
      <c r="A38" s="197">
        <v>31</v>
      </c>
      <c r="B38" s="229" t="s">
        <v>324</v>
      </c>
      <c r="C38" s="243" t="s">
        <v>667</v>
      </c>
      <c r="D38" s="252" t="s">
        <v>225</v>
      </c>
      <c r="E38" s="197">
        <v>40</v>
      </c>
      <c r="F38" s="177"/>
      <c r="G38" s="198"/>
      <c r="H38" s="177"/>
      <c r="I38" s="199"/>
      <c r="J38" s="380">
        <v>8</v>
      </c>
      <c r="K38" s="200">
        <v>40</v>
      </c>
      <c r="L38" s="431"/>
      <c r="M38" s="200"/>
      <c r="N38" s="177"/>
      <c r="O38" s="199"/>
      <c r="P38" s="202"/>
      <c r="Q38" s="200"/>
      <c r="R38" s="474"/>
      <c r="S38" s="200"/>
    </row>
    <row r="39" spans="1:20" ht="13.5" customHeight="1">
      <c r="A39" s="197">
        <v>34</v>
      </c>
      <c r="B39" s="229"/>
      <c r="C39" s="243" t="s">
        <v>670</v>
      </c>
      <c r="D39" s="252" t="s">
        <v>18</v>
      </c>
      <c r="E39" s="197">
        <v>30</v>
      </c>
      <c r="F39" s="381"/>
      <c r="G39" s="198"/>
      <c r="H39" s="177"/>
      <c r="I39" s="199"/>
      <c r="J39" s="202"/>
      <c r="K39" s="200"/>
      <c r="L39" s="431"/>
      <c r="M39" s="200"/>
      <c r="N39" s="432"/>
      <c r="O39" s="199"/>
      <c r="P39" s="202"/>
      <c r="Q39" s="200"/>
      <c r="R39" s="463">
        <v>16</v>
      </c>
      <c r="S39" s="200">
        <v>30</v>
      </c>
      <c r="T39"/>
    </row>
    <row r="40" spans="1:20" ht="13.5" customHeight="1">
      <c r="A40" s="197">
        <v>34</v>
      </c>
      <c r="B40" s="229" t="s">
        <v>324</v>
      </c>
      <c r="C40" s="243" t="s">
        <v>671</v>
      </c>
      <c r="D40" s="252" t="s">
        <v>18</v>
      </c>
      <c r="E40" s="197">
        <v>30</v>
      </c>
      <c r="F40" s="381"/>
      <c r="G40" s="198"/>
      <c r="H40" s="177"/>
      <c r="I40" s="199"/>
      <c r="J40" s="202"/>
      <c r="K40" s="200"/>
      <c r="L40" s="431"/>
      <c r="M40" s="200"/>
      <c r="N40" s="432"/>
      <c r="O40" s="199"/>
      <c r="P40" s="202"/>
      <c r="Q40" s="200"/>
      <c r="R40" s="463">
        <v>16</v>
      </c>
      <c r="S40" s="200">
        <v>30</v>
      </c>
      <c r="T40"/>
    </row>
    <row r="41" spans="1:20" ht="13.5" customHeight="1">
      <c r="A41" s="197">
        <v>34</v>
      </c>
      <c r="B41" s="229" t="s">
        <v>324</v>
      </c>
      <c r="C41" s="209" t="s">
        <v>668</v>
      </c>
      <c r="D41" s="252" t="s">
        <v>19</v>
      </c>
      <c r="E41" s="197">
        <v>30</v>
      </c>
      <c r="F41" s="177">
        <v>2</v>
      </c>
      <c r="G41" s="198">
        <v>18</v>
      </c>
      <c r="H41" s="177">
        <v>4</v>
      </c>
      <c r="I41" s="199">
        <v>12</v>
      </c>
      <c r="J41" s="202"/>
      <c r="K41" s="200"/>
      <c r="L41" s="431"/>
      <c r="M41" s="200"/>
      <c r="N41" s="432"/>
      <c r="O41" s="199"/>
      <c r="P41" s="202"/>
      <c r="Q41" s="200"/>
      <c r="R41" s="463"/>
      <c r="S41" s="200"/>
    </row>
    <row r="42" spans="1:20" ht="13.5" customHeight="1">
      <c r="A42" s="197">
        <v>34</v>
      </c>
      <c r="B42" s="229" t="s">
        <v>324</v>
      </c>
      <c r="C42" s="243" t="s">
        <v>669</v>
      </c>
      <c r="D42" s="252" t="s">
        <v>203</v>
      </c>
      <c r="E42" s="197">
        <v>30</v>
      </c>
      <c r="F42" s="177">
        <v>2</v>
      </c>
      <c r="G42" s="198">
        <v>18</v>
      </c>
      <c r="H42" s="177">
        <v>4</v>
      </c>
      <c r="I42" s="199">
        <v>12</v>
      </c>
      <c r="J42" s="202"/>
      <c r="K42" s="200"/>
      <c r="L42" s="431"/>
      <c r="M42" s="200"/>
      <c r="N42" s="432"/>
      <c r="O42" s="199"/>
      <c r="P42" s="202"/>
      <c r="Q42" s="200"/>
      <c r="R42" s="463"/>
      <c r="S42" s="200"/>
      <c r="T42"/>
    </row>
    <row r="43" spans="1:20" ht="13.5" customHeight="1">
      <c r="A43" s="197">
        <v>38</v>
      </c>
      <c r="B43" s="229"/>
      <c r="C43" s="243" t="s">
        <v>672</v>
      </c>
      <c r="D43" s="252" t="s">
        <v>184</v>
      </c>
      <c r="E43" s="197">
        <v>25</v>
      </c>
      <c r="F43" s="177">
        <v>1</v>
      </c>
      <c r="G43" s="198">
        <v>25</v>
      </c>
      <c r="H43" s="177"/>
      <c r="I43" s="199"/>
      <c r="J43" s="202"/>
      <c r="K43" s="200"/>
      <c r="L43" s="431"/>
      <c r="M43" s="200"/>
      <c r="N43" s="432"/>
      <c r="O43" s="199"/>
      <c r="P43" s="202"/>
      <c r="Q43" s="200"/>
      <c r="R43" s="463"/>
      <c r="S43" s="200"/>
      <c r="T43"/>
    </row>
    <row r="44" spans="1:20" ht="13.5" customHeight="1">
      <c r="A44" s="197">
        <v>38</v>
      </c>
      <c r="B44" s="229" t="s">
        <v>324</v>
      </c>
      <c r="C44" s="243" t="s">
        <v>673</v>
      </c>
      <c r="D44" s="252" t="s">
        <v>184</v>
      </c>
      <c r="E44" s="197">
        <v>25</v>
      </c>
      <c r="F44" s="177">
        <v>1</v>
      </c>
      <c r="G44" s="198">
        <v>25</v>
      </c>
      <c r="H44" s="177"/>
      <c r="I44" s="199"/>
      <c r="J44" s="202"/>
      <c r="K44" s="200"/>
      <c r="L44" s="431"/>
      <c r="M44" s="200"/>
      <c r="N44" s="432"/>
      <c r="O44" s="199"/>
      <c r="P44" s="202"/>
      <c r="Q44" s="200"/>
      <c r="R44" s="463"/>
      <c r="S44" s="200"/>
      <c r="T44"/>
    </row>
    <row r="45" spans="1:20" ht="13.5" customHeight="1">
      <c r="A45" s="197">
        <v>40</v>
      </c>
      <c r="B45" s="229"/>
      <c r="C45" s="243" t="s">
        <v>674</v>
      </c>
      <c r="D45" s="252" t="s">
        <v>245</v>
      </c>
      <c r="E45" s="197">
        <v>20</v>
      </c>
      <c r="F45" s="177">
        <v>4</v>
      </c>
      <c r="G45" s="198">
        <v>12</v>
      </c>
      <c r="H45" s="177">
        <v>8</v>
      </c>
      <c r="I45" s="199">
        <v>8</v>
      </c>
      <c r="J45" s="202"/>
      <c r="K45" s="200"/>
      <c r="L45" s="431"/>
      <c r="M45" s="200"/>
      <c r="N45" s="432"/>
      <c r="O45" s="199"/>
      <c r="P45" s="202"/>
      <c r="Q45" s="200"/>
      <c r="R45" s="463"/>
      <c r="S45" s="200"/>
      <c r="T45"/>
    </row>
    <row r="46" spans="1:20" ht="13.5" customHeight="1">
      <c r="A46" s="197">
        <v>40</v>
      </c>
      <c r="B46" s="229" t="s">
        <v>324</v>
      </c>
      <c r="C46" s="243" t="s">
        <v>675</v>
      </c>
      <c r="D46" s="252" t="s">
        <v>245</v>
      </c>
      <c r="E46" s="197">
        <v>20</v>
      </c>
      <c r="F46" s="177">
        <v>4</v>
      </c>
      <c r="G46" s="198">
        <v>12</v>
      </c>
      <c r="H46" s="177">
        <v>8</v>
      </c>
      <c r="I46" s="199">
        <v>8</v>
      </c>
      <c r="J46" s="202"/>
      <c r="K46" s="200"/>
      <c r="L46" s="431"/>
      <c r="M46" s="200"/>
      <c r="N46" s="432"/>
      <c r="O46" s="199"/>
      <c r="P46" s="202"/>
      <c r="Q46" s="200"/>
      <c r="R46" s="463"/>
      <c r="S46" s="200"/>
      <c r="T46"/>
    </row>
    <row r="47" spans="1:20" ht="13.5" customHeight="1">
      <c r="A47" s="197">
        <v>42</v>
      </c>
      <c r="B47" s="229"/>
      <c r="C47" s="243" t="s">
        <v>676</v>
      </c>
      <c r="D47" s="252" t="s">
        <v>285</v>
      </c>
      <c r="E47" s="197">
        <v>18</v>
      </c>
      <c r="F47" s="177"/>
      <c r="G47" s="198"/>
      <c r="H47" s="177">
        <v>2</v>
      </c>
      <c r="I47" s="199">
        <v>18</v>
      </c>
      <c r="J47" s="202"/>
      <c r="K47" s="200"/>
      <c r="L47" s="431"/>
      <c r="M47" s="200"/>
      <c r="N47" s="432"/>
      <c r="O47" s="199"/>
      <c r="P47" s="202"/>
      <c r="Q47" s="200"/>
      <c r="R47" s="463"/>
      <c r="S47" s="200"/>
      <c r="T47"/>
    </row>
    <row r="48" spans="1:20" ht="13.5" customHeight="1">
      <c r="A48" s="197">
        <v>42</v>
      </c>
      <c r="B48" s="229" t="s">
        <v>324</v>
      </c>
      <c r="C48" s="243" t="s">
        <v>677</v>
      </c>
      <c r="D48" s="252" t="s">
        <v>214</v>
      </c>
      <c r="E48" s="197">
        <v>18</v>
      </c>
      <c r="F48" s="177"/>
      <c r="G48" s="198"/>
      <c r="H48" s="177">
        <v>2</v>
      </c>
      <c r="I48" s="199">
        <v>18</v>
      </c>
      <c r="J48" s="202"/>
      <c r="K48" s="200"/>
      <c r="L48" s="431"/>
      <c r="M48" s="200"/>
      <c r="N48" s="432"/>
      <c r="O48" s="199"/>
      <c r="P48" s="202"/>
      <c r="Q48" s="200"/>
      <c r="R48" s="463"/>
      <c r="S48" s="200"/>
      <c r="T48"/>
    </row>
    <row r="49" spans="1:20" ht="13.5" customHeight="1">
      <c r="A49" s="197">
        <v>44</v>
      </c>
      <c r="B49" s="229"/>
      <c r="C49" s="243" t="s">
        <v>678</v>
      </c>
      <c r="D49" s="252" t="s">
        <v>189</v>
      </c>
      <c r="E49" s="197">
        <v>14</v>
      </c>
      <c r="F49" s="177">
        <v>8</v>
      </c>
      <c r="G49" s="198">
        <v>8</v>
      </c>
      <c r="H49" s="177">
        <v>16</v>
      </c>
      <c r="I49" s="199">
        <v>6</v>
      </c>
      <c r="J49" s="202"/>
      <c r="K49" s="200"/>
      <c r="L49" s="433"/>
      <c r="M49" s="200"/>
      <c r="N49" s="177"/>
      <c r="O49" s="199"/>
      <c r="P49" s="202"/>
      <c r="Q49" s="200"/>
      <c r="R49" s="463"/>
      <c r="S49" s="200"/>
      <c r="T49"/>
    </row>
    <row r="50" spans="1:20" ht="13.5" customHeight="1">
      <c r="A50" s="197">
        <v>44</v>
      </c>
      <c r="B50" s="229" t="s">
        <v>324</v>
      </c>
      <c r="C50" s="243" t="s">
        <v>679</v>
      </c>
      <c r="D50" s="232" t="s">
        <v>179</v>
      </c>
      <c r="E50" s="197">
        <v>14</v>
      </c>
      <c r="F50" s="177">
        <v>16</v>
      </c>
      <c r="G50" s="198">
        <v>6</v>
      </c>
      <c r="H50" s="177">
        <v>8</v>
      </c>
      <c r="I50" s="199">
        <v>8</v>
      </c>
      <c r="J50" s="202"/>
      <c r="K50" s="200"/>
      <c r="L50" s="431"/>
      <c r="M50" s="200"/>
      <c r="N50" s="432"/>
      <c r="O50" s="199"/>
      <c r="P50" s="202"/>
      <c r="Q50" s="200"/>
      <c r="R50" s="463"/>
      <c r="S50" s="200"/>
    </row>
    <row r="51" spans="1:20" ht="13.5" customHeight="1">
      <c r="A51" s="197">
        <v>46</v>
      </c>
      <c r="B51" s="229"/>
      <c r="C51" s="243" t="s">
        <v>680</v>
      </c>
      <c r="D51" s="252" t="s">
        <v>234</v>
      </c>
      <c r="E51" s="197">
        <v>12</v>
      </c>
      <c r="F51" s="177"/>
      <c r="G51" s="198"/>
      <c r="H51" s="177">
        <v>4</v>
      </c>
      <c r="I51" s="199">
        <v>12</v>
      </c>
      <c r="J51" s="202"/>
      <c r="K51" s="200"/>
      <c r="L51" s="431"/>
      <c r="M51" s="200"/>
      <c r="N51" s="432"/>
      <c r="O51" s="199"/>
      <c r="P51" s="202"/>
      <c r="Q51" s="200"/>
      <c r="R51" s="463"/>
      <c r="S51" s="200"/>
      <c r="T51"/>
    </row>
    <row r="52" spans="1:20" ht="13.5" customHeight="1">
      <c r="A52" s="197">
        <v>46</v>
      </c>
      <c r="B52" s="229" t="s">
        <v>324</v>
      </c>
      <c r="C52" s="243" t="s">
        <v>681</v>
      </c>
      <c r="D52" s="252" t="s">
        <v>3</v>
      </c>
      <c r="E52" s="197">
        <v>12</v>
      </c>
      <c r="F52" s="177">
        <v>32</v>
      </c>
      <c r="G52" s="198">
        <v>4</v>
      </c>
      <c r="H52" s="177">
        <v>8</v>
      </c>
      <c r="I52" s="199">
        <v>8</v>
      </c>
      <c r="J52" s="202"/>
      <c r="K52" s="200"/>
      <c r="L52" s="431"/>
      <c r="M52" s="200"/>
      <c r="N52" s="177"/>
      <c r="O52" s="199"/>
      <c r="P52" s="202"/>
      <c r="Q52" s="200"/>
      <c r="R52" s="463"/>
      <c r="S52" s="200"/>
      <c r="T52"/>
    </row>
    <row r="53" spans="1:20" ht="13.5" customHeight="1">
      <c r="A53" s="197">
        <v>46</v>
      </c>
      <c r="B53" s="229" t="s">
        <v>324</v>
      </c>
      <c r="C53" s="243" t="s">
        <v>682</v>
      </c>
      <c r="D53" s="252" t="s">
        <v>3</v>
      </c>
      <c r="E53" s="197">
        <v>12</v>
      </c>
      <c r="F53" s="177">
        <v>32</v>
      </c>
      <c r="G53" s="198">
        <v>4</v>
      </c>
      <c r="H53" s="177">
        <v>8</v>
      </c>
      <c r="I53" s="199">
        <v>8</v>
      </c>
      <c r="J53" s="202"/>
      <c r="K53" s="200"/>
      <c r="L53" s="431"/>
      <c r="M53" s="200"/>
      <c r="N53" s="177"/>
      <c r="O53" s="199"/>
      <c r="P53" s="202"/>
      <c r="Q53" s="200"/>
      <c r="R53" s="463"/>
      <c r="S53" s="200"/>
      <c r="T53"/>
    </row>
    <row r="54" spans="1:20" ht="13.5" customHeight="1">
      <c r="A54" s="197">
        <v>46</v>
      </c>
      <c r="B54" s="229" t="s">
        <v>324</v>
      </c>
      <c r="C54" s="243" t="s">
        <v>683</v>
      </c>
      <c r="D54" s="252" t="s">
        <v>287</v>
      </c>
      <c r="E54" s="197">
        <v>12</v>
      </c>
      <c r="F54" s="177">
        <v>8</v>
      </c>
      <c r="G54" s="198">
        <v>8</v>
      </c>
      <c r="H54" s="177">
        <v>32</v>
      </c>
      <c r="I54" s="199">
        <v>4</v>
      </c>
      <c r="J54" s="202"/>
      <c r="K54" s="200"/>
      <c r="L54" s="431"/>
      <c r="M54" s="200"/>
      <c r="N54" s="432"/>
      <c r="O54" s="199"/>
      <c r="P54" s="202"/>
      <c r="Q54" s="200"/>
      <c r="R54" s="463"/>
      <c r="S54" s="200"/>
      <c r="T54"/>
    </row>
    <row r="55" spans="1:20" ht="13.5" customHeight="1">
      <c r="A55" s="197">
        <v>46</v>
      </c>
      <c r="B55" s="229" t="s">
        <v>324</v>
      </c>
      <c r="C55" s="243" t="s">
        <v>684</v>
      </c>
      <c r="D55" s="252" t="s">
        <v>245</v>
      </c>
      <c r="E55" s="197">
        <v>12</v>
      </c>
      <c r="F55" s="177">
        <v>4</v>
      </c>
      <c r="G55" s="198">
        <v>12</v>
      </c>
      <c r="H55" s="177"/>
      <c r="I55" s="199"/>
      <c r="J55" s="202"/>
      <c r="K55" s="200"/>
      <c r="L55" s="431"/>
      <c r="M55" s="200"/>
      <c r="N55" s="432"/>
      <c r="O55" s="199"/>
      <c r="P55" s="202"/>
      <c r="Q55" s="200"/>
      <c r="R55" s="463"/>
      <c r="S55" s="200"/>
      <c r="T55"/>
    </row>
    <row r="56" spans="1:20" ht="13.5" customHeight="1">
      <c r="A56" s="197">
        <v>46</v>
      </c>
      <c r="B56" s="229" t="s">
        <v>324</v>
      </c>
      <c r="C56" s="243" t="s">
        <v>685</v>
      </c>
      <c r="D56" s="252" t="s">
        <v>4</v>
      </c>
      <c r="E56" s="197">
        <v>12</v>
      </c>
      <c r="F56" s="177">
        <v>4</v>
      </c>
      <c r="G56" s="198">
        <v>12</v>
      </c>
      <c r="H56" s="177"/>
      <c r="I56" s="199"/>
      <c r="J56" s="202"/>
      <c r="K56" s="200"/>
      <c r="L56" s="431"/>
      <c r="M56" s="200"/>
      <c r="N56" s="432"/>
      <c r="O56" s="199"/>
      <c r="P56" s="202"/>
      <c r="Q56" s="200"/>
      <c r="R56" s="463"/>
      <c r="S56" s="200"/>
      <c r="T56"/>
    </row>
    <row r="57" spans="1:20" ht="13.5" customHeight="1">
      <c r="A57" s="197">
        <v>46</v>
      </c>
      <c r="B57" s="229" t="s">
        <v>324</v>
      </c>
      <c r="C57" s="243" t="s">
        <v>686</v>
      </c>
      <c r="D57" s="252" t="s">
        <v>194</v>
      </c>
      <c r="E57" s="197">
        <v>12</v>
      </c>
      <c r="F57" s="177">
        <v>8</v>
      </c>
      <c r="G57" s="198">
        <v>8</v>
      </c>
      <c r="H57" s="177">
        <v>32</v>
      </c>
      <c r="I57" s="199">
        <v>4</v>
      </c>
      <c r="J57" s="202"/>
      <c r="K57" s="200"/>
      <c r="L57" s="431"/>
      <c r="M57" s="200"/>
      <c r="N57" s="432"/>
      <c r="O57" s="199"/>
      <c r="P57" s="202"/>
      <c r="Q57" s="200"/>
      <c r="R57" s="463"/>
      <c r="S57" s="200"/>
      <c r="T57"/>
    </row>
    <row r="58" spans="1:20" ht="13.5" customHeight="1">
      <c r="A58" s="197">
        <v>53</v>
      </c>
      <c r="B58" s="229"/>
      <c r="C58" s="243" t="s">
        <v>687</v>
      </c>
      <c r="D58" s="252" t="s">
        <v>189</v>
      </c>
      <c r="E58" s="197">
        <v>10</v>
      </c>
      <c r="F58" s="177">
        <v>32</v>
      </c>
      <c r="G58" s="198">
        <v>4</v>
      </c>
      <c r="H58" s="177">
        <v>16</v>
      </c>
      <c r="I58" s="199">
        <v>6</v>
      </c>
      <c r="J58" s="380"/>
      <c r="K58" s="200"/>
      <c r="L58" s="239"/>
      <c r="M58" s="200"/>
      <c r="N58" s="177"/>
      <c r="O58" s="199"/>
      <c r="P58" s="202"/>
      <c r="Q58" s="200"/>
      <c r="R58" s="463"/>
      <c r="S58" s="200"/>
    </row>
    <row r="59" spans="1:20" ht="13.5" customHeight="1">
      <c r="A59" s="197">
        <v>53</v>
      </c>
      <c r="B59" s="229" t="s">
        <v>324</v>
      </c>
      <c r="C59" s="243" t="s">
        <v>688</v>
      </c>
      <c r="D59" s="252" t="s">
        <v>18</v>
      </c>
      <c r="E59" s="197">
        <v>10</v>
      </c>
      <c r="F59" s="177">
        <v>32</v>
      </c>
      <c r="G59" s="198">
        <v>4</v>
      </c>
      <c r="H59" s="177">
        <v>16</v>
      </c>
      <c r="I59" s="199">
        <v>6</v>
      </c>
      <c r="J59" s="202"/>
      <c r="K59" s="200"/>
      <c r="L59" s="431"/>
      <c r="M59" s="200"/>
      <c r="N59" s="432"/>
      <c r="O59" s="199"/>
      <c r="P59" s="202"/>
      <c r="Q59" s="200"/>
      <c r="R59" s="463"/>
      <c r="S59" s="200"/>
    </row>
    <row r="60" spans="1:20" ht="13.5" customHeight="1">
      <c r="A60" s="197">
        <v>53</v>
      </c>
      <c r="B60" s="229" t="s">
        <v>324</v>
      </c>
      <c r="C60" s="243" t="s">
        <v>689</v>
      </c>
      <c r="D60" s="252" t="s">
        <v>182</v>
      </c>
      <c r="E60" s="197">
        <v>10</v>
      </c>
      <c r="F60" s="177">
        <v>32</v>
      </c>
      <c r="G60" s="198">
        <v>4</v>
      </c>
      <c r="H60" s="177">
        <v>16</v>
      </c>
      <c r="I60" s="199">
        <v>6</v>
      </c>
      <c r="J60" s="380"/>
      <c r="K60" s="200"/>
      <c r="L60" s="433"/>
      <c r="M60" s="200"/>
      <c r="N60" s="432"/>
      <c r="O60" s="199"/>
      <c r="P60" s="202"/>
      <c r="Q60" s="200"/>
      <c r="R60" s="463"/>
      <c r="S60" s="200"/>
      <c r="T60"/>
    </row>
    <row r="61" spans="1:20" ht="13.5" customHeight="1">
      <c r="A61" s="197">
        <v>56</v>
      </c>
      <c r="B61" s="229"/>
      <c r="C61" s="243" t="s">
        <v>690</v>
      </c>
      <c r="D61" s="252" t="s">
        <v>3</v>
      </c>
      <c r="E61" s="197">
        <v>8</v>
      </c>
      <c r="F61" s="177">
        <v>32</v>
      </c>
      <c r="G61" s="198">
        <v>4</v>
      </c>
      <c r="H61" s="177">
        <v>32</v>
      </c>
      <c r="I61" s="199">
        <v>4</v>
      </c>
      <c r="J61" s="202"/>
      <c r="K61" s="200"/>
      <c r="L61" s="431"/>
      <c r="M61" s="200"/>
      <c r="N61" s="432"/>
      <c r="O61" s="199"/>
      <c r="P61" s="202"/>
      <c r="Q61" s="200"/>
      <c r="R61" s="463"/>
      <c r="S61" s="200"/>
      <c r="T61"/>
    </row>
    <row r="62" spans="1:20" ht="13.5" customHeight="1">
      <c r="A62" s="197">
        <v>56</v>
      </c>
      <c r="B62" s="229" t="s">
        <v>324</v>
      </c>
      <c r="C62" s="243" t="s">
        <v>691</v>
      </c>
      <c r="D62" s="252" t="s">
        <v>181</v>
      </c>
      <c r="E62" s="197">
        <v>8</v>
      </c>
      <c r="F62" s="177"/>
      <c r="G62" s="198"/>
      <c r="H62" s="177">
        <v>8</v>
      </c>
      <c r="I62" s="199">
        <v>8</v>
      </c>
      <c r="J62" s="202"/>
      <c r="K62" s="200"/>
      <c r="L62" s="431"/>
      <c r="M62" s="200"/>
      <c r="N62" s="432"/>
      <c r="O62" s="199"/>
      <c r="P62" s="202"/>
      <c r="Q62" s="200"/>
      <c r="R62" s="463"/>
      <c r="S62" s="200"/>
      <c r="T62"/>
    </row>
    <row r="63" spans="1:20" ht="13.5" customHeight="1">
      <c r="A63" s="197">
        <v>56</v>
      </c>
      <c r="B63" s="229" t="s">
        <v>324</v>
      </c>
      <c r="C63" s="243" t="s">
        <v>692</v>
      </c>
      <c r="D63" s="252" t="s">
        <v>18</v>
      </c>
      <c r="E63" s="197">
        <v>8</v>
      </c>
      <c r="F63" s="177">
        <v>8</v>
      </c>
      <c r="G63" s="198">
        <v>8</v>
      </c>
      <c r="H63" s="177"/>
      <c r="I63" s="199"/>
      <c r="J63" s="202"/>
      <c r="K63" s="200"/>
      <c r="L63" s="431"/>
      <c r="M63" s="200"/>
      <c r="N63" s="432"/>
      <c r="O63" s="199"/>
      <c r="P63" s="202"/>
      <c r="Q63" s="200"/>
      <c r="R63" s="463"/>
      <c r="S63" s="200"/>
      <c r="T63"/>
    </row>
    <row r="64" spans="1:20" ht="13.5" customHeight="1">
      <c r="A64" s="197">
        <v>56</v>
      </c>
      <c r="B64" s="229" t="s">
        <v>324</v>
      </c>
      <c r="C64" s="243" t="s">
        <v>693</v>
      </c>
      <c r="D64" s="252" t="s">
        <v>18</v>
      </c>
      <c r="E64" s="197">
        <v>8</v>
      </c>
      <c r="F64" s="177"/>
      <c r="G64" s="198"/>
      <c r="H64" s="177">
        <v>8</v>
      </c>
      <c r="I64" s="199">
        <v>8</v>
      </c>
      <c r="J64" s="202"/>
      <c r="K64" s="200"/>
      <c r="L64" s="431"/>
      <c r="M64" s="200"/>
      <c r="N64" s="432"/>
      <c r="O64" s="199"/>
      <c r="P64" s="202"/>
      <c r="Q64" s="200"/>
      <c r="R64" s="463"/>
      <c r="S64" s="200"/>
      <c r="T64"/>
    </row>
    <row r="65" spans="1:20" ht="13.5" customHeight="1">
      <c r="A65" s="197">
        <v>56</v>
      </c>
      <c r="B65" s="229" t="s">
        <v>324</v>
      </c>
      <c r="C65" s="243" t="s">
        <v>694</v>
      </c>
      <c r="D65" s="252" t="s">
        <v>179</v>
      </c>
      <c r="E65" s="197">
        <v>8</v>
      </c>
      <c r="F65" s="177">
        <v>32</v>
      </c>
      <c r="G65" s="198">
        <v>4</v>
      </c>
      <c r="H65" s="177">
        <v>32</v>
      </c>
      <c r="I65" s="199">
        <v>4</v>
      </c>
      <c r="J65" s="380"/>
      <c r="K65" s="200"/>
      <c r="L65" s="431"/>
      <c r="M65" s="200"/>
      <c r="N65" s="177"/>
      <c r="O65" s="199"/>
      <c r="P65" s="202"/>
      <c r="Q65" s="200"/>
      <c r="R65" s="463"/>
      <c r="S65" s="200"/>
    </row>
    <row r="66" spans="1:20" ht="13.5" customHeight="1">
      <c r="A66" s="197">
        <v>56</v>
      </c>
      <c r="B66" s="229" t="s">
        <v>324</v>
      </c>
      <c r="C66" s="243" t="s">
        <v>695</v>
      </c>
      <c r="D66" s="252" t="s">
        <v>197</v>
      </c>
      <c r="E66" s="197">
        <v>8</v>
      </c>
      <c r="F66" s="177">
        <v>8</v>
      </c>
      <c r="G66" s="198">
        <v>8</v>
      </c>
      <c r="H66" s="177"/>
      <c r="I66" s="199"/>
      <c r="J66" s="202"/>
      <c r="K66" s="200"/>
      <c r="L66" s="431"/>
      <c r="M66" s="200"/>
      <c r="N66" s="432"/>
      <c r="O66" s="199"/>
      <c r="P66" s="202"/>
      <c r="Q66" s="200"/>
      <c r="R66" s="463"/>
      <c r="S66" s="200"/>
      <c r="T66"/>
    </row>
    <row r="67" spans="1:20" ht="13.5" customHeight="1">
      <c r="A67" s="197">
        <v>56</v>
      </c>
      <c r="B67" s="229" t="s">
        <v>324</v>
      </c>
      <c r="C67" s="243" t="s">
        <v>696</v>
      </c>
      <c r="D67" s="252" t="s">
        <v>197</v>
      </c>
      <c r="E67" s="197">
        <v>8</v>
      </c>
      <c r="F67" s="177">
        <v>8</v>
      </c>
      <c r="G67" s="198">
        <v>8</v>
      </c>
      <c r="H67" s="177"/>
      <c r="I67" s="199"/>
      <c r="J67" s="202"/>
      <c r="K67" s="200"/>
      <c r="L67" s="431"/>
      <c r="M67" s="200"/>
      <c r="N67" s="432"/>
      <c r="O67" s="199"/>
      <c r="P67" s="202"/>
      <c r="Q67" s="200"/>
      <c r="R67" s="463"/>
      <c r="S67" s="200"/>
      <c r="T67"/>
    </row>
    <row r="68" spans="1:20" ht="13.5" customHeight="1">
      <c r="A68" s="197">
        <v>56</v>
      </c>
      <c r="B68" s="229" t="s">
        <v>324</v>
      </c>
      <c r="C68" s="243" t="s">
        <v>697</v>
      </c>
      <c r="D68" s="252" t="s">
        <v>19</v>
      </c>
      <c r="E68" s="197">
        <v>8</v>
      </c>
      <c r="F68" s="177"/>
      <c r="G68" s="198"/>
      <c r="H68" s="177">
        <v>8</v>
      </c>
      <c r="I68" s="199">
        <v>8</v>
      </c>
      <c r="J68" s="202"/>
      <c r="K68" s="200"/>
      <c r="L68" s="431"/>
      <c r="M68" s="200"/>
      <c r="N68" s="432"/>
      <c r="O68" s="199"/>
      <c r="P68" s="202"/>
      <c r="Q68" s="200"/>
      <c r="R68" s="463"/>
      <c r="S68" s="200"/>
      <c r="T68"/>
    </row>
    <row r="69" spans="1:20" ht="13.5" customHeight="1">
      <c r="A69" s="197">
        <v>56</v>
      </c>
      <c r="B69" s="229" t="s">
        <v>324</v>
      </c>
      <c r="C69" s="243" t="s">
        <v>698</v>
      </c>
      <c r="D69" s="252" t="s">
        <v>229</v>
      </c>
      <c r="E69" s="197">
        <v>8</v>
      </c>
      <c r="F69" s="177">
        <v>8</v>
      </c>
      <c r="G69" s="198">
        <v>8</v>
      </c>
      <c r="H69" s="177"/>
      <c r="I69" s="199"/>
      <c r="J69" s="202"/>
      <c r="K69" s="200"/>
      <c r="L69" s="431"/>
      <c r="M69" s="200"/>
      <c r="N69" s="432"/>
      <c r="O69" s="199"/>
      <c r="P69" s="202"/>
      <c r="Q69" s="200"/>
      <c r="R69" s="463"/>
      <c r="S69" s="200"/>
    </row>
    <row r="70" spans="1:20" ht="13.5" customHeight="1">
      <c r="A70" s="197">
        <v>56</v>
      </c>
      <c r="B70" s="229" t="s">
        <v>324</v>
      </c>
      <c r="C70" s="243" t="s">
        <v>699</v>
      </c>
      <c r="D70" s="252" t="s">
        <v>229</v>
      </c>
      <c r="E70" s="197">
        <v>8</v>
      </c>
      <c r="F70" s="177">
        <v>8</v>
      </c>
      <c r="G70" s="198">
        <v>8</v>
      </c>
      <c r="H70" s="177"/>
      <c r="I70" s="199"/>
      <c r="J70" s="202"/>
      <c r="K70" s="200"/>
      <c r="L70" s="431"/>
      <c r="M70" s="200"/>
      <c r="N70" s="432"/>
      <c r="O70" s="199"/>
      <c r="P70" s="202"/>
      <c r="Q70" s="200"/>
      <c r="R70" s="463"/>
      <c r="S70" s="200"/>
      <c r="T70"/>
    </row>
    <row r="71" spans="1:20" ht="13.5" customHeight="1">
      <c r="A71" s="197">
        <v>66</v>
      </c>
      <c r="B71" s="229"/>
      <c r="C71" s="243" t="s">
        <v>700</v>
      </c>
      <c r="D71" s="252" t="s">
        <v>244</v>
      </c>
      <c r="E71" s="197">
        <v>6</v>
      </c>
      <c r="F71" s="177">
        <v>16</v>
      </c>
      <c r="G71" s="198">
        <v>6</v>
      </c>
      <c r="H71" s="177"/>
      <c r="I71" s="199"/>
      <c r="J71" s="202"/>
      <c r="K71" s="200"/>
      <c r="L71" s="431"/>
      <c r="M71" s="200"/>
      <c r="N71" s="432"/>
      <c r="O71" s="199"/>
      <c r="P71" s="202"/>
      <c r="Q71" s="200"/>
      <c r="R71" s="463"/>
      <c r="S71" s="200"/>
      <c r="T71"/>
    </row>
    <row r="72" spans="1:20" ht="13.5" customHeight="1">
      <c r="A72" s="197">
        <v>66</v>
      </c>
      <c r="B72" s="229" t="s">
        <v>324</v>
      </c>
      <c r="C72" s="243" t="s">
        <v>701</v>
      </c>
      <c r="D72" s="252" t="s">
        <v>244</v>
      </c>
      <c r="E72" s="197">
        <v>6</v>
      </c>
      <c r="F72" s="177">
        <v>16</v>
      </c>
      <c r="G72" s="198">
        <v>6</v>
      </c>
      <c r="H72" s="177"/>
      <c r="I72" s="199"/>
      <c r="J72" s="202"/>
      <c r="K72" s="200"/>
      <c r="L72" s="431"/>
      <c r="M72" s="200"/>
      <c r="N72" s="432"/>
      <c r="O72" s="199"/>
      <c r="P72" s="202"/>
      <c r="Q72" s="200"/>
      <c r="R72" s="463"/>
      <c r="S72" s="200"/>
      <c r="T72"/>
    </row>
    <row r="73" spans="1:20" ht="13.5" customHeight="1">
      <c r="A73" s="197">
        <v>66</v>
      </c>
      <c r="B73" s="229" t="s">
        <v>324</v>
      </c>
      <c r="C73" s="243" t="s">
        <v>702</v>
      </c>
      <c r="D73" s="252" t="s">
        <v>181</v>
      </c>
      <c r="E73" s="197">
        <v>6</v>
      </c>
      <c r="F73" s="177">
        <v>16</v>
      </c>
      <c r="G73" s="198">
        <v>6</v>
      </c>
      <c r="H73" s="177"/>
      <c r="I73" s="199"/>
      <c r="J73" s="202"/>
      <c r="K73" s="200"/>
      <c r="L73" s="431"/>
      <c r="M73" s="200"/>
      <c r="N73" s="432"/>
      <c r="O73" s="199"/>
      <c r="P73" s="202"/>
      <c r="Q73" s="200"/>
      <c r="R73" s="463"/>
      <c r="S73" s="200"/>
      <c r="T73"/>
    </row>
    <row r="74" spans="1:20" ht="13.5" customHeight="1">
      <c r="A74" s="197">
        <v>66</v>
      </c>
      <c r="B74" s="229" t="s">
        <v>324</v>
      </c>
      <c r="C74" s="265" t="s">
        <v>703</v>
      </c>
      <c r="D74" s="252" t="s">
        <v>189</v>
      </c>
      <c r="E74" s="197">
        <v>6</v>
      </c>
      <c r="F74" s="177"/>
      <c r="G74" s="198"/>
      <c r="H74" s="177">
        <v>16</v>
      </c>
      <c r="I74" s="199">
        <v>6</v>
      </c>
      <c r="J74" s="202"/>
      <c r="K74" s="200"/>
      <c r="L74" s="239"/>
      <c r="M74" s="200"/>
      <c r="N74" s="432"/>
      <c r="O74" s="199"/>
      <c r="P74" s="202"/>
      <c r="Q74" s="200"/>
      <c r="R74" s="474"/>
      <c r="S74" s="200"/>
    </row>
    <row r="75" spans="1:20" ht="13.5" customHeight="1">
      <c r="A75" s="197">
        <v>66</v>
      </c>
      <c r="B75" s="229" t="s">
        <v>324</v>
      </c>
      <c r="C75" s="243" t="s">
        <v>704</v>
      </c>
      <c r="D75" s="252" t="s">
        <v>286</v>
      </c>
      <c r="E75" s="197">
        <v>6</v>
      </c>
      <c r="F75" s="177"/>
      <c r="G75" s="198"/>
      <c r="H75" s="177">
        <v>16</v>
      </c>
      <c r="I75" s="199">
        <v>6</v>
      </c>
      <c r="J75" s="202"/>
      <c r="K75" s="200"/>
      <c r="L75" s="431"/>
      <c r="M75" s="200"/>
      <c r="N75" s="432"/>
      <c r="O75" s="199"/>
      <c r="P75" s="202"/>
      <c r="Q75" s="200"/>
      <c r="R75" s="463"/>
      <c r="S75" s="200"/>
      <c r="T75"/>
    </row>
    <row r="76" spans="1:20" ht="13.5" customHeight="1">
      <c r="A76" s="197">
        <v>66</v>
      </c>
      <c r="B76" s="229" t="s">
        <v>324</v>
      </c>
      <c r="C76" s="243" t="s">
        <v>705</v>
      </c>
      <c r="D76" s="252" t="s">
        <v>286</v>
      </c>
      <c r="E76" s="197">
        <v>6</v>
      </c>
      <c r="F76" s="177"/>
      <c r="G76" s="198"/>
      <c r="H76" s="177">
        <v>16</v>
      </c>
      <c r="I76" s="199">
        <v>6</v>
      </c>
      <c r="J76" s="202"/>
      <c r="K76" s="200"/>
      <c r="L76" s="431"/>
      <c r="M76" s="200"/>
      <c r="N76" s="432"/>
      <c r="O76" s="199"/>
      <c r="P76" s="202"/>
      <c r="Q76" s="200"/>
      <c r="R76" s="463"/>
      <c r="S76" s="200"/>
      <c r="T76"/>
    </row>
    <row r="77" spans="1:20" ht="13.5" customHeight="1">
      <c r="A77" s="197">
        <v>66</v>
      </c>
      <c r="B77" s="229" t="s">
        <v>324</v>
      </c>
      <c r="C77" s="243" t="s">
        <v>706</v>
      </c>
      <c r="D77" s="252" t="s">
        <v>286</v>
      </c>
      <c r="E77" s="197">
        <v>6</v>
      </c>
      <c r="F77" s="177"/>
      <c r="G77" s="198"/>
      <c r="H77" s="177">
        <v>16</v>
      </c>
      <c r="I77" s="199">
        <v>6</v>
      </c>
      <c r="J77" s="202"/>
      <c r="K77" s="200"/>
      <c r="L77" s="431"/>
      <c r="M77" s="200"/>
      <c r="N77" s="432"/>
      <c r="O77" s="199"/>
      <c r="P77" s="202"/>
      <c r="Q77" s="200"/>
      <c r="R77" s="463"/>
      <c r="S77" s="200"/>
      <c r="T77"/>
    </row>
    <row r="78" spans="1:20" ht="13.5" customHeight="1">
      <c r="A78" s="197">
        <v>66</v>
      </c>
      <c r="B78" s="229" t="s">
        <v>324</v>
      </c>
      <c r="C78" s="243" t="s">
        <v>707</v>
      </c>
      <c r="D78" s="252" t="s">
        <v>187</v>
      </c>
      <c r="E78" s="197">
        <v>6</v>
      </c>
      <c r="F78" s="177"/>
      <c r="G78" s="198"/>
      <c r="H78" s="177">
        <v>16</v>
      </c>
      <c r="I78" s="199">
        <v>6</v>
      </c>
      <c r="J78" s="202"/>
      <c r="K78" s="200"/>
      <c r="L78" s="431"/>
      <c r="M78" s="200"/>
      <c r="N78" s="432"/>
      <c r="O78" s="199"/>
      <c r="P78" s="202"/>
      <c r="Q78" s="200"/>
      <c r="R78" s="463"/>
      <c r="S78" s="200"/>
      <c r="T78"/>
    </row>
    <row r="79" spans="1:20" ht="13.5" customHeight="1">
      <c r="A79" s="197">
        <v>66</v>
      </c>
      <c r="B79" s="229" t="s">
        <v>324</v>
      </c>
      <c r="C79" s="243" t="s">
        <v>708</v>
      </c>
      <c r="D79" s="252" t="s">
        <v>249</v>
      </c>
      <c r="E79" s="197">
        <v>6</v>
      </c>
      <c r="F79" s="177"/>
      <c r="G79" s="198"/>
      <c r="H79" s="177">
        <v>16</v>
      </c>
      <c r="I79" s="199">
        <v>6</v>
      </c>
      <c r="J79" s="202"/>
      <c r="K79" s="200"/>
      <c r="L79" s="431"/>
      <c r="M79" s="200"/>
      <c r="N79" s="177"/>
      <c r="O79" s="199"/>
      <c r="P79" s="202"/>
      <c r="Q79" s="200"/>
      <c r="R79" s="463"/>
      <c r="S79" s="200"/>
      <c r="T79"/>
    </row>
    <row r="80" spans="1:20" ht="13.5" customHeight="1">
      <c r="A80" s="197">
        <v>66</v>
      </c>
      <c r="B80" s="229" t="s">
        <v>324</v>
      </c>
      <c r="C80" s="243" t="s">
        <v>709</v>
      </c>
      <c r="D80" s="252" t="s">
        <v>197</v>
      </c>
      <c r="E80" s="197">
        <v>6</v>
      </c>
      <c r="F80" s="177"/>
      <c r="G80" s="198"/>
      <c r="H80" s="177">
        <v>16</v>
      </c>
      <c r="I80" s="199">
        <v>6</v>
      </c>
      <c r="J80" s="202"/>
      <c r="K80" s="200"/>
      <c r="L80" s="431"/>
      <c r="M80" s="200"/>
      <c r="N80" s="432"/>
      <c r="O80" s="199"/>
      <c r="P80" s="202"/>
      <c r="Q80" s="200"/>
      <c r="R80" s="463"/>
      <c r="S80" s="200"/>
      <c r="T80"/>
    </row>
    <row r="81" spans="1:20" ht="13.5" customHeight="1">
      <c r="A81" s="197">
        <v>66</v>
      </c>
      <c r="B81" s="229" t="s">
        <v>324</v>
      </c>
      <c r="C81" s="243" t="s">
        <v>710</v>
      </c>
      <c r="D81" s="252" t="s">
        <v>19</v>
      </c>
      <c r="E81" s="197">
        <v>6</v>
      </c>
      <c r="F81" s="177"/>
      <c r="G81" s="198"/>
      <c r="H81" s="177">
        <v>16</v>
      </c>
      <c r="I81" s="199">
        <v>6</v>
      </c>
      <c r="J81" s="202"/>
      <c r="K81" s="200"/>
      <c r="L81" s="431"/>
      <c r="M81" s="200"/>
      <c r="N81" s="432"/>
      <c r="O81" s="199"/>
      <c r="P81" s="202"/>
      <c r="Q81" s="200"/>
      <c r="R81" s="463"/>
      <c r="S81" s="200"/>
      <c r="T81"/>
    </row>
    <row r="82" spans="1:20" ht="13.5" customHeight="1">
      <c r="A82" s="197">
        <v>66</v>
      </c>
      <c r="B82" s="229" t="s">
        <v>324</v>
      </c>
      <c r="C82" s="243" t="s">
        <v>711</v>
      </c>
      <c r="D82" s="252" t="s">
        <v>182</v>
      </c>
      <c r="E82" s="197">
        <v>6</v>
      </c>
      <c r="F82" s="177"/>
      <c r="G82" s="198"/>
      <c r="H82" s="177">
        <v>16</v>
      </c>
      <c r="I82" s="199">
        <v>6</v>
      </c>
      <c r="J82" s="202"/>
      <c r="K82" s="200"/>
      <c r="L82" s="431"/>
      <c r="M82" s="200"/>
      <c r="N82" s="432"/>
      <c r="O82" s="199"/>
      <c r="P82" s="202"/>
      <c r="Q82" s="200"/>
      <c r="R82" s="463"/>
      <c r="S82" s="200"/>
      <c r="T82"/>
    </row>
    <row r="83" spans="1:20" ht="13.5" customHeight="1">
      <c r="A83" s="197">
        <v>66</v>
      </c>
      <c r="B83" s="229" t="s">
        <v>324</v>
      </c>
      <c r="C83" s="243" t="s">
        <v>712</v>
      </c>
      <c r="D83" s="252" t="s">
        <v>182</v>
      </c>
      <c r="E83" s="197">
        <v>6</v>
      </c>
      <c r="F83" s="177"/>
      <c r="G83" s="198"/>
      <c r="H83" s="177">
        <v>16</v>
      </c>
      <c r="I83" s="199">
        <v>6</v>
      </c>
      <c r="J83" s="202"/>
      <c r="K83" s="200"/>
      <c r="L83" s="431"/>
      <c r="M83" s="200"/>
      <c r="N83" s="432"/>
      <c r="O83" s="199"/>
      <c r="P83" s="202"/>
      <c r="Q83" s="200"/>
      <c r="R83" s="463"/>
      <c r="S83" s="200"/>
      <c r="T83"/>
    </row>
    <row r="84" spans="1:20" ht="13.5" customHeight="1">
      <c r="A84" s="197">
        <v>66</v>
      </c>
      <c r="B84" s="229" t="s">
        <v>324</v>
      </c>
      <c r="C84" s="243" t="s">
        <v>713</v>
      </c>
      <c r="D84" s="252" t="s">
        <v>184</v>
      </c>
      <c r="E84" s="197">
        <v>6</v>
      </c>
      <c r="F84" s="177"/>
      <c r="G84" s="198"/>
      <c r="H84" s="177">
        <v>16</v>
      </c>
      <c r="I84" s="199">
        <v>6</v>
      </c>
      <c r="J84" s="202"/>
      <c r="K84" s="200"/>
      <c r="L84" s="431"/>
      <c r="M84" s="200"/>
      <c r="N84" s="432"/>
      <c r="O84" s="199"/>
      <c r="P84" s="202"/>
      <c r="Q84" s="200"/>
      <c r="R84" s="463"/>
      <c r="S84" s="200"/>
      <c r="T84"/>
    </row>
    <row r="85" spans="1:20" ht="13.5" customHeight="1">
      <c r="A85" s="197">
        <v>66</v>
      </c>
      <c r="B85" s="229" t="s">
        <v>324</v>
      </c>
      <c r="C85" s="243" t="s">
        <v>714</v>
      </c>
      <c r="D85" s="252" t="s">
        <v>183</v>
      </c>
      <c r="E85" s="197">
        <v>6</v>
      </c>
      <c r="F85" s="177">
        <v>16</v>
      </c>
      <c r="G85" s="198">
        <v>6</v>
      </c>
      <c r="H85" s="177"/>
      <c r="I85" s="199"/>
      <c r="J85" s="202"/>
      <c r="K85" s="200"/>
      <c r="L85" s="431"/>
      <c r="M85" s="200"/>
      <c r="N85" s="432"/>
      <c r="O85" s="199"/>
      <c r="P85" s="202"/>
      <c r="Q85" s="200"/>
      <c r="R85" s="463"/>
      <c r="S85" s="200"/>
      <c r="T85"/>
    </row>
    <row r="86" spans="1:20" ht="13.5" customHeight="1">
      <c r="A86" s="197">
        <v>66</v>
      </c>
      <c r="B86" s="229" t="s">
        <v>324</v>
      </c>
      <c r="C86" s="243" t="s">
        <v>715</v>
      </c>
      <c r="D86" s="252" t="s">
        <v>183</v>
      </c>
      <c r="E86" s="197">
        <v>6</v>
      </c>
      <c r="F86" s="177">
        <v>16</v>
      </c>
      <c r="G86" s="198">
        <v>6</v>
      </c>
      <c r="H86" s="177"/>
      <c r="I86" s="199"/>
      <c r="J86" s="202"/>
      <c r="K86" s="200"/>
      <c r="L86" s="431"/>
      <c r="M86" s="200"/>
      <c r="N86" s="432"/>
      <c r="O86" s="199"/>
      <c r="P86" s="202"/>
      <c r="Q86" s="200"/>
      <c r="R86" s="463"/>
      <c r="S86" s="200"/>
      <c r="T86"/>
    </row>
    <row r="87" spans="1:20" ht="13.5" customHeight="1">
      <c r="A87" s="197">
        <v>82</v>
      </c>
      <c r="B87" s="229"/>
      <c r="C87" s="243" t="s">
        <v>716</v>
      </c>
      <c r="D87" s="252" t="s">
        <v>244</v>
      </c>
      <c r="E87" s="197">
        <v>4</v>
      </c>
      <c r="F87" s="177">
        <v>32</v>
      </c>
      <c r="G87" s="198">
        <v>4</v>
      </c>
      <c r="H87" s="177"/>
      <c r="I87" s="199"/>
      <c r="J87" s="202"/>
      <c r="K87" s="200"/>
      <c r="L87" s="431"/>
      <c r="M87" s="200"/>
      <c r="N87" s="432"/>
      <c r="O87" s="199"/>
      <c r="P87" s="202"/>
      <c r="Q87" s="200"/>
      <c r="R87" s="463"/>
      <c r="S87" s="200"/>
      <c r="T87"/>
    </row>
    <row r="88" spans="1:20" ht="13.5" customHeight="1">
      <c r="A88" s="197">
        <v>82</v>
      </c>
      <c r="B88" s="229" t="s">
        <v>324</v>
      </c>
      <c r="C88" s="243" t="s">
        <v>717</v>
      </c>
      <c r="D88" s="252" t="s">
        <v>244</v>
      </c>
      <c r="E88" s="197">
        <v>4</v>
      </c>
      <c r="F88" s="177">
        <v>32</v>
      </c>
      <c r="G88" s="198">
        <v>4</v>
      </c>
      <c r="H88" s="177"/>
      <c r="I88" s="199"/>
      <c r="J88" s="202"/>
      <c r="K88" s="200"/>
      <c r="L88" s="431"/>
      <c r="M88" s="200"/>
      <c r="N88" s="432"/>
      <c r="O88" s="199"/>
      <c r="P88" s="202"/>
      <c r="Q88" s="200"/>
      <c r="R88" s="463"/>
      <c r="S88" s="200"/>
      <c r="T88"/>
    </row>
    <row r="89" spans="1:20" ht="13.5" customHeight="1">
      <c r="A89" s="197">
        <v>82</v>
      </c>
      <c r="B89" s="229" t="s">
        <v>324</v>
      </c>
      <c r="C89" s="243" t="s">
        <v>718</v>
      </c>
      <c r="D89" s="252" t="s">
        <v>244</v>
      </c>
      <c r="E89" s="197">
        <v>4</v>
      </c>
      <c r="F89" s="177">
        <v>32</v>
      </c>
      <c r="G89" s="198">
        <v>4</v>
      </c>
      <c r="H89" s="177"/>
      <c r="I89" s="199"/>
      <c r="J89" s="202"/>
      <c r="K89" s="200"/>
      <c r="L89" s="431"/>
      <c r="M89" s="200"/>
      <c r="N89" s="432"/>
      <c r="O89" s="199"/>
      <c r="P89" s="202"/>
      <c r="Q89" s="200"/>
      <c r="R89" s="463"/>
      <c r="S89" s="200"/>
      <c r="T89"/>
    </row>
    <row r="90" spans="1:20" ht="13.5" customHeight="1">
      <c r="A90" s="197">
        <v>82</v>
      </c>
      <c r="B90" s="229" t="s">
        <v>324</v>
      </c>
      <c r="C90" s="243" t="s">
        <v>719</v>
      </c>
      <c r="D90" s="252" t="s">
        <v>244</v>
      </c>
      <c r="E90" s="197">
        <v>4</v>
      </c>
      <c r="F90" s="177">
        <v>32</v>
      </c>
      <c r="G90" s="198">
        <v>4</v>
      </c>
      <c r="H90" s="177"/>
      <c r="I90" s="199"/>
      <c r="J90" s="202"/>
      <c r="K90" s="200"/>
      <c r="L90" s="431"/>
      <c r="M90" s="200"/>
      <c r="N90" s="432"/>
      <c r="O90" s="199"/>
      <c r="P90" s="202"/>
      <c r="Q90" s="200"/>
      <c r="R90" s="463"/>
      <c r="S90" s="200"/>
      <c r="T90"/>
    </row>
    <row r="91" spans="1:20" ht="13.5" customHeight="1">
      <c r="A91" s="197">
        <v>82</v>
      </c>
      <c r="B91" s="229" t="s">
        <v>324</v>
      </c>
      <c r="C91" s="243" t="s">
        <v>720</v>
      </c>
      <c r="D91" s="252" t="s">
        <v>244</v>
      </c>
      <c r="E91" s="197">
        <v>4</v>
      </c>
      <c r="F91" s="177">
        <v>32</v>
      </c>
      <c r="G91" s="198">
        <v>4</v>
      </c>
      <c r="H91" s="177"/>
      <c r="I91" s="199"/>
      <c r="J91" s="202"/>
      <c r="K91" s="200"/>
      <c r="L91" s="431"/>
      <c r="M91" s="200"/>
      <c r="N91" s="432"/>
      <c r="O91" s="199"/>
      <c r="P91" s="202"/>
      <c r="Q91" s="200"/>
      <c r="R91" s="463"/>
      <c r="S91" s="200"/>
      <c r="T91"/>
    </row>
    <row r="92" spans="1:20" ht="13.5" customHeight="1">
      <c r="A92" s="197">
        <v>82</v>
      </c>
      <c r="B92" s="229" t="s">
        <v>324</v>
      </c>
      <c r="C92" s="243" t="s">
        <v>721</v>
      </c>
      <c r="D92" s="252" t="s">
        <v>244</v>
      </c>
      <c r="E92" s="197">
        <v>4</v>
      </c>
      <c r="F92" s="177">
        <v>32</v>
      </c>
      <c r="G92" s="198">
        <v>4</v>
      </c>
      <c r="H92" s="177"/>
      <c r="I92" s="199"/>
      <c r="J92" s="202"/>
      <c r="K92" s="200"/>
      <c r="L92" s="431"/>
      <c r="M92" s="200"/>
      <c r="N92" s="432"/>
      <c r="O92" s="199"/>
      <c r="P92" s="202"/>
      <c r="Q92" s="200"/>
      <c r="R92" s="463"/>
      <c r="S92" s="200"/>
      <c r="T92"/>
    </row>
    <row r="93" spans="1:20" ht="13.5" customHeight="1">
      <c r="A93" s="197">
        <v>82</v>
      </c>
      <c r="B93" s="229" t="s">
        <v>324</v>
      </c>
      <c r="C93" s="243" t="s">
        <v>722</v>
      </c>
      <c r="D93" s="252" t="s">
        <v>3</v>
      </c>
      <c r="E93" s="197">
        <v>4</v>
      </c>
      <c r="F93" s="177"/>
      <c r="G93" s="198"/>
      <c r="H93" s="177">
        <v>32</v>
      </c>
      <c r="I93" s="199">
        <v>4</v>
      </c>
      <c r="J93" s="202"/>
      <c r="K93" s="200"/>
      <c r="L93" s="431"/>
      <c r="M93" s="200"/>
      <c r="N93" s="432"/>
      <c r="O93" s="199"/>
      <c r="P93" s="202"/>
      <c r="Q93" s="200"/>
      <c r="R93" s="463"/>
      <c r="S93" s="200"/>
      <c r="T93"/>
    </row>
    <row r="94" spans="1:20" ht="13.5" customHeight="1">
      <c r="A94" s="197">
        <v>82</v>
      </c>
      <c r="B94" s="229" t="s">
        <v>324</v>
      </c>
      <c r="C94" s="243" t="s">
        <v>723</v>
      </c>
      <c r="D94" s="252" t="s">
        <v>2</v>
      </c>
      <c r="E94" s="197">
        <v>4</v>
      </c>
      <c r="F94" s="177">
        <v>32</v>
      </c>
      <c r="G94" s="198">
        <v>4</v>
      </c>
      <c r="H94" s="177"/>
      <c r="I94" s="199"/>
      <c r="J94" s="202"/>
      <c r="K94" s="200"/>
      <c r="L94" s="431"/>
      <c r="M94" s="200"/>
      <c r="N94" s="432"/>
      <c r="O94" s="199"/>
      <c r="P94" s="202"/>
      <c r="Q94" s="200"/>
      <c r="R94" s="463"/>
      <c r="S94" s="200"/>
      <c r="T94"/>
    </row>
    <row r="95" spans="1:20" ht="13.5" customHeight="1">
      <c r="A95" s="197">
        <v>82</v>
      </c>
      <c r="B95" s="229" t="s">
        <v>324</v>
      </c>
      <c r="C95" s="243" t="s">
        <v>724</v>
      </c>
      <c r="D95" s="252" t="s">
        <v>181</v>
      </c>
      <c r="E95" s="197">
        <v>4</v>
      </c>
      <c r="F95" s="177">
        <v>32</v>
      </c>
      <c r="G95" s="198">
        <v>4</v>
      </c>
      <c r="H95" s="177"/>
      <c r="I95" s="199"/>
      <c r="J95" s="202"/>
      <c r="K95" s="200"/>
      <c r="L95" s="431"/>
      <c r="M95" s="200"/>
      <c r="N95" s="432"/>
      <c r="O95" s="199"/>
      <c r="P95" s="202"/>
      <c r="Q95" s="200"/>
      <c r="R95" s="463"/>
      <c r="S95" s="200"/>
      <c r="T95"/>
    </row>
    <row r="96" spans="1:20" ht="13.5" customHeight="1">
      <c r="A96" s="197">
        <v>82</v>
      </c>
      <c r="B96" s="229" t="s">
        <v>324</v>
      </c>
      <c r="C96" s="209" t="s">
        <v>725</v>
      </c>
      <c r="D96" s="232" t="s">
        <v>189</v>
      </c>
      <c r="E96" s="197">
        <v>4</v>
      </c>
      <c r="F96" s="177"/>
      <c r="G96" s="198"/>
      <c r="H96" s="177">
        <v>32</v>
      </c>
      <c r="I96" s="199">
        <v>4</v>
      </c>
      <c r="J96" s="380"/>
      <c r="K96" s="200"/>
      <c r="L96" s="239"/>
      <c r="M96" s="200"/>
      <c r="N96" s="177"/>
      <c r="O96" s="199"/>
      <c r="P96" s="202"/>
      <c r="Q96" s="200"/>
      <c r="R96" s="463"/>
      <c r="S96" s="200"/>
      <c r="T96"/>
    </row>
    <row r="97" spans="1:20" ht="13.5" customHeight="1">
      <c r="A97" s="197">
        <v>82</v>
      </c>
      <c r="B97" s="229" t="s">
        <v>324</v>
      </c>
      <c r="C97" s="243" t="s">
        <v>726</v>
      </c>
      <c r="D97" s="252" t="s">
        <v>18</v>
      </c>
      <c r="E97" s="197">
        <v>4</v>
      </c>
      <c r="F97" s="177"/>
      <c r="G97" s="198"/>
      <c r="H97" s="177">
        <v>32</v>
      </c>
      <c r="I97" s="199">
        <v>4</v>
      </c>
      <c r="J97" s="202"/>
      <c r="K97" s="200"/>
      <c r="L97" s="431"/>
      <c r="M97" s="200"/>
      <c r="N97" s="432"/>
      <c r="O97" s="199"/>
      <c r="P97" s="202"/>
      <c r="Q97" s="200"/>
      <c r="R97" s="463"/>
      <c r="S97" s="200"/>
      <c r="T97"/>
    </row>
    <row r="98" spans="1:20" ht="13.5" customHeight="1">
      <c r="A98" s="197">
        <v>82</v>
      </c>
      <c r="B98" s="229" t="s">
        <v>324</v>
      </c>
      <c r="C98" s="243" t="s">
        <v>727</v>
      </c>
      <c r="D98" s="299" t="s">
        <v>187</v>
      </c>
      <c r="E98" s="197">
        <v>4</v>
      </c>
      <c r="F98" s="177">
        <v>32</v>
      </c>
      <c r="G98" s="198">
        <v>4</v>
      </c>
      <c r="H98" s="177"/>
      <c r="I98" s="199"/>
      <c r="J98" s="380"/>
      <c r="K98" s="200"/>
      <c r="L98" s="431"/>
      <c r="M98" s="200"/>
      <c r="N98" s="177"/>
      <c r="O98" s="199"/>
      <c r="P98" s="202"/>
      <c r="Q98" s="200"/>
      <c r="R98" s="474"/>
      <c r="S98" s="200"/>
    </row>
    <row r="99" spans="1:20" ht="13.5" customHeight="1">
      <c r="A99" s="197">
        <v>82</v>
      </c>
      <c r="B99" s="229" t="s">
        <v>324</v>
      </c>
      <c r="C99" s="243" t="s">
        <v>728</v>
      </c>
      <c r="D99" s="252" t="s">
        <v>187</v>
      </c>
      <c r="E99" s="197">
        <v>4</v>
      </c>
      <c r="F99" s="177">
        <v>32</v>
      </c>
      <c r="G99" s="198">
        <v>4</v>
      </c>
      <c r="H99" s="177"/>
      <c r="I99" s="199"/>
      <c r="J99" s="202"/>
      <c r="K99" s="200"/>
      <c r="L99" s="431"/>
      <c r="M99" s="200"/>
      <c r="N99" s="432"/>
      <c r="O99" s="199"/>
      <c r="P99" s="202"/>
      <c r="Q99" s="200"/>
      <c r="R99" s="463"/>
      <c r="S99" s="200"/>
      <c r="T99"/>
    </row>
    <row r="100" spans="1:20" ht="13.5" customHeight="1">
      <c r="A100" s="197">
        <v>82</v>
      </c>
      <c r="B100" s="229" t="s">
        <v>324</v>
      </c>
      <c r="C100" s="243" t="s">
        <v>729</v>
      </c>
      <c r="D100" s="252" t="s">
        <v>265</v>
      </c>
      <c r="E100" s="197">
        <v>4</v>
      </c>
      <c r="F100" s="177"/>
      <c r="G100" s="198"/>
      <c r="H100" s="177">
        <v>32</v>
      </c>
      <c r="I100" s="199">
        <v>4</v>
      </c>
      <c r="J100" s="202"/>
      <c r="K100" s="200"/>
      <c r="L100" s="431"/>
      <c r="M100" s="200"/>
      <c r="N100" s="432"/>
      <c r="O100" s="199"/>
      <c r="P100" s="202"/>
      <c r="Q100" s="200"/>
      <c r="R100" s="463"/>
      <c r="S100" s="200"/>
      <c r="T100"/>
    </row>
    <row r="101" spans="1:20" ht="13.5" customHeight="1">
      <c r="A101" s="197">
        <v>82</v>
      </c>
      <c r="B101" s="229" t="s">
        <v>324</v>
      </c>
      <c r="C101" s="243" t="s">
        <v>730</v>
      </c>
      <c r="D101" s="252" t="s">
        <v>281</v>
      </c>
      <c r="E101" s="197">
        <v>4</v>
      </c>
      <c r="F101" s="177"/>
      <c r="G101" s="198"/>
      <c r="H101" s="177">
        <v>32</v>
      </c>
      <c r="I101" s="199">
        <v>4</v>
      </c>
      <c r="J101" s="202"/>
      <c r="K101" s="200"/>
      <c r="L101" s="431"/>
      <c r="M101" s="200"/>
      <c r="N101" s="432"/>
      <c r="O101" s="199"/>
      <c r="P101" s="202"/>
      <c r="Q101" s="200"/>
      <c r="R101" s="463"/>
      <c r="S101" s="200"/>
      <c r="T101"/>
    </row>
    <row r="102" spans="1:20" ht="13.5" customHeight="1">
      <c r="A102" s="197">
        <v>82</v>
      </c>
      <c r="B102" s="229" t="s">
        <v>324</v>
      </c>
      <c r="C102" s="243" t="s">
        <v>731</v>
      </c>
      <c r="D102" s="252" t="s">
        <v>179</v>
      </c>
      <c r="E102" s="197">
        <v>4</v>
      </c>
      <c r="F102" s="177"/>
      <c r="G102" s="198"/>
      <c r="H102" s="177">
        <v>32</v>
      </c>
      <c r="I102" s="199">
        <v>4</v>
      </c>
      <c r="J102" s="202"/>
      <c r="K102" s="200"/>
      <c r="L102" s="431"/>
      <c r="M102" s="200"/>
      <c r="N102" s="432"/>
      <c r="O102" s="199"/>
      <c r="P102" s="202"/>
      <c r="Q102" s="200"/>
      <c r="R102" s="463"/>
      <c r="S102" s="200"/>
      <c r="T102"/>
    </row>
    <row r="103" spans="1:20" ht="13.5" customHeight="1">
      <c r="A103" s="197">
        <v>82</v>
      </c>
      <c r="B103" s="229" t="s">
        <v>324</v>
      </c>
      <c r="C103" s="243" t="s">
        <v>732</v>
      </c>
      <c r="D103" s="252" t="s">
        <v>179</v>
      </c>
      <c r="E103" s="197">
        <v>4</v>
      </c>
      <c r="F103" s="177"/>
      <c r="G103" s="198"/>
      <c r="H103" s="177">
        <v>32</v>
      </c>
      <c r="I103" s="199">
        <v>4</v>
      </c>
      <c r="J103" s="202"/>
      <c r="K103" s="200"/>
      <c r="L103" s="431"/>
      <c r="M103" s="200"/>
      <c r="N103" s="432"/>
      <c r="O103" s="199"/>
      <c r="P103" s="202"/>
      <c r="Q103" s="200"/>
      <c r="R103" s="463"/>
      <c r="S103" s="200"/>
      <c r="T103"/>
    </row>
    <row r="104" spans="1:20" ht="13.5" customHeight="1">
      <c r="A104" s="197">
        <v>82</v>
      </c>
      <c r="B104" s="229" t="s">
        <v>324</v>
      </c>
      <c r="C104" s="243" t="s">
        <v>733</v>
      </c>
      <c r="D104" s="252" t="s">
        <v>179</v>
      </c>
      <c r="E104" s="197">
        <v>4</v>
      </c>
      <c r="F104" s="177"/>
      <c r="G104" s="198"/>
      <c r="H104" s="177">
        <v>32</v>
      </c>
      <c r="I104" s="199">
        <v>4</v>
      </c>
      <c r="J104" s="202"/>
      <c r="K104" s="200"/>
      <c r="L104" s="431"/>
      <c r="M104" s="200"/>
      <c r="N104" s="432"/>
      <c r="O104" s="199"/>
      <c r="P104" s="202"/>
      <c r="Q104" s="200"/>
      <c r="R104" s="463"/>
      <c r="S104" s="200"/>
      <c r="T104"/>
    </row>
    <row r="105" spans="1:20" ht="13.5" customHeight="1">
      <c r="A105" s="197">
        <v>82</v>
      </c>
      <c r="B105" s="229" t="s">
        <v>324</v>
      </c>
      <c r="C105" s="243" t="s">
        <v>734</v>
      </c>
      <c r="D105" s="252" t="s">
        <v>184</v>
      </c>
      <c r="E105" s="197">
        <v>4</v>
      </c>
      <c r="F105" s="177">
        <v>32</v>
      </c>
      <c r="G105" s="198">
        <v>4</v>
      </c>
      <c r="H105" s="177"/>
      <c r="I105" s="199"/>
      <c r="J105" s="202"/>
      <c r="K105" s="200"/>
      <c r="L105" s="431"/>
      <c r="M105" s="200"/>
      <c r="N105" s="432"/>
      <c r="O105" s="199"/>
      <c r="P105" s="202"/>
      <c r="Q105" s="200"/>
      <c r="R105" s="463"/>
      <c r="S105" s="200"/>
      <c r="T105"/>
    </row>
    <row r="106" spans="1:20" ht="13.5" customHeight="1">
      <c r="A106" s="197">
        <v>82</v>
      </c>
      <c r="B106" s="229" t="s">
        <v>324</v>
      </c>
      <c r="C106" s="243" t="s">
        <v>735</v>
      </c>
      <c r="D106" s="252" t="s">
        <v>288</v>
      </c>
      <c r="E106" s="197">
        <v>4</v>
      </c>
      <c r="F106" s="177"/>
      <c r="G106" s="198"/>
      <c r="H106" s="177">
        <v>32</v>
      </c>
      <c r="I106" s="199">
        <v>4</v>
      </c>
      <c r="J106" s="202"/>
      <c r="K106" s="200"/>
      <c r="L106" s="431"/>
      <c r="M106" s="200"/>
      <c r="N106" s="432"/>
      <c r="O106" s="199"/>
      <c r="P106" s="202"/>
      <c r="Q106" s="200"/>
      <c r="R106" s="463"/>
      <c r="S106" s="200"/>
      <c r="T106"/>
    </row>
    <row r="107" spans="1:20" ht="13.5" customHeight="1">
      <c r="A107" s="197">
        <v>82</v>
      </c>
      <c r="B107" s="229" t="s">
        <v>324</v>
      </c>
      <c r="C107" s="243" t="s">
        <v>736</v>
      </c>
      <c r="D107" s="252" t="s">
        <v>288</v>
      </c>
      <c r="E107" s="197">
        <v>4</v>
      </c>
      <c r="F107" s="177"/>
      <c r="G107" s="198"/>
      <c r="H107" s="177">
        <v>32</v>
      </c>
      <c r="I107" s="199">
        <v>4</v>
      </c>
      <c r="J107" s="202"/>
      <c r="K107" s="200"/>
      <c r="L107" s="431"/>
      <c r="M107" s="200"/>
      <c r="N107" s="432"/>
      <c r="O107" s="199"/>
      <c r="P107" s="202"/>
      <c r="Q107" s="200"/>
      <c r="R107" s="463"/>
      <c r="S107" s="200"/>
      <c r="T107"/>
    </row>
    <row r="108" spans="1:20" ht="13.5" customHeight="1">
      <c r="A108" s="197">
        <v>82</v>
      </c>
      <c r="B108" s="229" t="s">
        <v>324</v>
      </c>
      <c r="C108" s="243" t="s">
        <v>737</v>
      </c>
      <c r="D108" s="252" t="s">
        <v>183</v>
      </c>
      <c r="E108" s="197">
        <v>4</v>
      </c>
      <c r="F108" s="177"/>
      <c r="G108" s="198"/>
      <c r="H108" s="177">
        <v>32</v>
      </c>
      <c r="I108" s="199">
        <v>4</v>
      </c>
      <c r="J108" s="202"/>
      <c r="K108" s="200"/>
      <c r="L108" s="431"/>
      <c r="M108" s="200"/>
      <c r="N108" s="432"/>
      <c r="O108" s="199"/>
      <c r="P108" s="202"/>
      <c r="Q108" s="200"/>
      <c r="R108" s="463"/>
      <c r="S108" s="200"/>
      <c r="T108"/>
    </row>
    <row r="109" spans="1:20" ht="13.5" customHeight="1">
      <c r="A109" s="197">
        <v>82</v>
      </c>
      <c r="B109" s="229" t="s">
        <v>324</v>
      </c>
      <c r="C109" s="243" t="s">
        <v>738</v>
      </c>
      <c r="D109" s="252" t="s">
        <v>183</v>
      </c>
      <c r="E109" s="197">
        <v>4</v>
      </c>
      <c r="F109" s="177"/>
      <c r="G109" s="198"/>
      <c r="H109" s="177">
        <v>32</v>
      </c>
      <c r="I109" s="199">
        <v>4</v>
      </c>
      <c r="J109" s="202"/>
      <c r="K109" s="200"/>
      <c r="L109" s="431"/>
      <c r="M109" s="200"/>
      <c r="N109" s="432"/>
      <c r="O109" s="199"/>
      <c r="P109" s="202"/>
      <c r="Q109" s="200"/>
      <c r="R109" s="463"/>
      <c r="S109" s="200"/>
      <c r="T109"/>
    </row>
    <row r="110" spans="1:20" ht="13.5" customHeight="1">
      <c r="A110" s="197">
        <v>82</v>
      </c>
      <c r="B110" s="229" t="s">
        <v>324</v>
      </c>
      <c r="C110" s="243" t="s">
        <v>739</v>
      </c>
      <c r="D110" s="252" t="s">
        <v>5</v>
      </c>
      <c r="E110" s="197">
        <v>4</v>
      </c>
      <c r="F110" s="177">
        <v>32</v>
      </c>
      <c r="G110" s="198">
        <v>4</v>
      </c>
      <c r="H110" s="177"/>
      <c r="I110" s="199"/>
      <c r="J110" s="202"/>
      <c r="K110" s="200"/>
      <c r="L110" s="431"/>
      <c r="M110" s="200"/>
      <c r="N110" s="432"/>
      <c r="O110" s="199"/>
      <c r="P110" s="202"/>
      <c r="Q110" s="200"/>
      <c r="R110" s="463"/>
      <c r="S110" s="200"/>
      <c r="T110"/>
    </row>
    <row r="111" spans="1:20" ht="13.5" customHeight="1">
      <c r="A111" s="197">
        <v>82</v>
      </c>
      <c r="B111" s="229" t="s">
        <v>324</v>
      </c>
      <c r="C111" s="243" t="s">
        <v>740</v>
      </c>
      <c r="D111" s="252" t="s">
        <v>229</v>
      </c>
      <c r="E111" s="197">
        <v>4</v>
      </c>
      <c r="F111" s="177">
        <v>32</v>
      </c>
      <c r="G111" s="198">
        <v>4</v>
      </c>
      <c r="H111" s="177"/>
      <c r="I111" s="199"/>
      <c r="J111" s="202"/>
      <c r="K111" s="200"/>
      <c r="L111" s="431"/>
      <c r="M111" s="200"/>
      <c r="N111" s="432"/>
      <c r="O111" s="199"/>
      <c r="P111" s="202"/>
      <c r="Q111" s="200"/>
      <c r="R111" s="463"/>
      <c r="S111" s="200"/>
    </row>
    <row r="112" spans="1:20" ht="13.5" customHeight="1">
      <c r="A112" s="197">
        <v>82</v>
      </c>
      <c r="B112" s="229" t="s">
        <v>324</v>
      </c>
      <c r="C112" s="243" t="s">
        <v>741</v>
      </c>
      <c r="D112" s="252" t="s">
        <v>229</v>
      </c>
      <c r="E112" s="197">
        <v>4</v>
      </c>
      <c r="F112" s="177">
        <v>32</v>
      </c>
      <c r="G112" s="198">
        <v>4</v>
      </c>
      <c r="H112" s="177"/>
      <c r="I112" s="199"/>
      <c r="J112" s="202"/>
      <c r="K112" s="200"/>
      <c r="L112" s="431"/>
      <c r="M112" s="200"/>
      <c r="N112" s="432"/>
      <c r="O112" s="199"/>
      <c r="P112" s="202"/>
      <c r="Q112" s="200"/>
      <c r="R112" s="463"/>
      <c r="S112" s="200"/>
    </row>
    <row r="113" spans="1:20" ht="13.25" customHeight="1">
      <c r="A113" s="197">
        <v>82</v>
      </c>
      <c r="B113" s="229" t="s">
        <v>324</v>
      </c>
      <c r="C113" s="243" t="s">
        <v>742</v>
      </c>
      <c r="D113" s="252" t="s">
        <v>213</v>
      </c>
      <c r="E113" s="197">
        <v>4</v>
      </c>
      <c r="F113" s="177">
        <v>32</v>
      </c>
      <c r="G113" s="198">
        <v>4</v>
      </c>
      <c r="H113" s="177"/>
      <c r="I113" s="199"/>
      <c r="J113" s="202"/>
      <c r="K113" s="200"/>
      <c r="L113" s="431"/>
      <c r="M113" s="200"/>
      <c r="N113" s="432"/>
      <c r="O113" s="199"/>
      <c r="P113" s="202"/>
      <c r="Q113" s="200"/>
      <c r="R113" s="463"/>
      <c r="S113" s="200"/>
      <c r="T113"/>
    </row>
    <row r="114" spans="1:20" ht="13.5" customHeight="1">
      <c r="A114" s="197">
        <v>82</v>
      </c>
      <c r="B114" s="229" t="s">
        <v>324</v>
      </c>
      <c r="C114" s="243" t="s">
        <v>743</v>
      </c>
      <c r="D114" s="252" t="s">
        <v>214</v>
      </c>
      <c r="E114" s="197">
        <v>4</v>
      </c>
      <c r="F114" s="177"/>
      <c r="G114" s="198"/>
      <c r="H114" s="177">
        <v>32</v>
      </c>
      <c r="I114" s="199">
        <v>4</v>
      </c>
      <c r="J114" s="202"/>
      <c r="K114" s="200"/>
      <c r="L114" s="431"/>
      <c r="M114" s="200"/>
      <c r="N114" s="432"/>
      <c r="O114" s="199"/>
      <c r="P114" s="202"/>
      <c r="Q114" s="200"/>
      <c r="R114" s="463"/>
      <c r="S114" s="200"/>
      <c r="T114"/>
    </row>
    <row r="115" spans="1:20" ht="13.5" customHeight="1">
      <c r="A115" s="197">
        <v>82</v>
      </c>
      <c r="B115" s="229" t="s">
        <v>324</v>
      </c>
      <c r="C115" s="243" t="s">
        <v>744</v>
      </c>
      <c r="D115" s="252" t="s">
        <v>214</v>
      </c>
      <c r="E115" s="197">
        <v>4</v>
      </c>
      <c r="F115" s="177"/>
      <c r="G115" s="198"/>
      <c r="H115" s="177">
        <v>32</v>
      </c>
      <c r="I115" s="199">
        <v>4</v>
      </c>
      <c r="J115" s="202"/>
      <c r="K115" s="200"/>
      <c r="L115" s="431"/>
      <c r="M115" s="200"/>
      <c r="N115" s="432"/>
      <c r="O115" s="199"/>
      <c r="P115" s="202"/>
      <c r="Q115" s="200"/>
      <c r="R115" s="463"/>
      <c r="S115" s="200"/>
      <c r="T115"/>
    </row>
    <row r="116" spans="1:20" ht="13.5" customHeight="1">
      <c r="A116" s="197" t="str">
        <f>IF(E116=0,"",RANK(E116,$E$4:$E$123))</f>
        <v/>
      </c>
      <c r="B116" s="229" t="str">
        <f>IF(E116=0,"",IF(A116=#REF!,"T",""))</f>
        <v/>
      </c>
      <c r="C116" s="243"/>
      <c r="D116" s="252"/>
      <c r="E116" s="197"/>
      <c r="F116" s="381"/>
      <c r="G116" s="198" t="str">
        <f>IF(F116=0,"",VLOOKUP(F116,得点テーブル!$B$6:$H$133,2,FALSE))</f>
        <v/>
      </c>
      <c r="H116" s="177"/>
      <c r="I116" s="199" t="str">
        <f>IF(H116=0,"",VLOOKUP(H116,得点テーブル!$B$6:$H$133,2,FALSE))</f>
        <v/>
      </c>
      <c r="J116" s="202"/>
      <c r="K116" s="200" t="str">
        <f>IF(J116=0,"",VLOOKUP(J116,得点テーブル!$B$6:$H$265,3,FALSE))</f>
        <v/>
      </c>
      <c r="L116" s="431"/>
      <c r="M116" s="200" t="str">
        <f>IF(L116=0,"",VLOOKUP(L116,得点テーブル!$B$6:$H$265,4,FALSE))</f>
        <v/>
      </c>
      <c r="N116" s="432"/>
      <c r="O116" s="199" t="str">
        <f>IF(N116=0,"",VLOOKUP(N116,得点テーブル!$B$6:$H$133,5,FALSE))</f>
        <v/>
      </c>
      <c r="P116" s="202"/>
      <c r="Q116" s="200" t="str">
        <f>IF(P116=0,"",VLOOKUP(P116,得点テーブル!$B$6:$H$133,6,FALSE))</f>
        <v/>
      </c>
      <c r="R116" s="463"/>
      <c r="S116" s="200" t="str">
        <f>IF(R116=0,"",VLOOKUP(R116,得点テーブル!$B$6:$H$133,7,FALSE))</f>
        <v/>
      </c>
      <c r="T116"/>
    </row>
    <row r="117" spans="1:20" s="36" customFormat="1">
      <c r="A117" s="62"/>
      <c r="B117" s="62"/>
      <c r="C117" s="63"/>
      <c r="D117" s="63"/>
      <c r="E117" s="62"/>
      <c r="F117" s="62"/>
      <c r="G117" s="62"/>
      <c r="H117" s="158"/>
      <c r="I117" s="62"/>
      <c r="J117" s="62"/>
      <c r="K117" s="62"/>
      <c r="L117" s="62"/>
      <c r="M117" s="62"/>
      <c r="N117" s="131"/>
      <c r="O117" s="62"/>
      <c r="P117" s="62"/>
      <c r="Q117" s="62"/>
      <c r="R117" s="131"/>
      <c r="S117" s="62"/>
    </row>
    <row r="118" spans="1:20">
      <c r="E118" s="226"/>
    </row>
    <row r="119" spans="1:20">
      <c r="E119" s="203"/>
    </row>
    <row r="120" spans="1:20">
      <c r="E120" s="203"/>
    </row>
    <row r="121" spans="1:20">
      <c r="E121" s="203"/>
    </row>
    <row r="122" spans="1:20">
      <c r="E122" s="203"/>
    </row>
    <row r="123" spans="1:20">
      <c r="E123" s="203"/>
    </row>
    <row r="124" spans="1:20">
      <c r="E124" s="203"/>
    </row>
    <row r="125" spans="1:20">
      <c r="E125" s="203"/>
    </row>
    <row r="126" spans="1:20">
      <c r="E126" s="203"/>
    </row>
    <row r="127" spans="1:20">
      <c r="E127" s="203"/>
    </row>
    <row r="128" spans="1:20">
      <c r="E128" s="203"/>
    </row>
    <row r="129" spans="2:14">
      <c r="B129" s="159"/>
      <c r="E129" s="203"/>
      <c r="N129" s="159"/>
    </row>
    <row r="130" spans="2:14">
      <c r="B130" s="159"/>
      <c r="E130" s="203"/>
      <c r="N130" s="159"/>
    </row>
    <row r="131" spans="2:14">
      <c r="B131" s="159"/>
      <c r="E131" s="203"/>
      <c r="N131" s="159"/>
    </row>
    <row r="132" spans="2:14">
      <c r="B132" s="159"/>
      <c r="E132" s="203"/>
      <c r="N132" s="159"/>
    </row>
    <row r="133" spans="2:14">
      <c r="B133" s="159"/>
      <c r="E133" s="203"/>
      <c r="N133" s="159"/>
    </row>
    <row r="134" spans="2:14">
      <c r="B134" s="159"/>
      <c r="E134" s="203"/>
      <c r="N134" s="159"/>
    </row>
    <row r="135" spans="2:14">
      <c r="B135" s="159"/>
      <c r="E135" s="203"/>
      <c r="N135" s="159"/>
    </row>
    <row r="136" spans="2:14">
      <c r="B136" s="159"/>
      <c r="E136" s="203"/>
      <c r="N136" s="159"/>
    </row>
    <row r="137" spans="2:14">
      <c r="B137" s="159"/>
      <c r="E137" s="203"/>
      <c r="N137" s="159"/>
    </row>
    <row r="138" spans="2:14">
      <c r="B138" s="159"/>
      <c r="E138" s="203"/>
      <c r="N138" s="159"/>
    </row>
    <row r="139" spans="2:14">
      <c r="B139" s="159"/>
      <c r="E139" s="203"/>
      <c r="N139" s="159"/>
    </row>
    <row r="140" spans="2:14">
      <c r="B140" s="159"/>
      <c r="E140" s="203"/>
      <c r="N140" s="159"/>
    </row>
    <row r="141" spans="2:14">
      <c r="B141" s="159"/>
      <c r="E141" s="203"/>
      <c r="N141" s="159"/>
    </row>
    <row r="142" spans="2:14">
      <c r="B142" s="159"/>
      <c r="E142" s="203"/>
      <c r="N142" s="159"/>
    </row>
    <row r="143" spans="2:14">
      <c r="B143" s="159"/>
      <c r="E143" s="203"/>
      <c r="N143" s="159"/>
    </row>
    <row r="144" spans="2:14">
      <c r="B144" s="159"/>
      <c r="E144" s="203"/>
      <c r="N144" s="159"/>
    </row>
    <row r="145" spans="2:14">
      <c r="B145" s="159"/>
      <c r="E145" s="203"/>
      <c r="N145" s="159"/>
    </row>
    <row r="146" spans="2:14">
      <c r="B146" s="159"/>
      <c r="E146" s="203"/>
      <c r="N146" s="159"/>
    </row>
    <row r="147" spans="2:14">
      <c r="B147" s="159"/>
      <c r="E147" s="203"/>
      <c r="N147" s="159"/>
    </row>
    <row r="148" spans="2:14">
      <c r="B148" s="159"/>
      <c r="E148" s="203"/>
      <c r="N148" s="159"/>
    </row>
    <row r="149" spans="2:14">
      <c r="B149" s="159"/>
      <c r="E149" s="203"/>
      <c r="N149" s="159"/>
    </row>
    <row r="150" spans="2:14">
      <c r="B150" s="159"/>
      <c r="E150" s="203"/>
      <c r="N150" s="159"/>
    </row>
    <row r="151" spans="2:14">
      <c r="B151" s="159"/>
      <c r="E151" s="203"/>
      <c r="N151" s="159"/>
    </row>
    <row r="152" spans="2:14">
      <c r="B152" s="159"/>
      <c r="E152" s="203"/>
      <c r="N152" s="159"/>
    </row>
    <row r="153" spans="2:14">
      <c r="B153" s="159"/>
      <c r="E153" s="203"/>
      <c r="N153" s="159"/>
    </row>
    <row r="154" spans="2:14">
      <c r="B154" s="159"/>
      <c r="E154" s="203"/>
      <c r="N154" s="159"/>
    </row>
    <row r="155" spans="2:14">
      <c r="B155" s="159"/>
      <c r="E155" s="203"/>
      <c r="N155" s="159"/>
    </row>
    <row r="156" spans="2:14">
      <c r="B156" s="159"/>
      <c r="E156" s="203"/>
      <c r="N156" s="159"/>
    </row>
    <row r="157" spans="2:14">
      <c r="B157" s="159"/>
      <c r="E157" s="203"/>
      <c r="N157" s="159"/>
    </row>
    <row r="158" spans="2:14">
      <c r="B158" s="159"/>
      <c r="E158" s="203"/>
      <c r="N158" s="159"/>
    </row>
    <row r="159" spans="2:14">
      <c r="B159" s="159"/>
      <c r="E159" s="203"/>
      <c r="N159" s="159"/>
    </row>
    <row r="160" spans="2:14">
      <c r="B160" s="159"/>
      <c r="E160" s="203"/>
      <c r="N160" s="159"/>
    </row>
    <row r="161" spans="2:14">
      <c r="B161" s="159"/>
      <c r="E161" s="203"/>
      <c r="N161" s="159"/>
    </row>
    <row r="162" spans="2:14">
      <c r="B162" s="159"/>
      <c r="E162" s="203"/>
      <c r="N162" s="159"/>
    </row>
    <row r="163" spans="2:14">
      <c r="B163" s="159"/>
      <c r="E163" s="203"/>
      <c r="N163" s="159"/>
    </row>
    <row r="164" spans="2:14">
      <c r="B164" s="159"/>
      <c r="E164" s="203"/>
      <c r="N164" s="159"/>
    </row>
    <row r="165" spans="2:14">
      <c r="B165" s="159"/>
      <c r="E165" s="203"/>
      <c r="N165" s="159"/>
    </row>
    <row r="166" spans="2:14">
      <c r="B166" s="159"/>
      <c r="E166" s="203"/>
      <c r="N166" s="159"/>
    </row>
    <row r="167" spans="2:14">
      <c r="B167" s="159"/>
      <c r="E167" s="203"/>
      <c r="N167" s="159"/>
    </row>
    <row r="168" spans="2:14">
      <c r="B168" s="159"/>
      <c r="E168" s="203"/>
      <c r="N168" s="159"/>
    </row>
    <row r="169" spans="2:14">
      <c r="B169" s="159"/>
      <c r="E169" s="203"/>
      <c r="N169" s="159"/>
    </row>
    <row r="170" spans="2:14">
      <c r="B170" s="159"/>
      <c r="E170" s="203"/>
      <c r="N170" s="159"/>
    </row>
    <row r="171" spans="2:14">
      <c r="B171" s="159"/>
      <c r="E171" s="203"/>
      <c r="N171" s="159"/>
    </row>
    <row r="172" spans="2:14">
      <c r="B172" s="159"/>
      <c r="E172" s="203"/>
      <c r="N172" s="159"/>
    </row>
    <row r="173" spans="2:14">
      <c r="B173" s="159"/>
      <c r="E173" s="203"/>
      <c r="N173" s="159"/>
    </row>
    <row r="174" spans="2:14">
      <c r="B174" s="159"/>
      <c r="E174" s="203"/>
      <c r="N174" s="159"/>
    </row>
    <row r="175" spans="2:14">
      <c r="B175" s="159"/>
      <c r="E175" s="203"/>
      <c r="N175" s="159"/>
    </row>
    <row r="176" spans="2:14">
      <c r="B176" s="159"/>
      <c r="E176" s="203"/>
      <c r="N176" s="159"/>
    </row>
    <row r="177" spans="2:14">
      <c r="B177" s="159"/>
      <c r="E177" s="203"/>
      <c r="N177" s="159"/>
    </row>
    <row r="178" spans="2:14">
      <c r="B178" s="159"/>
      <c r="E178" s="203"/>
      <c r="N178" s="159"/>
    </row>
    <row r="179" spans="2:14">
      <c r="B179" s="159"/>
      <c r="E179" s="203"/>
      <c r="N179" s="159"/>
    </row>
    <row r="180" spans="2:14">
      <c r="B180" s="159"/>
      <c r="E180" s="203"/>
      <c r="N180" s="159"/>
    </row>
    <row r="181" spans="2:14">
      <c r="B181" s="159"/>
      <c r="E181" s="203"/>
      <c r="N181" s="159"/>
    </row>
    <row r="182" spans="2:14">
      <c r="B182" s="159"/>
      <c r="E182" s="203"/>
      <c r="N182" s="159"/>
    </row>
    <row r="183" spans="2:14">
      <c r="B183" s="159"/>
      <c r="E183" s="203"/>
      <c r="N183" s="159"/>
    </row>
    <row r="184" spans="2:14">
      <c r="B184" s="159"/>
      <c r="E184" s="203"/>
      <c r="N184" s="159"/>
    </row>
    <row r="185" spans="2:14">
      <c r="B185" s="159"/>
      <c r="E185" s="203"/>
      <c r="N185" s="159"/>
    </row>
    <row r="186" spans="2:14">
      <c r="B186" s="159"/>
      <c r="E186" s="203"/>
      <c r="N186" s="159"/>
    </row>
    <row r="187" spans="2:14">
      <c r="B187" s="159"/>
      <c r="E187" s="203"/>
      <c r="N187" s="159"/>
    </row>
    <row r="188" spans="2:14">
      <c r="B188" s="159"/>
      <c r="E188" s="203"/>
      <c r="N188" s="159"/>
    </row>
    <row r="189" spans="2:14">
      <c r="B189" s="159"/>
      <c r="E189" s="203"/>
      <c r="N189" s="159"/>
    </row>
    <row r="190" spans="2:14">
      <c r="B190" s="159"/>
      <c r="E190" s="203"/>
      <c r="N190" s="159"/>
    </row>
    <row r="191" spans="2:14">
      <c r="B191" s="159"/>
      <c r="E191" s="203"/>
      <c r="N191" s="159"/>
    </row>
    <row r="192" spans="2:14">
      <c r="B192" s="159"/>
      <c r="E192" s="203"/>
      <c r="N192" s="159"/>
    </row>
    <row r="193" spans="2:14">
      <c r="B193" s="159"/>
      <c r="E193" s="203"/>
      <c r="N193" s="159"/>
    </row>
    <row r="194" spans="2:14">
      <c r="B194" s="159"/>
      <c r="E194" s="203"/>
      <c r="N194" s="159"/>
    </row>
    <row r="195" spans="2:14">
      <c r="B195" s="159"/>
      <c r="E195" s="203"/>
      <c r="N195" s="159"/>
    </row>
    <row r="196" spans="2:14">
      <c r="B196" s="159"/>
      <c r="E196" s="203"/>
      <c r="N196" s="159"/>
    </row>
    <row r="197" spans="2:14">
      <c r="B197" s="159"/>
      <c r="E197" s="203"/>
      <c r="N197" s="159"/>
    </row>
    <row r="198" spans="2:14">
      <c r="B198" s="159"/>
      <c r="E198" s="203"/>
      <c r="N198" s="159"/>
    </row>
    <row r="199" spans="2:14">
      <c r="B199" s="159"/>
      <c r="E199" s="203"/>
      <c r="N199" s="159"/>
    </row>
    <row r="200" spans="2:14">
      <c r="B200" s="159"/>
      <c r="E200" s="203"/>
      <c r="N200" s="159"/>
    </row>
    <row r="201" spans="2:14">
      <c r="B201" s="159"/>
      <c r="E201" s="203"/>
      <c r="N201" s="159"/>
    </row>
    <row r="202" spans="2:14">
      <c r="B202" s="159"/>
      <c r="E202" s="203"/>
      <c r="N202" s="159"/>
    </row>
    <row r="203" spans="2:14">
      <c r="B203" s="159"/>
      <c r="E203" s="203"/>
      <c r="N203" s="159"/>
    </row>
    <row r="204" spans="2:14">
      <c r="B204" s="159"/>
      <c r="E204" s="203"/>
      <c r="N204" s="159"/>
    </row>
    <row r="205" spans="2:14">
      <c r="B205" s="159"/>
      <c r="E205" s="203"/>
      <c r="N205" s="159"/>
    </row>
    <row r="206" spans="2:14">
      <c r="B206" s="159"/>
      <c r="E206" s="203"/>
      <c r="N206" s="159"/>
    </row>
    <row r="207" spans="2:14">
      <c r="B207" s="159"/>
      <c r="E207" s="203"/>
      <c r="N207" s="159"/>
    </row>
    <row r="208" spans="2:14">
      <c r="B208" s="159"/>
      <c r="E208" s="203"/>
      <c r="N208" s="159"/>
    </row>
    <row r="209" spans="2:14">
      <c r="B209" s="159"/>
      <c r="E209" s="203"/>
      <c r="N209" s="159"/>
    </row>
    <row r="210" spans="2:14">
      <c r="B210" s="159"/>
      <c r="E210" s="203"/>
      <c r="N210" s="159"/>
    </row>
    <row r="211" spans="2:14">
      <c r="B211" s="159"/>
      <c r="E211" s="203"/>
      <c r="N211" s="159"/>
    </row>
    <row r="212" spans="2:14">
      <c r="B212" s="159"/>
      <c r="E212" s="203"/>
      <c r="N212" s="159"/>
    </row>
    <row r="213" spans="2:14">
      <c r="B213" s="159"/>
      <c r="E213" s="203"/>
      <c r="N213" s="159"/>
    </row>
    <row r="214" spans="2:14">
      <c r="B214" s="159"/>
      <c r="E214" s="203"/>
      <c r="N214" s="159"/>
    </row>
    <row r="215" spans="2:14">
      <c r="B215" s="159"/>
      <c r="E215" s="203"/>
      <c r="N215" s="159"/>
    </row>
    <row r="216" spans="2:14">
      <c r="B216" s="159"/>
      <c r="E216" s="203"/>
      <c r="N216" s="159"/>
    </row>
    <row r="217" spans="2:14">
      <c r="B217" s="159"/>
      <c r="E217" s="203"/>
      <c r="N217" s="159"/>
    </row>
    <row r="218" spans="2:14">
      <c r="B218" s="159"/>
      <c r="E218" s="203"/>
      <c r="N218" s="159"/>
    </row>
    <row r="219" spans="2:14">
      <c r="B219" s="159"/>
      <c r="E219" s="203"/>
      <c r="N219" s="159"/>
    </row>
    <row r="220" spans="2:14">
      <c r="B220" s="159"/>
      <c r="E220" s="203"/>
      <c r="N220" s="159"/>
    </row>
    <row r="221" spans="2:14">
      <c r="B221" s="159"/>
      <c r="E221" s="203"/>
      <c r="N221" s="159"/>
    </row>
    <row r="222" spans="2:14">
      <c r="B222" s="159"/>
      <c r="E222" s="203"/>
      <c r="N222" s="159"/>
    </row>
    <row r="223" spans="2:14">
      <c r="B223" s="159"/>
      <c r="E223" s="203"/>
      <c r="N223" s="159"/>
    </row>
    <row r="224" spans="2:14">
      <c r="B224" s="159"/>
      <c r="E224" s="203"/>
      <c r="N224" s="159"/>
    </row>
    <row r="225" spans="2:14">
      <c r="B225" s="159"/>
      <c r="E225" s="203"/>
      <c r="N225" s="159"/>
    </row>
    <row r="226" spans="2:14">
      <c r="B226" s="159"/>
      <c r="E226" s="203"/>
      <c r="N226" s="159"/>
    </row>
    <row r="227" spans="2:14">
      <c r="B227" s="159"/>
      <c r="E227" s="203"/>
      <c r="N227" s="159"/>
    </row>
    <row r="228" spans="2:14">
      <c r="B228" s="159"/>
      <c r="E228" s="203"/>
      <c r="N228" s="159"/>
    </row>
    <row r="229" spans="2:14">
      <c r="B229" s="159"/>
      <c r="E229" s="203"/>
      <c r="N229" s="159"/>
    </row>
    <row r="230" spans="2:14">
      <c r="B230" s="159"/>
      <c r="E230" s="203"/>
      <c r="N230" s="159"/>
    </row>
    <row r="231" spans="2:14">
      <c r="B231" s="159"/>
      <c r="E231" s="203"/>
      <c r="N231" s="159"/>
    </row>
    <row r="232" spans="2:14">
      <c r="B232" s="159"/>
      <c r="E232" s="203"/>
      <c r="N232" s="159"/>
    </row>
    <row r="233" spans="2:14">
      <c r="B233" s="159"/>
      <c r="E233" s="203"/>
      <c r="N233" s="159"/>
    </row>
    <row r="234" spans="2:14">
      <c r="B234" s="159"/>
      <c r="E234" s="203"/>
      <c r="N234" s="159"/>
    </row>
    <row r="235" spans="2:14">
      <c r="B235" s="159"/>
      <c r="E235" s="203"/>
      <c r="N235" s="159"/>
    </row>
    <row r="236" spans="2:14">
      <c r="B236" s="159"/>
      <c r="E236" s="203"/>
      <c r="N236" s="159"/>
    </row>
    <row r="237" spans="2:14">
      <c r="B237" s="159"/>
      <c r="E237" s="203"/>
      <c r="N237" s="159"/>
    </row>
    <row r="238" spans="2:14">
      <c r="B238" s="159"/>
      <c r="E238" s="203"/>
      <c r="N238" s="159"/>
    </row>
    <row r="239" spans="2:14">
      <c r="B239" s="159"/>
      <c r="E239" s="203"/>
      <c r="N239" s="159"/>
    </row>
    <row r="240" spans="2:14">
      <c r="B240" s="159"/>
      <c r="E240" s="203"/>
      <c r="N240" s="159"/>
    </row>
    <row r="241" spans="2:14">
      <c r="B241" s="159"/>
      <c r="E241" s="203"/>
      <c r="N241" s="159"/>
    </row>
    <row r="242" spans="2:14">
      <c r="B242" s="159"/>
      <c r="E242" s="203"/>
      <c r="N242" s="159"/>
    </row>
    <row r="243" spans="2:14">
      <c r="B243" s="159"/>
      <c r="E243" s="203"/>
      <c r="N243" s="159"/>
    </row>
    <row r="244" spans="2:14">
      <c r="B244" s="159"/>
      <c r="E244" s="203"/>
      <c r="N244" s="159"/>
    </row>
    <row r="245" spans="2:14">
      <c r="B245" s="159"/>
      <c r="E245" s="203"/>
      <c r="N245" s="159"/>
    </row>
    <row r="246" spans="2:14">
      <c r="B246" s="159"/>
      <c r="E246" s="203"/>
      <c r="N246" s="159"/>
    </row>
    <row r="247" spans="2:14">
      <c r="B247" s="159"/>
      <c r="E247" s="203"/>
      <c r="N247" s="159"/>
    </row>
    <row r="248" spans="2:14">
      <c r="B248" s="159"/>
      <c r="E248" s="203"/>
      <c r="N248" s="159"/>
    </row>
    <row r="249" spans="2:14">
      <c r="B249" s="159"/>
      <c r="E249" s="203"/>
      <c r="N249" s="159"/>
    </row>
    <row r="250" spans="2:14">
      <c r="B250" s="159"/>
      <c r="E250" s="203"/>
      <c r="N250" s="159"/>
    </row>
    <row r="251" spans="2:14">
      <c r="B251" s="159"/>
      <c r="E251" s="203"/>
      <c r="N251" s="159"/>
    </row>
    <row r="252" spans="2:14">
      <c r="B252" s="159"/>
      <c r="E252" s="203"/>
      <c r="N252" s="159"/>
    </row>
    <row r="253" spans="2:14">
      <c r="B253" s="159"/>
      <c r="E253" s="203"/>
      <c r="N253" s="159"/>
    </row>
    <row r="254" spans="2:14">
      <c r="B254" s="159"/>
      <c r="E254" s="203"/>
      <c r="N254" s="159"/>
    </row>
    <row r="255" spans="2:14">
      <c r="B255" s="159"/>
      <c r="E255" s="203"/>
      <c r="N255" s="159"/>
    </row>
    <row r="256" spans="2:14">
      <c r="B256" s="159"/>
      <c r="E256" s="203"/>
      <c r="N256" s="159"/>
    </row>
    <row r="257" spans="2:14">
      <c r="B257" s="159"/>
      <c r="E257" s="203"/>
      <c r="N257" s="159"/>
    </row>
    <row r="258" spans="2:14">
      <c r="B258" s="159"/>
      <c r="E258" s="203"/>
      <c r="N258" s="159"/>
    </row>
    <row r="259" spans="2:14">
      <c r="B259" s="159"/>
      <c r="E259" s="203"/>
      <c r="N259" s="159"/>
    </row>
    <row r="260" spans="2:14">
      <c r="B260" s="159"/>
      <c r="E260" s="203"/>
      <c r="N260" s="159"/>
    </row>
    <row r="261" spans="2:14">
      <c r="B261" s="159"/>
      <c r="E261" s="203"/>
      <c r="N261" s="159"/>
    </row>
    <row r="262" spans="2:14">
      <c r="B262" s="159"/>
      <c r="E262" s="203"/>
      <c r="N262" s="159"/>
    </row>
    <row r="263" spans="2:14">
      <c r="B263" s="159"/>
      <c r="E263" s="225"/>
      <c r="N263" s="159"/>
    </row>
    <row r="264" spans="2:14">
      <c r="B264" s="159"/>
      <c r="E264" s="225"/>
      <c r="N264" s="159"/>
    </row>
    <row r="265" spans="2:14">
      <c r="B265" s="159"/>
      <c r="E265" s="225"/>
      <c r="N265" s="159"/>
    </row>
    <row r="266" spans="2:14">
      <c r="B266" s="159"/>
      <c r="E266" s="225"/>
      <c r="N266" s="159"/>
    </row>
    <row r="267" spans="2:14">
      <c r="B267" s="159"/>
      <c r="E267" s="225"/>
      <c r="N267" s="159"/>
    </row>
    <row r="268" spans="2:14">
      <c r="B268" s="159"/>
      <c r="E268" s="225"/>
      <c r="N268" s="159"/>
    </row>
    <row r="269" spans="2:14">
      <c r="B269" s="159"/>
      <c r="E269" s="225"/>
      <c r="N269" s="159"/>
    </row>
    <row r="270" spans="2:14">
      <c r="B270" s="159"/>
      <c r="E270" s="225"/>
      <c r="N270" s="159"/>
    </row>
    <row r="271" spans="2:14">
      <c r="B271" s="159"/>
      <c r="E271" s="225"/>
      <c r="N271" s="159"/>
    </row>
    <row r="272" spans="2:14">
      <c r="B272" s="159"/>
      <c r="E272" s="225"/>
      <c r="N272" s="159"/>
    </row>
    <row r="273" spans="2:14">
      <c r="B273" s="159"/>
      <c r="E273" s="225"/>
      <c r="N273" s="159"/>
    </row>
    <row r="274" spans="2:14">
      <c r="B274" s="159"/>
      <c r="E274" s="225"/>
      <c r="N274" s="159"/>
    </row>
    <row r="275" spans="2:14">
      <c r="B275" s="159"/>
      <c r="E275" s="225"/>
      <c r="N275" s="159"/>
    </row>
    <row r="276" spans="2:14">
      <c r="B276" s="159"/>
      <c r="E276" s="225"/>
      <c r="N276" s="159"/>
    </row>
    <row r="277" spans="2:14">
      <c r="B277" s="159"/>
      <c r="E277" s="225"/>
      <c r="N277" s="159"/>
    </row>
    <row r="278" spans="2:14">
      <c r="B278" s="159"/>
      <c r="E278" s="225"/>
      <c r="N278" s="159"/>
    </row>
    <row r="279" spans="2:14">
      <c r="B279" s="159"/>
      <c r="E279" s="225"/>
      <c r="N279" s="159"/>
    </row>
    <row r="280" spans="2:14">
      <c r="B280" s="159"/>
      <c r="E280" s="225"/>
      <c r="N280" s="159"/>
    </row>
    <row r="281" spans="2:14">
      <c r="B281" s="159"/>
      <c r="E281" s="225"/>
      <c r="N281" s="159"/>
    </row>
    <row r="282" spans="2:14">
      <c r="B282" s="159"/>
      <c r="E282" s="225"/>
      <c r="N282" s="159"/>
    </row>
    <row r="283" spans="2:14">
      <c r="B283" s="159"/>
      <c r="E283" s="206"/>
      <c r="N283" s="159"/>
    </row>
    <row r="284" spans="2:14" s="159" customFormat="1"/>
  </sheetData>
  <mergeCells count="10">
    <mergeCell ref="A3:B4"/>
    <mergeCell ref="C3:C4"/>
    <mergeCell ref="D3:D4"/>
    <mergeCell ref="P3:Q3"/>
    <mergeCell ref="J3:K3"/>
    <mergeCell ref="R3:S3"/>
    <mergeCell ref="F3:G3"/>
    <mergeCell ref="L3:M3"/>
    <mergeCell ref="N3:O3"/>
    <mergeCell ref="H3:I3"/>
  </mergeCells>
  <phoneticPr fontId="7"/>
  <pageMargins left="0.51181102362204722" right="0.43307086614173229" top="0.70866141732283472" bottom="0.6692913385826772" header="0.51181102362204722" footer="0.51181102362204722"/>
  <pageSetup paperSize="9" scale="90" fitToHeight="2" orientation="portrait"/>
  <headerFooter alignWithMargins="0">
    <oddHeader>&amp;A&amp;RPage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1"/>
  <sheetViews>
    <sheetView view="pageBreakPreview" topLeftCell="A17" zoomScaleNormal="100" zoomScaleSheetLayoutView="100" workbookViewId="0">
      <selection activeCell="K44" sqref="K44"/>
    </sheetView>
  </sheetViews>
  <sheetFormatPr baseColWidth="10" defaultColWidth="9" defaultRowHeight="14"/>
  <cols>
    <col min="1" max="1" width="3.6640625" style="65" customWidth="1"/>
    <col min="2" max="2" width="1.6640625" style="65" customWidth="1"/>
    <col min="3" max="3" width="11.6640625" style="66" customWidth="1"/>
    <col min="4" max="4" width="12.6640625" style="66" customWidth="1"/>
    <col min="5" max="15" width="5.6640625" style="65" customWidth="1"/>
    <col min="16" max="16384" width="9" style="65"/>
  </cols>
  <sheetData>
    <row r="1" spans="1:16" customFormat="1" ht="19.5" customHeight="1">
      <c r="A1" t="s">
        <v>0</v>
      </c>
      <c r="F1" s="1" t="s">
        <v>8</v>
      </c>
      <c r="H1" s="1"/>
      <c r="K1" s="65"/>
      <c r="M1" t="str">
        <f>M12</f>
        <v>2023/3/31現在</v>
      </c>
    </row>
    <row r="2" spans="1:16" ht="4.5" customHeight="1"/>
    <row r="3" spans="1:16" ht="13.5" customHeight="1">
      <c r="A3" s="572" t="s">
        <v>172</v>
      </c>
      <c r="B3" s="573"/>
      <c r="C3" s="576" t="s">
        <v>12</v>
      </c>
      <c r="D3" s="578" t="s">
        <v>174</v>
      </c>
      <c r="E3" s="67" t="s">
        <v>175</v>
      </c>
      <c r="F3" s="568" t="str">
        <f>F14</f>
        <v>R4マスターズ</v>
      </c>
      <c r="G3" s="568"/>
      <c r="H3" s="568"/>
      <c r="I3" s="568"/>
      <c r="J3" s="568"/>
      <c r="K3" s="568"/>
      <c r="L3" s="568"/>
      <c r="M3" s="568"/>
      <c r="N3" s="568"/>
      <c r="O3" s="568"/>
    </row>
    <row r="4" spans="1:16" ht="13.5" customHeight="1">
      <c r="A4" s="574"/>
      <c r="B4" s="575"/>
      <c r="C4" s="577"/>
      <c r="D4" s="579"/>
      <c r="E4" s="68" t="s">
        <v>176</v>
      </c>
      <c r="F4" s="168" t="s">
        <v>177</v>
      </c>
      <c r="G4" s="69" t="s">
        <v>175</v>
      </c>
      <c r="H4" s="168" t="s">
        <v>177</v>
      </c>
      <c r="I4" s="69" t="s">
        <v>175</v>
      </c>
      <c r="J4" s="168" t="s">
        <v>177</v>
      </c>
      <c r="K4" s="69" t="s">
        <v>175</v>
      </c>
      <c r="L4" s="174" t="s">
        <v>177</v>
      </c>
      <c r="M4" s="69" t="s">
        <v>175</v>
      </c>
      <c r="N4" s="174" t="s">
        <v>177</v>
      </c>
      <c r="O4" s="69" t="s">
        <v>175</v>
      </c>
    </row>
    <row r="5" spans="1:16" ht="3" customHeight="1">
      <c r="A5" s="70"/>
      <c r="B5" s="71"/>
      <c r="C5" s="72"/>
      <c r="D5" s="73"/>
      <c r="E5" s="74"/>
      <c r="F5" s="169"/>
      <c r="G5" s="76"/>
      <c r="H5" s="172"/>
      <c r="I5" s="78"/>
      <c r="J5" s="75"/>
      <c r="K5" s="76"/>
      <c r="L5" s="77"/>
      <c r="M5" s="78"/>
      <c r="N5" s="75"/>
      <c r="O5" s="76"/>
    </row>
    <row r="6" spans="1:16">
      <c r="A6" s="9" t="str">
        <f>IF(E6=0,"",RANK(E6,$E$4:$E$12))</f>
        <v/>
      </c>
      <c r="B6" s="9" t="str">
        <f>IF(E6=0,"",IF(A6=A5,"T",""))</f>
        <v/>
      </c>
      <c r="C6" s="243"/>
      <c r="D6" s="253"/>
      <c r="E6" s="9">
        <f>IF(F6="",0,G6)+IF(H6="",0,I6)+IF(J6="",0,K6)+IF(L6="",0,M6)+IF(N6="",0,O6)</f>
        <v>0</v>
      </c>
      <c r="F6" s="292"/>
      <c r="G6" s="31" t="str">
        <f>IF(F6=0,"",VLOOKUP(F6,得点テーブル!$B$6:$H$133,3,0))</f>
        <v/>
      </c>
      <c r="H6" s="219"/>
      <c r="I6" s="44" t="str">
        <f>IF(H6=0,"",VLOOKUP(H6,得点テーブル!$B$6:$H$133,3,0))</f>
        <v/>
      </c>
      <c r="J6" s="184"/>
      <c r="K6" s="44" t="str">
        <f>IF(J6=0,"",VLOOKUP(J6,得点テーブル!$B$6:$H$133,5,0))</f>
        <v/>
      </c>
      <c r="L6" s="79"/>
      <c r="M6" s="44" t="str">
        <f>IF(L6=0,"",VLOOKUP(L6,得点テーブル!$B$6:$H$133,6,0))</f>
        <v/>
      </c>
      <c r="N6" s="182"/>
      <c r="O6" s="44" t="str">
        <f>IF(N6=0,"",VLOOKUP(N6,得点テーブル!$B$6:$H$133,7,0))</f>
        <v/>
      </c>
      <c r="P6"/>
    </row>
    <row r="7" spans="1:16">
      <c r="A7" s="9" t="str">
        <f>IF(E7=0,"",RANK(E7,$E$4:$E$12))</f>
        <v/>
      </c>
      <c r="B7" s="9" t="str">
        <f>IF(E7=0,"",IF(A7=A6,"T",""))</f>
        <v/>
      </c>
      <c r="C7" s="260"/>
      <c r="D7" s="259"/>
      <c r="E7" s="9">
        <f>IF(F7="",0,G7)+IF(H7="",0,I7)+IF(J7="",0,K7)+IF(L7="",0,M7)+IF(N7="",0,O7)</f>
        <v>0</v>
      </c>
      <c r="F7" s="177"/>
      <c r="G7" s="31" t="str">
        <f>IF(F7=0,"",VLOOKUP(F7,得点テーブル!$B$6:$H$133,3,0))</f>
        <v/>
      </c>
      <c r="H7" s="217"/>
      <c r="I7" s="44" t="str">
        <f>IF(H7=0,"",VLOOKUP(H7,得点テーブル!$B$6:$H$133,3,0))</f>
        <v/>
      </c>
      <c r="J7" s="184"/>
      <c r="K7" s="44" t="str">
        <f>IF(J7=0,"",VLOOKUP(J7,得点テーブル!$B$6:$H$133,5,0))</f>
        <v/>
      </c>
      <c r="L7" s="79"/>
      <c r="M7" s="44" t="str">
        <f>IF(L7=0,"",VLOOKUP(L7,得点テーブル!$B$6:$H$133,6,0))</f>
        <v/>
      </c>
      <c r="N7" s="182"/>
      <c r="O7" s="44" t="str">
        <f>IF(N7=0,"",VLOOKUP(N7,得点テーブル!$B$6:$H$133,7,0))</f>
        <v/>
      </c>
      <c r="P7"/>
    </row>
    <row r="8" spans="1:16" customFormat="1">
      <c r="A8" s="9" t="str">
        <f>IF(E8=0,"",RANK(E8,$E$4:$E$12))</f>
        <v/>
      </c>
      <c r="B8" s="9" t="str">
        <f>IF(E8=0,"",IF(A8=A7,"T",""))</f>
        <v/>
      </c>
      <c r="C8" s="243"/>
      <c r="D8" s="210"/>
      <c r="E8" s="9">
        <f>IF(F8="",0,G8)+IF(H8="",0,I8)+IF(J8="",0,K8)+IF(L8="",0,M8)+IF(N8="",0,O8)</f>
        <v>0</v>
      </c>
      <c r="F8" s="177"/>
      <c r="G8" s="31" t="str">
        <f>IF(F8=0,"",VLOOKUP(F8,得点テーブル!$B$6:$H$133,3,0))</f>
        <v/>
      </c>
      <c r="H8" s="217"/>
      <c r="I8" s="44" t="str">
        <f>IF(H8=0,"",VLOOKUP(H8,得点テーブル!$B$6:$H$133,3,0))</f>
        <v/>
      </c>
      <c r="J8" s="184"/>
      <c r="K8" s="44" t="str">
        <f>IF(J8=0,"",VLOOKUP(J8,得点テーブル!$B$6:$H$133,5,0))</f>
        <v/>
      </c>
      <c r="L8" s="79"/>
      <c r="M8" s="44" t="str">
        <f>IF(L8=0,"",VLOOKUP(L8,得点テーブル!$B$6:$H$133,6,0))</f>
        <v/>
      </c>
      <c r="N8" s="182"/>
      <c r="O8" s="44" t="str">
        <f>IF(N8=0,"",VLOOKUP(N8,得点テーブル!$B$6:$H$133,7,0))</f>
        <v/>
      </c>
    </row>
    <row r="9" spans="1:16" customFormat="1">
      <c r="A9" s="9" t="str">
        <f>IF(E9=0,"",RANK(E9,$E$4:$E$12))</f>
        <v/>
      </c>
      <c r="B9" s="9" t="str">
        <f>IF(E9=0,"",IF(A9=A8,"T",""))</f>
        <v/>
      </c>
      <c r="C9" s="254"/>
      <c r="D9" s="252"/>
      <c r="E9" s="9">
        <f>IF(F9="",0,G9)+IF(H9="",0,I9)+IF(J9="",0,K9)+IF(L9="",0,M9)+IF(N9="",0,O9)</f>
        <v>0</v>
      </c>
      <c r="F9" s="177"/>
      <c r="G9" s="31" t="str">
        <f>IF(F9=0,"",VLOOKUP(F9,得点テーブル!$B$6:$H$133,3,0))</f>
        <v/>
      </c>
      <c r="H9" s="217"/>
      <c r="I9" s="44" t="str">
        <f>IF(H9=0,"",VLOOKUP(H9,得点テーブル!$B$6:$H$133,3,0))</f>
        <v/>
      </c>
      <c r="J9" s="184"/>
      <c r="K9" s="44" t="str">
        <f>IF(J9=0,"",VLOOKUP(J9,得点テーブル!$B$6:$H$133,5,0))</f>
        <v/>
      </c>
      <c r="L9" s="79"/>
      <c r="M9" s="44" t="str">
        <f>IF(L9=0,"",VLOOKUP(L9,得点テーブル!$B$6:$H$133,6,0))</f>
        <v/>
      </c>
      <c r="N9" s="182"/>
      <c r="O9" s="44" t="str">
        <f>IF(N9=0,"",VLOOKUP(N9,得点テーブル!$B$6:$H$133,7,0))</f>
        <v/>
      </c>
    </row>
    <row r="10" spans="1:16" customFormat="1">
      <c r="A10" s="9" t="str">
        <f>IF(E10=0,"",RANK(E10,$E$4:$E$12))</f>
        <v/>
      </c>
      <c r="B10" s="9" t="str">
        <f>IF(E10=0,"",IF(A10=A9,"T",""))</f>
        <v/>
      </c>
      <c r="C10" s="254"/>
      <c r="D10" s="232"/>
      <c r="E10" s="9">
        <f>IF(F10="",0,G10)+IF(H10="",0,I10)+IF(J10="",0,K10)+IF(L10="",0,M10)+IF(N10="",0,O10)</f>
        <v>0</v>
      </c>
      <c r="F10" s="177"/>
      <c r="G10" s="31" t="str">
        <f>IF(F10=0,"",VLOOKUP(F10,得点テーブル!$B$6:$H$133,3,0))</f>
        <v/>
      </c>
      <c r="H10" s="217"/>
      <c r="I10" s="44" t="str">
        <f>IF(H10=0,"",VLOOKUP(H10,得点テーブル!$B$6:$H$133,3,0))</f>
        <v/>
      </c>
      <c r="J10" s="184"/>
      <c r="K10" s="44" t="str">
        <f>IF(J10=0,"",VLOOKUP(J10,得点テーブル!$B$6:$H$133,5,0))</f>
        <v/>
      </c>
      <c r="L10" s="79"/>
      <c r="M10" s="44" t="str">
        <f>IF(L10=0,"",VLOOKUP(L10,得点テーブル!$B$6:$H$133,6,0))</f>
        <v/>
      </c>
      <c r="N10" s="182"/>
      <c r="O10" s="44" t="str">
        <f>IF(N10=0,"",VLOOKUP(N10,得点テーブル!$B$6:$H$133,7,0))</f>
        <v/>
      </c>
    </row>
    <row r="11" spans="1:16" ht="3" customHeight="1">
      <c r="A11" s="81"/>
      <c r="B11" s="81"/>
      <c r="C11" s="82"/>
      <c r="D11" s="82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</row>
    <row r="12" spans="1:16" customFormat="1" ht="19.5" customHeight="1">
      <c r="A12" t="s">
        <v>0</v>
      </c>
      <c r="F12" t="s">
        <v>209</v>
      </c>
      <c r="H12" s="1"/>
      <c r="K12" s="65"/>
      <c r="M12" t="str">
        <f>年齢男子S!M1</f>
        <v>2023/3/31現在</v>
      </c>
    </row>
    <row r="13" spans="1:16" ht="4.5" customHeight="1"/>
    <row r="14" spans="1:16" ht="13.5" customHeight="1">
      <c r="A14" s="572" t="s">
        <v>172</v>
      </c>
      <c r="B14" s="573"/>
      <c r="C14" s="576" t="s">
        <v>12</v>
      </c>
      <c r="D14" s="578" t="s">
        <v>174</v>
      </c>
      <c r="E14" s="67" t="s">
        <v>175</v>
      </c>
      <c r="F14" s="568" t="str">
        <f>年齢男子S!F2</f>
        <v>R4マスターズ</v>
      </c>
      <c r="G14" s="568"/>
      <c r="H14" s="568" t="str">
        <f>年齢男子S!H2</f>
        <v>R4会長杯</v>
      </c>
      <c r="I14" s="568"/>
      <c r="J14" s="568" t="str">
        <f>年齢男子S!J2</f>
        <v>R4県選手権</v>
      </c>
      <c r="K14" s="568"/>
      <c r="L14" s="568" t="str">
        <f>年齢男子S!L2</f>
        <v>R4室内</v>
      </c>
      <c r="M14" s="568"/>
      <c r="N14" s="580" t="str">
        <f>年齢男子S!N2</f>
        <v>R4熊谷杯</v>
      </c>
      <c r="O14" s="580"/>
    </row>
    <row r="15" spans="1:16" ht="13.5" customHeight="1">
      <c r="A15" s="574"/>
      <c r="B15" s="575"/>
      <c r="C15" s="577"/>
      <c r="D15" s="579"/>
      <c r="E15" s="68" t="s">
        <v>176</v>
      </c>
      <c r="F15" s="168" t="s">
        <v>177</v>
      </c>
      <c r="G15" s="69" t="s">
        <v>175</v>
      </c>
      <c r="H15" s="168" t="s">
        <v>177</v>
      </c>
      <c r="I15" s="69" t="s">
        <v>175</v>
      </c>
      <c r="J15" s="168" t="s">
        <v>177</v>
      </c>
      <c r="K15" s="69" t="s">
        <v>175</v>
      </c>
      <c r="L15" s="174" t="s">
        <v>177</v>
      </c>
      <c r="M15" s="69" t="s">
        <v>175</v>
      </c>
      <c r="N15" s="174" t="s">
        <v>177</v>
      </c>
      <c r="O15" s="69" t="s">
        <v>175</v>
      </c>
    </row>
    <row r="16" spans="1:16" ht="3" customHeight="1">
      <c r="A16" s="70"/>
      <c r="B16" s="71"/>
      <c r="C16" s="72"/>
      <c r="D16" s="73"/>
      <c r="E16" s="74"/>
      <c r="F16" s="169"/>
      <c r="G16" s="76"/>
      <c r="H16" s="172"/>
      <c r="I16" s="78"/>
      <c r="J16" s="75"/>
      <c r="K16" s="76"/>
      <c r="L16" s="77"/>
      <c r="M16" s="78"/>
      <c r="N16" s="75"/>
      <c r="O16" s="76"/>
    </row>
    <row r="17" spans="1:16">
      <c r="A17" s="9">
        <v>1</v>
      </c>
      <c r="B17" s="9"/>
      <c r="C17" s="307" t="s">
        <v>766</v>
      </c>
      <c r="D17" s="252" t="s">
        <v>186</v>
      </c>
      <c r="E17" s="9">
        <v>350</v>
      </c>
      <c r="F17" s="170"/>
      <c r="G17" s="31"/>
      <c r="H17" s="219">
        <v>2</v>
      </c>
      <c r="I17" s="44">
        <v>100</v>
      </c>
      <c r="J17" s="434">
        <v>1</v>
      </c>
      <c r="K17" s="44">
        <v>200</v>
      </c>
      <c r="L17" s="323"/>
      <c r="M17" s="44"/>
      <c r="N17" s="475">
        <v>8</v>
      </c>
      <c r="O17" s="44">
        <v>50</v>
      </c>
    </row>
    <row r="18" spans="1:16">
      <c r="A18" s="9">
        <v>2</v>
      </c>
      <c r="B18" s="9"/>
      <c r="C18" s="270" t="s">
        <v>750</v>
      </c>
      <c r="D18" s="246" t="s">
        <v>751</v>
      </c>
      <c r="E18" s="9">
        <v>310</v>
      </c>
      <c r="F18" s="170">
        <v>1</v>
      </c>
      <c r="G18" s="31">
        <v>150</v>
      </c>
      <c r="H18" s="217">
        <v>4</v>
      </c>
      <c r="I18" s="44">
        <v>70</v>
      </c>
      <c r="J18" s="434"/>
      <c r="K18" s="44"/>
      <c r="L18" s="323"/>
      <c r="M18" s="44"/>
      <c r="N18" s="476">
        <v>4</v>
      </c>
      <c r="O18" s="44">
        <v>90</v>
      </c>
    </row>
    <row r="19" spans="1:16">
      <c r="A19" s="9">
        <v>3</v>
      </c>
      <c r="B19" s="9"/>
      <c r="C19" s="409" t="s">
        <v>746</v>
      </c>
      <c r="D19" s="266" t="s">
        <v>747</v>
      </c>
      <c r="E19" s="9">
        <v>280</v>
      </c>
      <c r="F19" s="170"/>
      <c r="G19" s="31"/>
      <c r="H19" s="217">
        <v>1</v>
      </c>
      <c r="I19" s="44">
        <v>150</v>
      </c>
      <c r="J19" s="434"/>
      <c r="K19" s="44"/>
      <c r="L19" s="323"/>
      <c r="M19" s="44"/>
      <c r="N19" s="477">
        <v>2</v>
      </c>
      <c r="O19" s="44">
        <v>130</v>
      </c>
    </row>
    <row r="20" spans="1:16">
      <c r="A20" s="9">
        <v>4</v>
      </c>
      <c r="B20" s="9"/>
      <c r="C20" s="312" t="s">
        <v>775</v>
      </c>
      <c r="D20" s="493" t="s">
        <v>3</v>
      </c>
      <c r="E20" s="9">
        <v>230</v>
      </c>
      <c r="F20" s="170">
        <v>3</v>
      </c>
      <c r="G20" s="31">
        <v>80</v>
      </c>
      <c r="H20" s="217"/>
      <c r="I20" s="44"/>
      <c r="J20" s="434">
        <v>2</v>
      </c>
      <c r="K20" s="44">
        <v>150</v>
      </c>
      <c r="L20" s="323"/>
      <c r="M20" s="44"/>
      <c r="N20" s="477"/>
      <c r="O20" s="44"/>
    </row>
    <row r="21" spans="1:16">
      <c r="A21" s="9">
        <v>5</v>
      </c>
      <c r="B21" s="9"/>
      <c r="C21" s="492" t="s">
        <v>754</v>
      </c>
      <c r="D21" s="341" t="s">
        <v>186</v>
      </c>
      <c r="E21" s="9">
        <v>180</v>
      </c>
      <c r="F21" s="170"/>
      <c r="G21" s="31"/>
      <c r="H21" s="217"/>
      <c r="I21" s="44"/>
      <c r="J21" s="435"/>
      <c r="K21" s="44"/>
      <c r="L21" s="323"/>
      <c r="M21" s="44"/>
      <c r="N21" s="477">
        <v>1</v>
      </c>
      <c r="O21" s="44">
        <v>180</v>
      </c>
    </row>
    <row r="22" spans="1:16">
      <c r="A22" s="9">
        <v>6</v>
      </c>
      <c r="B22" s="9"/>
      <c r="C22" s="260" t="s">
        <v>767</v>
      </c>
      <c r="D22" s="246" t="s">
        <v>221</v>
      </c>
      <c r="E22" s="9">
        <v>170</v>
      </c>
      <c r="F22" s="170"/>
      <c r="G22" s="31"/>
      <c r="H22" s="217">
        <v>4</v>
      </c>
      <c r="I22" s="44">
        <v>70</v>
      </c>
      <c r="J22" s="435">
        <v>4</v>
      </c>
      <c r="K22" s="44">
        <v>100</v>
      </c>
      <c r="L22" s="323"/>
      <c r="M22" s="44"/>
      <c r="N22" s="477"/>
      <c r="O22" s="44"/>
    </row>
    <row r="23" spans="1:16">
      <c r="A23" s="9">
        <v>7</v>
      </c>
      <c r="B23" s="9"/>
      <c r="C23" s="492" t="s">
        <v>683</v>
      </c>
      <c r="D23" s="300" t="s">
        <v>250</v>
      </c>
      <c r="E23" s="9">
        <v>150</v>
      </c>
      <c r="F23" s="170"/>
      <c r="G23" s="31"/>
      <c r="H23" s="217">
        <v>8</v>
      </c>
      <c r="I23" s="44">
        <v>40</v>
      </c>
      <c r="J23" s="435">
        <v>8</v>
      </c>
      <c r="K23" s="44">
        <v>60</v>
      </c>
      <c r="L23" s="323"/>
      <c r="M23" s="44"/>
      <c r="N23" s="477">
        <v>8</v>
      </c>
      <c r="O23" s="44">
        <v>50</v>
      </c>
    </row>
    <row r="24" spans="1:16" customFormat="1">
      <c r="A24" s="9">
        <v>8</v>
      </c>
      <c r="B24" s="9"/>
      <c r="C24" s="242" t="s">
        <v>785</v>
      </c>
      <c r="D24" s="246" t="s">
        <v>2</v>
      </c>
      <c r="E24" s="9">
        <v>140</v>
      </c>
      <c r="F24" s="170"/>
      <c r="G24" s="31"/>
      <c r="H24" s="217">
        <v>8</v>
      </c>
      <c r="I24" s="44">
        <v>40</v>
      </c>
      <c r="J24" s="435">
        <v>4</v>
      </c>
      <c r="K24" s="44">
        <v>100</v>
      </c>
      <c r="L24" s="323"/>
      <c r="M24" s="44"/>
      <c r="N24" s="477"/>
      <c r="O24" s="44"/>
      <c r="P24" s="65"/>
    </row>
    <row r="25" spans="1:16">
      <c r="A25" s="9">
        <v>9</v>
      </c>
      <c r="B25" s="9"/>
      <c r="C25" s="260" t="s">
        <v>745</v>
      </c>
      <c r="D25" s="246" t="s">
        <v>203</v>
      </c>
      <c r="E25" s="9">
        <v>130</v>
      </c>
      <c r="F25" s="170"/>
      <c r="G25" s="31"/>
      <c r="H25" s="217">
        <v>8</v>
      </c>
      <c r="I25" s="44">
        <v>40</v>
      </c>
      <c r="J25" s="435"/>
      <c r="K25" s="44"/>
      <c r="L25" s="323"/>
      <c r="M25" s="44"/>
      <c r="N25" s="477">
        <v>4</v>
      </c>
      <c r="O25" s="44">
        <v>90</v>
      </c>
    </row>
    <row r="26" spans="1:16">
      <c r="A26" s="9">
        <v>10</v>
      </c>
      <c r="B26" s="9"/>
      <c r="C26" s="332" t="s">
        <v>692</v>
      </c>
      <c r="D26" s="246" t="s">
        <v>18</v>
      </c>
      <c r="E26" s="9">
        <v>100</v>
      </c>
      <c r="F26" s="170"/>
      <c r="G26" s="31"/>
      <c r="H26" s="217">
        <v>8</v>
      </c>
      <c r="I26" s="44">
        <v>40</v>
      </c>
      <c r="J26" s="435">
        <v>8</v>
      </c>
      <c r="K26" s="44">
        <v>60</v>
      </c>
      <c r="L26" s="323"/>
      <c r="M26" s="44"/>
      <c r="N26" s="477"/>
      <c r="O26" s="44"/>
    </row>
    <row r="27" spans="1:16">
      <c r="A27" s="9">
        <v>10</v>
      </c>
      <c r="B27" s="9" t="s">
        <v>324</v>
      </c>
      <c r="C27" s="491" t="s">
        <v>822</v>
      </c>
      <c r="D27" s="246" t="s">
        <v>186</v>
      </c>
      <c r="E27" s="9">
        <v>100</v>
      </c>
      <c r="F27" s="170">
        <v>2</v>
      </c>
      <c r="G27" s="31">
        <v>100</v>
      </c>
      <c r="H27" s="217"/>
      <c r="I27" s="44"/>
      <c r="J27" s="435"/>
      <c r="K27" s="44"/>
      <c r="L27" s="323"/>
      <c r="M27" s="44"/>
      <c r="N27" s="477"/>
      <c r="O27" s="44"/>
    </row>
    <row r="28" spans="1:16">
      <c r="A28" s="9">
        <v>12</v>
      </c>
      <c r="B28" s="9"/>
      <c r="C28" s="271" t="s">
        <v>823</v>
      </c>
      <c r="D28" s="246" t="s">
        <v>199</v>
      </c>
      <c r="E28" s="9">
        <v>70</v>
      </c>
      <c r="F28" s="170">
        <v>4</v>
      </c>
      <c r="G28" s="31">
        <v>70</v>
      </c>
      <c r="H28" s="217"/>
      <c r="I28" s="44"/>
      <c r="J28" s="435"/>
      <c r="K28" s="44"/>
      <c r="L28" s="323"/>
      <c r="M28" s="44"/>
      <c r="N28" s="477"/>
      <c r="O28" s="44"/>
    </row>
    <row r="29" spans="1:16">
      <c r="A29" s="9">
        <v>13</v>
      </c>
      <c r="B29" s="9"/>
      <c r="C29" s="243" t="s">
        <v>824</v>
      </c>
      <c r="D29" s="494" t="s">
        <v>183</v>
      </c>
      <c r="E29" s="9">
        <v>50</v>
      </c>
      <c r="F29" s="170"/>
      <c r="G29" s="31"/>
      <c r="H29" s="217"/>
      <c r="I29" s="44"/>
      <c r="J29" s="435"/>
      <c r="K29" s="44"/>
      <c r="L29" s="323"/>
      <c r="M29" s="44"/>
      <c r="N29" s="477">
        <v>8</v>
      </c>
      <c r="O29" s="44">
        <v>50</v>
      </c>
    </row>
    <row r="30" spans="1:16">
      <c r="A30" s="9">
        <v>13</v>
      </c>
      <c r="B30" s="9" t="s">
        <v>324</v>
      </c>
      <c r="C30" s="242" t="s">
        <v>825</v>
      </c>
      <c r="D30" s="278" t="s">
        <v>183</v>
      </c>
      <c r="E30" s="9">
        <v>50</v>
      </c>
      <c r="F30" s="170"/>
      <c r="G30" s="31"/>
      <c r="H30" s="217"/>
      <c r="I30" s="44"/>
      <c r="J30" s="435"/>
      <c r="K30" s="44"/>
      <c r="L30" s="323"/>
      <c r="M30" s="44"/>
      <c r="N30" s="477">
        <v>8</v>
      </c>
      <c r="O30" s="44">
        <v>50</v>
      </c>
    </row>
    <row r="31" spans="1:16">
      <c r="A31" s="9">
        <v>15</v>
      </c>
      <c r="B31" s="9"/>
      <c r="C31" s="243" t="s">
        <v>656</v>
      </c>
      <c r="D31" s="44" t="s">
        <v>203</v>
      </c>
      <c r="E31" s="9">
        <v>40</v>
      </c>
      <c r="F31" s="170">
        <v>5</v>
      </c>
      <c r="G31" s="31">
        <v>40</v>
      </c>
      <c r="H31" s="217"/>
      <c r="I31" s="44"/>
      <c r="J31" s="435"/>
      <c r="K31" s="44"/>
      <c r="L31" s="323"/>
      <c r="M31" s="44"/>
      <c r="N31" s="477"/>
      <c r="O31" s="44"/>
    </row>
    <row r="32" spans="1:16">
      <c r="A32" s="9" t="str">
        <f t="shared" ref="A32" si="0">IF(E32=0,"",RANK(E32,$E$15:$E$35))</f>
        <v/>
      </c>
      <c r="B32" s="9" t="str">
        <f>IF(E32=0,"",IF(A32=#REF!,"T",""))</f>
        <v/>
      </c>
      <c r="C32" s="265"/>
      <c r="D32" s="252"/>
      <c r="E32" s="9"/>
      <c r="F32" s="170"/>
      <c r="G32" s="31" t="str">
        <f>IF(F32=0,"",VLOOKUP(F32,得点テーブル!$B$6:$H$133,3,0))</f>
        <v/>
      </c>
      <c r="H32" s="217"/>
      <c r="I32" s="44" t="str">
        <f>IF(H32=0,"",VLOOKUP(H32,得点テーブル!$B$6:$H$133,3,0))</f>
        <v/>
      </c>
      <c r="J32" s="435"/>
      <c r="K32" s="44" t="str">
        <f>IF(J32=0,"",VLOOKUP(J32,得点テーブル!$B$6:$H$133,5,0))</f>
        <v/>
      </c>
      <c r="L32" s="323"/>
      <c r="M32" s="44" t="str">
        <f>IF(L32=0,"",VLOOKUP(L32,得点テーブル!$B$6:$H$133,6,0))</f>
        <v/>
      </c>
      <c r="N32" s="477"/>
      <c r="O32" s="44" t="str">
        <f>IF(N32=0,"",VLOOKUP(N32,得点テーブル!$B$6:$H$133,7,0))</f>
        <v/>
      </c>
    </row>
    <row r="33" spans="1:15" ht="3" customHeight="1">
      <c r="A33" s="81"/>
      <c r="B33" s="81"/>
      <c r="C33" s="82"/>
      <c r="D33" s="82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</row>
    <row r="34" spans="1:15" customFormat="1" ht="19.5" customHeight="1">
      <c r="A34" t="s">
        <v>11</v>
      </c>
      <c r="F34" t="s">
        <v>211</v>
      </c>
      <c r="H34" s="1"/>
      <c r="K34" s="65"/>
      <c r="M34" t="str">
        <f>M12</f>
        <v>2023/3/31現在</v>
      </c>
    </row>
    <row r="35" spans="1:15" ht="4.5" customHeight="1"/>
    <row r="36" spans="1:15" ht="13.5" customHeight="1">
      <c r="A36" s="572" t="s">
        <v>172</v>
      </c>
      <c r="B36" s="573"/>
      <c r="C36" s="576" t="s">
        <v>12</v>
      </c>
      <c r="D36" s="578" t="s">
        <v>174</v>
      </c>
      <c r="E36" s="67" t="s">
        <v>175</v>
      </c>
      <c r="F36" s="555" t="str">
        <f>F14</f>
        <v>R4マスターズ</v>
      </c>
      <c r="G36" s="555"/>
      <c r="H36" s="555" t="str">
        <f>H14</f>
        <v>R4会長杯</v>
      </c>
      <c r="I36" s="555"/>
      <c r="J36" s="555" t="str">
        <f>J14</f>
        <v>R4県選手権</v>
      </c>
      <c r="K36" s="555"/>
      <c r="L36" s="555" t="str">
        <f>L14</f>
        <v>R4室内</v>
      </c>
      <c r="M36" s="555"/>
      <c r="N36" s="556" t="str">
        <f>N14</f>
        <v>R4熊谷杯</v>
      </c>
      <c r="O36" s="556"/>
    </row>
    <row r="37" spans="1:15" ht="13.5" customHeight="1">
      <c r="A37" s="574"/>
      <c r="B37" s="575"/>
      <c r="C37" s="577"/>
      <c r="D37" s="579"/>
      <c r="E37" s="68" t="s">
        <v>176</v>
      </c>
      <c r="F37" s="168" t="s">
        <v>177</v>
      </c>
      <c r="G37" s="69" t="s">
        <v>175</v>
      </c>
      <c r="H37" s="168" t="s">
        <v>177</v>
      </c>
      <c r="I37" s="69" t="s">
        <v>175</v>
      </c>
      <c r="J37" s="168" t="s">
        <v>177</v>
      </c>
      <c r="K37" s="69" t="s">
        <v>175</v>
      </c>
      <c r="L37" s="174" t="s">
        <v>177</v>
      </c>
      <c r="M37" s="69" t="s">
        <v>175</v>
      </c>
      <c r="N37" s="174" t="s">
        <v>177</v>
      </c>
      <c r="O37" s="69" t="s">
        <v>175</v>
      </c>
    </row>
    <row r="38" spans="1:15" ht="3" customHeight="1">
      <c r="A38" s="71"/>
      <c r="B38" s="71"/>
      <c r="C38" s="72"/>
      <c r="D38" s="73"/>
      <c r="E38" s="74"/>
      <c r="F38" s="169"/>
      <c r="G38" s="76"/>
      <c r="H38" s="172"/>
      <c r="I38" s="78"/>
      <c r="J38" s="75"/>
      <c r="K38" s="76"/>
      <c r="L38" s="77"/>
      <c r="M38" s="78"/>
      <c r="N38" s="75"/>
      <c r="O38" s="76"/>
    </row>
    <row r="39" spans="1:15" ht="13.5" customHeight="1">
      <c r="A39" s="9">
        <v>1</v>
      </c>
      <c r="B39" s="9"/>
      <c r="C39" s="243" t="s">
        <v>781</v>
      </c>
      <c r="D39" s="246" t="s">
        <v>221</v>
      </c>
      <c r="E39" s="9">
        <v>90</v>
      </c>
      <c r="F39" s="170"/>
      <c r="G39" s="213"/>
      <c r="H39" s="217"/>
      <c r="I39" s="44"/>
      <c r="J39" s="170"/>
      <c r="K39" s="44"/>
      <c r="L39" s="80"/>
      <c r="M39" s="44"/>
      <c r="N39" s="478">
        <v>4</v>
      </c>
      <c r="O39" s="44">
        <v>90</v>
      </c>
    </row>
    <row r="40" spans="1:15" ht="13.5" customHeight="1">
      <c r="A40" s="9">
        <v>1</v>
      </c>
      <c r="B40" s="9" t="s">
        <v>324</v>
      </c>
      <c r="C40" s="314" t="s">
        <v>775</v>
      </c>
      <c r="D40" s="300" t="s">
        <v>2</v>
      </c>
      <c r="E40" s="9">
        <v>90</v>
      </c>
      <c r="F40" s="170"/>
      <c r="G40" s="213"/>
      <c r="H40" s="217"/>
      <c r="I40" s="44"/>
      <c r="J40" s="170"/>
      <c r="K40" s="44"/>
      <c r="L40" s="80"/>
      <c r="M40" s="44"/>
      <c r="N40" s="478">
        <v>4</v>
      </c>
      <c r="O40" s="44">
        <v>90</v>
      </c>
    </row>
    <row r="41" spans="1:15" ht="13.5" customHeight="1">
      <c r="A41" s="9">
        <v>3</v>
      </c>
      <c r="B41" s="9"/>
      <c r="C41" s="243" t="s">
        <v>785</v>
      </c>
      <c r="D41" s="500" t="s">
        <v>2</v>
      </c>
      <c r="E41" s="9">
        <v>30</v>
      </c>
      <c r="F41" s="170"/>
      <c r="G41" s="213"/>
      <c r="H41" s="217"/>
      <c r="I41" s="44"/>
      <c r="J41" s="170"/>
      <c r="K41" s="44"/>
      <c r="L41" s="80"/>
      <c r="M41" s="44"/>
      <c r="N41" s="478">
        <v>16</v>
      </c>
      <c r="O41" s="44">
        <v>30</v>
      </c>
    </row>
    <row r="42" spans="1:15" ht="13.5" customHeight="1">
      <c r="A42" s="9">
        <v>3</v>
      </c>
      <c r="B42" s="9" t="s">
        <v>324</v>
      </c>
      <c r="C42" s="314" t="s">
        <v>822</v>
      </c>
      <c r="D42" s="246" t="s">
        <v>186</v>
      </c>
      <c r="E42" s="9">
        <v>30</v>
      </c>
      <c r="F42" s="170"/>
      <c r="G42" s="213"/>
      <c r="H42" s="217"/>
      <c r="I42" s="44"/>
      <c r="J42" s="170"/>
      <c r="K42" s="44"/>
      <c r="L42" s="80"/>
      <c r="M42" s="44"/>
      <c r="N42" s="478">
        <v>16</v>
      </c>
      <c r="O42" s="44">
        <v>30</v>
      </c>
    </row>
    <row r="43" spans="1:15" ht="13.5" customHeight="1">
      <c r="A43" s="9">
        <v>3</v>
      </c>
      <c r="B43" s="9" t="s">
        <v>324</v>
      </c>
      <c r="C43" s="260" t="s">
        <v>795</v>
      </c>
      <c r="D43" s="300" t="s">
        <v>2</v>
      </c>
      <c r="E43" s="9">
        <v>30</v>
      </c>
      <c r="F43" s="170"/>
      <c r="G43" s="213"/>
      <c r="H43" s="217"/>
      <c r="I43" s="44"/>
      <c r="J43" s="170"/>
      <c r="K43" s="44"/>
      <c r="L43" s="80"/>
      <c r="M43" s="44"/>
      <c r="N43" s="478">
        <v>16</v>
      </c>
      <c r="O43" s="44">
        <v>30</v>
      </c>
    </row>
    <row r="44" spans="1:15" ht="13.5" customHeight="1">
      <c r="A44" s="9">
        <v>3</v>
      </c>
      <c r="B44" s="9" t="s">
        <v>324</v>
      </c>
      <c r="C44" s="265" t="s">
        <v>794</v>
      </c>
      <c r="D44" s="252" t="s">
        <v>199</v>
      </c>
      <c r="E44" s="9">
        <v>30</v>
      </c>
      <c r="F44" s="170"/>
      <c r="G44" s="213"/>
      <c r="H44" s="217"/>
      <c r="I44" s="44"/>
      <c r="J44" s="170"/>
      <c r="K44" s="44"/>
      <c r="L44" s="80"/>
      <c r="M44" s="44"/>
      <c r="N44" s="478">
        <v>16</v>
      </c>
      <c r="O44" s="44">
        <v>30</v>
      </c>
    </row>
    <row r="45" spans="1:15" ht="13.5" customHeight="1">
      <c r="A45" s="9" t="str">
        <f>IF(E45=0,"",RANK(E45,$E$37:$E$45))</f>
        <v/>
      </c>
      <c r="B45" s="9" t="str">
        <f>IF(E45=0,"",IF(A45=#REF!,"T",""))</f>
        <v/>
      </c>
      <c r="C45" s="272"/>
      <c r="D45" s="273"/>
      <c r="E45" s="9"/>
      <c r="F45" s="170"/>
      <c r="G45" s="218" t="str">
        <f>IF(F45=0,"",VLOOKUP(F45,得点テーブル!$B$6:$H$133,3,0))</f>
        <v/>
      </c>
      <c r="H45" s="217"/>
      <c r="I45" s="44" t="str">
        <f>IF(H45=0,"",VLOOKUP(H45,得点テーブル!$B$6:$H$133,3,0))</f>
        <v/>
      </c>
      <c r="J45" s="170"/>
      <c r="K45" s="44" t="str">
        <f>IF(J45=0,"",VLOOKUP(J45,得点テーブル!$B$6:$H$133,5,0))</f>
        <v/>
      </c>
      <c r="L45" s="80"/>
      <c r="M45" s="44" t="str">
        <f>IF(L45=0,"",VLOOKUP(L45,得点テーブル!$B$6:$H$133,6,0))</f>
        <v/>
      </c>
      <c r="N45" s="478"/>
      <c r="O45" s="44" t="str">
        <f>IF(N45=0,"",VLOOKUP(N45,得点テーブル!$B$6:$H$133,7,0))</f>
        <v/>
      </c>
    </row>
    <row r="46" spans="1:15" ht="3" customHeight="1">
      <c r="A46" s="81"/>
      <c r="B46" s="81"/>
      <c r="C46" s="82"/>
      <c r="D46" s="82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</row>
    <row r="47" spans="1:15" customFormat="1" ht="19.5" customHeight="1">
      <c r="A47" t="s">
        <v>11</v>
      </c>
      <c r="F47" s="1" t="s">
        <v>14</v>
      </c>
      <c r="H47" s="1"/>
      <c r="K47" s="65"/>
      <c r="M47" t="str">
        <f>M12</f>
        <v>2023/3/31現在</v>
      </c>
    </row>
    <row r="48" spans="1:15" ht="4.5" customHeight="1"/>
    <row r="49" spans="1:15" ht="13.5" customHeight="1">
      <c r="A49" s="572" t="s">
        <v>172</v>
      </c>
      <c r="B49" s="573"/>
      <c r="C49" s="576" t="s">
        <v>12</v>
      </c>
      <c r="D49" s="578" t="s">
        <v>174</v>
      </c>
      <c r="E49" s="67" t="s">
        <v>175</v>
      </c>
      <c r="F49" s="555" t="str">
        <f>F36</f>
        <v>R4マスターズ</v>
      </c>
      <c r="G49" s="555"/>
      <c r="H49" s="555" t="str">
        <f>H36</f>
        <v>R4会長杯</v>
      </c>
      <c r="I49" s="555"/>
      <c r="J49" s="555" t="str">
        <f>J36</f>
        <v>R4県選手権</v>
      </c>
      <c r="K49" s="555"/>
      <c r="L49" s="555" t="str">
        <f>L36</f>
        <v>R4室内</v>
      </c>
      <c r="M49" s="555"/>
      <c r="N49" s="556" t="str">
        <f>N36</f>
        <v>R4熊谷杯</v>
      </c>
      <c r="O49" s="556"/>
    </row>
    <row r="50" spans="1:15" ht="13.5" customHeight="1">
      <c r="A50" s="574"/>
      <c r="B50" s="575"/>
      <c r="C50" s="577"/>
      <c r="D50" s="579"/>
      <c r="E50" s="68" t="s">
        <v>176</v>
      </c>
      <c r="F50" s="168" t="s">
        <v>177</v>
      </c>
      <c r="G50" s="69" t="s">
        <v>175</v>
      </c>
      <c r="H50" s="168" t="s">
        <v>177</v>
      </c>
      <c r="I50" s="69" t="s">
        <v>175</v>
      </c>
      <c r="J50" s="168" t="s">
        <v>177</v>
      </c>
      <c r="K50" s="69" t="s">
        <v>175</v>
      </c>
      <c r="L50" s="174" t="s">
        <v>177</v>
      </c>
      <c r="M50" s="69" t="s">
        <v>175</v>
      </c>
      <c r="N50" s="174" t="s">
        <v>177</v>
      </c>
      <c r="O50" s="69" t="s">
        <v>175</v>
      </c>
    </row>
    <row r="51" spans="1:15" ht="3" customHeight="1">
      <c r="A51" s="71"/>
      <c r="B51" s="71"/>
      <c r="C51" s="72"/>
      <c r="D51" s="73"/>
      <c r="E51" s="74"/>
      <c r="F51" s="169"/>
      <c r="G51" s="76"/>
      <c r="H51" s="172"/>
      <c r="I51" s="78"/>
      <c r="J51" s="75"/>
      <c r="K51" s="76"/>
      <c r="L51" s="77"/>
      <c r="M51" s="78"/>
      <c r="N51" s="77"/>
      <c r="O51" s="78"/>
    </row>
    <row r="52" spans="1:15" ht="13.5" customHeight="1">
      <c r="A52" s="9">
        <v>1</v>
      </c>
      <c r="B52" s="9"/>
      <c r="C52" s="402" t="s">
        <v>782</v>
      </c>
      <c r="D52" s="442" t="s">
        <v>221</v>
      </c>
      <c r="E52" s="9">
        <v>240</v>
      </c>
      <c r="F52" s="83"/>
      <c r="G52" s="213"/>
      <c r="H52" s="297"/>
      <c r="I52" s="44"/>
      <c r="J52" s="342"/>
      <c r="K52" s="44"/>
      <c r="L52" s="323">
        <v>1</v>
      </c>
      <c r="M52" s="44">
        <v>150</v>
      </c>
      <c r="N52" s="477">
        <v>4</v>
      </c>
      <c r="O52" s="44">
        <v>90</v>
      </c>
    </row>
    <row r="53" spans="1:15" ht="13.5" customHeight="1">
      <c r="A53" s="9">
        <v>2</v>
      </c>
      <c r="B53" s="9"/>
      <c r="C53" s="332" t="s">
        <v>823</v>
      </c>
      <c r="D53" s="442" t="s">
        <v>221</v>
      </c>
      <c r="E53" s="9">
        <v>150</v>
      </c>
      <c r="F53" s="83"/>
      <c r="G53" s="213"/>
      <c r="H53" s="170"/>
      <c r="I53" s="44"/>
      <c r="J53" s="342"/>
      <c r="K53" s="44"/>
      <c r="L53" s="323">
        <v>2</v>
      </c>
      <c r="M53" s="44">
        <v>100</v>
      </c>
      <c r="N53" s="476">
        <v>8</v>
      </c>
      <c r="O53" s="44">
        <v>50</v>
      </c>
    </row>
    <row r="54" spans="1:15" ht="13.5" customHeight="1">
      <c r="A54" s="9">
        <v>3</v>
      </c>
      <c r="B54" s="9"/>
      <c r="C54" s="271" t="s">
        <v>827</v>
      </c>
      <c r="D54" s="246" t="s">
        <v>2</v>
      </c>
      <c r="E54" s="9">
        <v>70</v>
      </c>
      <c r="F54" s="83"/>
      <c r="G54" s="213"/>
      <c r="H54" s="170"/>
      <c r="I54" s="44"/>
      <c r="J54" s="342"/>
      <c r="K54" s="44"/>
      <c r="L54" s="323">
        <v>8</v>
      </c>
      <c r="M54" s="44">
        <v>40</v>
      </c>
      <c r="N54" s="476">
        <v>16</v>
      </c>
      <c r="O54" s="44">
        <v>30</v>
      </c>
    </row>
    <row r="55" spans="1:15" ht="13.5" customHeight="1">
      <c r="A55" s="9">
        <v>3</v>
      </c>
      <c r="B55" s="9" t="s">
        <v>324</v>
      </c>
      <c r="C55" s="243" t="s">
        <v>828</v>
      </c>
      <c r="D55" s="276" t="s">
        <v>179</v>
      </c>
      <c r="E55" s="9">
        <v>70</v>
      </c>
      <c r="F55" s="170"/>
      <c r="G55" s="213"/>
      <c r="H55" s="170"/>
      <c r="I55" s="44"/>
      <c r="J55" s="342"/>
      <c r="K55" s="44"/>
      <c r="L55" s="323">
        <v>8</v>
      </c>
      <c r="M55" s="44">
        <v>40</v>
      </c>
      <c r="N55" s="476">
        <v>16</v>
      </c>
      <c r="O55" s="44">
        <v>30</v>
      </c>
    </row>
    <row r="56" spans="1:15" ht="13.5" customHeight="1">
      <c r="A56" s="9">
        <v>5</v>
      </c>
      <c r="B56" s="9"/>
      <c r="C56" s="271" t="s">
        <v>826</v>
      </c>
      <c r="D56" s="316" t="s">
        <v>222</v>
      </c>
      <c r="E56" s="9">
        <v>50</v>
      </c>
      <c r="F56" s="83"/>
      <c r="G56" s="213"/>
      <c r="H56" s="170"/>
      <c r="I56" s="44"/>
      <c r="J56" s="342"/>
      <c r="K56" s="44"/>
      <c r="L56" s="323"/>
      <c r="M56" s="44"/>
      <c r="N56" s="476">
        <v>8</v>
      </c>
      <c r="O56" s="44">
        <v>50</v>
      </c>
    </row>
    <row r="57" spans="1:15" ht="13.5" customHeight="1">
      <c r="A57" s="9">
        <v>6</v>
      </c>
      <c r="B57" s="9"/>
      <c r="C57" s="441" t="s">
        <v>788</v>
      </c>
      <c r="D57" s="294" t="s">
        <v>2</v>
      </c>
      <c r="E57" s="9">
        <v>40</v>
      </c>
      <c r="F57" s="83"/>
      <c r="G57" s="213"/>
      <c r="H57" s="170"/>
      <c r="I57" s="44"/>
      <c r="J57" s="342"/>
      <c r="K57" s="44"/>
      <c r="L57" s="323">
        <v>8</v>
      </c>
      <c r="M57" s="44">
        <v>40</v>
      </c>
      <c r="N57" s="476"/>
      <c r="O57" s="44"/>
    </row>
    <row r="58" spans="1:15" ht="13.5" customHeight="1">
      <c r="A58" s="9">
        <v>6</v>
      </c>
      <c r="B58" s="9" t="s">
        <v>324</v>
      </c>
      <c r="C58" s="271" t="s">
        <v>852</v>
      </c>
      <c r="D58" s="253" t="s">
        <v>235</v>
      </c>
      <c r="E58" s="9">
        <v>40</v>
      </c>
      <c r="F58" s="83"/>
      <c r="G58" s="213"/>
      <c r="H58" s="170"/>
      <c r="I58" s="44"/>
      <c r="J58" s="342"/>
      <c r="K58" s="44"/>
      <c r="L58" s="323">
        <v>8</v>
      </c>
      <c r="M58" s="44">
        <v>40</v>
      </c>
      <c r="N58" s="476"/>
      <c r="O58" s="44"/>
    </row>
    <row r="59" spans="1:15" ht="13.5" customHeight="1">
      <c r="A59" s="9">
        <v>8</v>
      </c>
      <c r="B59" s="9"/>
      <c r="C59" s="271" t="s">
        <v>829</v>
      </c>
      <c r="D59" s="246" t="s">
        <v>183</v>
      </c>
      <c r="E59" s="9">
        <v>30</v>
      </c>
      <c r="F59" s="83"/>
      <c r="G59" s="213"/>
      <c r="H59" s="170"/>
      <c r="I59" s="44"/>
      <c r="J59" s="342"/>
      <c r="K59" s="44"/>
      <c r="L59" s="323"/>
      <c r="M59" s="44"/>
      <c r="N59" s="476">
        <v>16</v>
      </c>
      <c r="O59" s="44">
        <v>30</v>
      </c>
    </row>
    <row r="60" spans="1:15" ht="13.5" customHeight="1">
      <c r="A60" s="9"/>
      <c r="B60" s="9"/>
      <c r="C60" s="270"/>
      <c r="D60" s="504"/>
      <c r="E60" s="9"/>
      <c r="F60" s="83"/>
      <c r="G60" s="213"/>
      <c r="H60" s="170"/>
      <c r="I60" s="44"/>
      <c r="J60" s="342"/>
      <c r="K60" s="44"/>
      <c r="L60" s="323"/>
      <c r="M60" s="44"/>
      <c r="N60" s="476"/>
      <c r="O60" s="44"/>
    </row>
    <row r="61" spans="1:15" ht="13.5" customHeight="1">
      <c r="A61" s="84" t="str">
        <f>IF(E61=0,"",RANK(E61,$E$52:$E$61))</f>
        <v/>
      </c>
      <c r="B61" s="84" t="str">
        <f>IF(E61=0,"",IF(A61=#REF!,"T",""))</f>
        <v/>
      </c>
      <c r="C61" s="85"/>
      <c r="D61" s="86"/>
      <c r="E61" s="84"/>
      <c r="F61" s="171"/>
      <c r="G61" s="88"/>
      <c r="H61" s="173"/>
      <c r="I61" s="90"/>
      <c r="J61" s="87"/>
      <c r="K61" s="88"/>
      <c r="L61" s="89"/>
      <c r="M61" s="86"/>
      <c r="N61" s="87"/>
      <c r="O61" s="91" t="s">
        <v>160</v>
      </c>
    </row>
  </sheetData>
  <mergeCells count="32">
    <mergeCell ref="L3:M3"/>
    <mergeCell ref="N3:O3"/>
    <mergeCell ref="A3:B4"/>
    <mergeCell ref="C3:C4"/>
    <mergeCell ref="D3:D4"/>
    <mergeCell ref="F3:G3"/>
    <mergeCell ref="H3:I3"/>
    <mergeCell ref="J3:K3"/>
    <mergeCell ref="C14:C15"/>
    <mergeCell ref="D14:D15"/>
    <mergeCell ref="A36:B37"/>
    <mergeCell ref="F36:G36"/>
    <mergeCell ref="A14:B15"/>
    <mergeCell ref="C36:C37"/>
    <mergeCell ref="D36:D37"/>
    <mergeCell ref="N36:O36"/>
    <mergeCell ref="L14:M14"/>
    <mergeCell ref="F14:G14"/>
    <mergeCell ref="J14:K14"/>
    <mergeCell ref="N14:O14"/>
    <mergeCell ref="H36:I36"/>
    <mergeCell ref="J36:K36"/>
    <mergeCell ref="L36:M36"/>
    <mergeCell ref="H14:I14"/>
    <mergeCell ref="L49:M49"/>
    <mergeCell ref="N49:O49"/>
    <mergeCell ref="A49:B50"/>
    <mergeCell ref="F49:G49"/>
    <mergeCell ref="H49:I49"/>
    <mergeCell ref="J49:K49"/>
    <mergeCell ref="C49:C50"/>
    <mergeCell ref="D49:D50"/>
  </mergeCells>
  <phoneticPr fontId="9"/>
  <pageMargins left="0.6692913385826772" right="0.43307086614173229" top="0.74803149606299213" bottom="0.70866141732283472" header="0.51181102362204722" footer="0.51181102362204722"/>
  <pageSetup paperSize="9" scale="90" orientation="portrait"/>
  <headerFooter alignWithMargins="0">
    <oddHeader>&amp;A&amp;RPage 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04"/>
  <sheetViews>
    <sheetView view="pageBreakPreview" topLeftCell="A73" zoomScaleNormal="100" zoomScaleSheetLayoutView="100" workbookViewId="0">
      <selection activeCell="I99" sqref="I99"/>
    </sheetView>
  </sheetViews>
  <sheetFormatPr baseColWidth="10" defaultColWidth="9" defaultRowHeight="14"/>
  <cols>
    <col min="1" max="1" width="3.6640625" style="36" customWidth="1"/>
    <col min="2" max="2" width="1.6640625" style="36" customWidth="1"/>
    <col min="3" max="3" width="11.6640625" style="36" customWidth="1"/>
    <col min="4" max="4" width="12.6640625" style="36" customWidth="1"/>
    <col min="5" max="11" width="5.6640625" style="36" customWidth="1"/>
    <col min="12" max="12" width="5.6640625" style="129" customWidth="1"/>
    <col min="13" max="17" width="5.6640625" style="36" customWidth="1"/>
    <col min="18" max="16384" width="9" style="36"/>
  </cols>
  <sheetData>
    <row r="1" spans="1:18" customFormat="1" ht="19.5" customHeight="1">
      <c r="A1" t="s">
        <v>11</v>
      </c>
      <c r="D1" s="1"/>
      <c r="F1" s="1" t="s">
        <v>7</v>
      </c>
      <c r="J1" s="1"/>
      <c r="L1" s="132"/>
      <c r="M1" s="36"/>
      <c r="N1" s="1"/>
      <c r="O1" t="str">
        <f>O11</f>
        <v>2023/3/31現在</v>
      </c>
      <c r="P1" s="1"/>
    </row>
    <row r="2" spans="1:18" ht="6" customHeight="1"/>
    <row r="3" spans="1:18" ht="13.5" customHeight="1">
      <c r="A3" s="560" t="s">
        <v>172</v>
      </c>
      <c r="B3" s="561"/>
      <c r="C3" s="551" t="s">
        <v>12</v>
      </c>
      <c r="D3" s="553" t="s">
        <v>174</v>
      </c>
      <c r="E3" s="17" t="s">
        <v>175</v>
      </c>
      <c r="F3" s="568" t="str">
        <f>F13</f>
        <v>R4マスターズ</v>
      </c>
      <c r="G3" s="568"/>
      <c r="H3" s="568" t="str">
        <f>年齢男子D!H3</f>
        <v>R4会長杯</v>
      </c>
      <c r="I3" s="568"/>
      <c r="J3" s="568" t="str">
        <f>年齢男子D!J3</f>
        <v>R4ダンロップ</v>
      </c>
      <c r="K3" s="568"/>
      <c r="L3" s="568" t="str">
        <f>年齢男子D!L3</f>
        <v>R4県選手権</v>
      </c>
      <c r="M3" s="568"/>
      <c r="N3" s="568" t="str">
        <f>年齢男子D!N3</f>
        <v>R4室内</v>
      </c>
      <c r="O3" s="568"/>
      <c r="P3" s="568" t="str">
        <f>年齢男子D!P3</f>
        <v>R4熊谷杯</v>
      </c>
      <c r="Q3" s="568"/>
    </row>
    <row r="4" spans="1:18" ht="13.5" customHeight="1">
      <c r="A4" s="562"/>
      <c r="B4" s="563"/>
      <c r="C4" s="552"/>
      <c r="D4" s="554"/>
      <c r="E4" s="18" t="s">
        <v>176</v>
      </c>
      <c r="F4" s="140" t="s">
        <v>177</v>
      </c>
      <c r="G4" s="19" t="s">
        <v>175</v>
      </c>
      <c r="H4" s="140" t="s">
        <v>177</v>
      </c>
      <c r="I4" s="19" t="s">
        <v>175</v>
      </c>
      <c r="J4" s="140" t="s">
        <v>177</v>
      </c>
      <c r="K4" s="19" t="s">
        <v>175</v>
      </c>
      <c r="L4" s="133" t="s">
        <v>177</v>
      </c>
      <c r="M4" s="19" t="s">
        <v>175</v>
      </c>
      <c r="N4" s="140" t="s">
        <v>177</v>
      </c>
      <c r="O4" s="19" t="s">
        <v>175</v>
      </c>
      <c r="P4" s="140" t="s">
        <v>177</v>
      </c>
      <c r="Q4" s="19" t="s">
        <v>175</v>
      </c>
    </row>
    <row r="5" spans="1:18" ht="3.75" customHeight="1">
      <c r="A5" s="92"/>
      <c r="B5" s="93"/>
      <c r="C5" s="233"/>
      <c r="D5" s="59"/>
      <c r="E5" s="94"/>
      <c r="F5" s="164"/>
      <c r="G5" s="59"/>
      <c r="H5" s="249"/>
      <c r="I5" s="249"/>
      <c r="J5" s="165"/>
      <c r="K5" s="95"/>
      <c r="L5" s="166"/>
      <c r="M5" s="59"/>
      <c r="N5" s="165"/>
      <c r="O5" s="95"/>
      <c r="P5" s="164"/>
      <c r="Q5" s="59"/>
    </row>
    <row r="6" spans="1:18" customFormat="1">
      <c r="A6" s="30" t="str">
        <f>IF(E6=0,"",RANK(E6,$E$4:$E$11))</f>
        <v/>
      </c>
      <c r="B6" s="30" t="str">
        <f>IF(E6=0,"",IF(A6=A5,"T",""))</f>
        <v/>
      </c>
      <c r="C6" s="260"/>
      <c r="D6" s="259"/>
      <c r="E6" s="163">
        <f>IF(F6="",0,G6)+IF(H6="",0,I6)+IF(J6="",0,K6)+IF(L6="",0,M6)+IF(N6="",0,O6)+IF(P6="",0,Q6)</f>
        <v>0</v>
      </c>
      <c r="F6" s="290"/>
      <c r="G6" s="43" t="str">
        <f>IF(F6=0,"",VLOOKUP(F6,得点テーブル!$B$6:$H$133,3,FALSE))</f>
        <v/>
      </c>
      <c r="H6" s="57"/>
      <c r="I6" s="34" t="str">
        <f>IF(H6=0,"",VLOOKUP(H6,得点テーブル!$B$6:$H$265,3,FALSE))</f>
        <v/>
      </c>
      <c r="J6" s="57"/>
      <c r="K6" s="34" t="str">
        <f>IF(J6=0,"",VLOOKUP(J6,得点テーブル!$B$6:$H$265,4,FALSE))</f>
        <v/>
      </c>
      <c r="L6" s="160"/>
      <c r="M6" s="33" t="str">
        <f>IF(L6=0,"",VLOOKUP(L6,得点テーブル!$B$6:$H$133,5,FALSE))</f>
        <v/>
      </c>
      <c r="N6" s="57"/>
      <c r="O6" s="34" t="str">
        <f>IF(N6=0,"",VLOOKUP(N6,得点テーブル!$B$6:$H$133,6,FALSE))</f>
        <v/>
      </c>
      <c r="P6" s="160"/>
      <c r="Q6" s="34" t="str">
        <f>IF(P6=0,"",VLOOKUP(P6,得点テーブル!$B$6:$H$133,7,FALSE))</f>
        <v/>
      </c>
      <c r="R6" s="36"/>
    </row>
    <row r="7" spans="1:18">
      <c r="A7" s="30" t="str">
        <f>IF(E7=0,"",RANK(E7,$E$4:$E$11))</f>
        <v/>
      </c>
      <c r="B7" s="30" t="str">
        <f>IF(E7=0,"",IF(A7=A6,"T",""))</f>
        <v/>
      </c>
      <c r="C7" s="260"/>
      <c r="D7" s="259"/>
      <c r="E7" s="163">
        <f>IF(F7="",0,G7)+IF(H7="",0,I7)+IF(J7="",0,K7)+IF(L7="",0,M7)+IF(N7="",0,O7)+IF(P7="",0,Q7)</f>
        <v>0</v>
      </c>
      <c r="F7" s="64"/>
      <c r="G7" s="43" t="str">
        <f>IF(F7=0,"",VLOOKUP(F7,得点テーブル!$B$6:$H$133,3,FALSE))</f>
        <v/>
      </c>
      <c r="H7" s="57"/>
      <c r="I7" s="34" t="str">
        <f>IF(H7=0,"",VLOOKUP(H7,得点テーブル!$B$6:$H$265,3,FALSE))</f>
        <v/>
      </c>
      <c r="J7" s="57"/>
      <c r="K7" s="34" t="str">
        <f>IF(J7=0,"",VLOOKUP(J7,得点テーブル!$B$6:$H$265,4,FALSE))</f>
        <v/>
      </c>
      <c r="L7" s="160"/>
      <c r="M7" s="33" t="str">
        <f>IF(L7=0,"",VLOOKUP(L7,得点テーブル!$B$6:$H$133,5,FALSE))</f>
        <v/>
      </c>
      <c r="N7" s="57"/>
      <c r="O7" s="34" t="str">
        <f>IF(N7=0,"",VLOOKUP(N7,得点テーブル!$B$6:$H$133,6,FALSE))</f>
        <v/>
      </c>
      <c r="P7" s="160"/>
      <c r="Q7" s="34" t="str">
        <f>IF(P7=0,"",VLOOKUP(P7,得点テーブル!$B$6:$H$133,7,FALSE))</f>
        <v/>
      </c>
    </row>
    <row r="8" spans="1:18">
      <c r="A8" s="30" t="str">
        <f>IF(E8=0,"",RANK(E8,$E$4:$E$11))</f>
        <v/>
      </c>
      <c r="B8" s="30" t="str">
        <f>IF(E8=0,"",IF(A8=A7,"T",""))</f>
        <v/>
      </c>
      <c r="C8" s="260"/>
      <c r="D8" s="259"/>
      <c r="E8" s="163">
        <f>IF(F8="",0,G8)+IF(H8="",0,I8)+IF(J8="",0,K8)+IF(L8="",0,M8)+IF(N8="",0,O8)+IF(P8="",0,Q8)</f>
        <v>0</v>
      </c>
      <c r="F8" s="64"/>
      <c r="G8" s="43" t="str">
        <f>IF(F8=0,"",VLOOKUP(F8,得点テーブル!$B$6:$H$133,3,FALSE))</f>
        <v/>
      </c>
      <c r="H8" s="57"/>
      <c r="I8" s="34" t="str">
        <f>IF(H8=0,"",VLOOKUP(H8,得点テーブル!$B$6:$H$265,3,FALSE))</f>
        <v/>
      </c>
      <c r="J8" s="57"/>
      <c r="K8" s="34" t="str">
        <f>IF(J8=0,"",VLOOKUP(J8,得点テーブル!$B$6:$H$265,4,FALSE))</f>
        <v/>
      </c>
      <c r="L8" s="160"/>
      <c r="M8" s="33" t="str">
        <f>IF(L8=0,"",VLOOKUP(L8,得点テーブル!$B$6:$H$133,5,FALSE))</f>
        <v/>
      </c>
      <c r="N8" s="57"/>
      <c r="O8" s="34" t="str">
        <f>IF(N8=0,"",VLOOKUP(N8,得点テーブル!$B$6:$H$133,6,FALSE))</f>
        <v/>
      </c>
      <c r="P8" s="160"/>
      <c r="Q8" s="34" t="str">
        <f>IF(P8=0,"",VLOOKUP(P8,得点テーブル!$B$6:$H$133,7,FALSE))</f>
        <v/>
      </c>
    </row>
    <row r="9" spans="1:18" ht="15" customHeight="1">
      <c r="A9" s="30" t="str">
        <f>IF(E9=0,"",RANK(E9,$E$4:$E$11))</f>
        <v/>
      </c>
      <c r="B9" s="30" t="str">
        <f>IF(E9=0,"",IF(A9=A8,"T",""))</f>
        <v/>
      </c>
      <c r="C9" s="289"/>
      <c r="D9" s="31"/>
      <c r="E9" s="163">
        <f>IF(F9="",0,G9)+IF(H9="",0,I9)+IF(J9="",0,K9)+IF(L9="",0,M9)+IF(N9="",0,O9)+IF(P9="",0,Q9)</f>
        <v>0</v>
      </c>
      <c r="F9" s="64"/>
      <c r="G9" s="43" t="str">
        <f>IF(F9=0,"",VLOOKUP(F9,得点テーブル!$B$6:$H$133,3,FALSE))</f>
        <v/>
      </c>
      <c r="H9" s="57"/>
      <c r="I9" s="34" t="str">
        <f>IF(H9=0,"",VLOOKUP(H9,得点テーブル!$B$6:$H$265,3,FALSE))</f>
        <v/>
      </c>
      <c r="J9" s="57"/>
      <c r="K9" s="34" t="str">
        <f>IF(J9=0,"",VLOOKUP(J9,得点テーブル!$B$6:$H$265,4,FALSE))</f>
        <v/>
      </c>
      <c r="L9" s="160"/>
      <c r="M9" s="33" t="str">
        <f>IF(L9=0,"",VLOOKUP(L9,得点テーブル!$B$6:$H$133,5,FALSE))</f>
        <v/>
      </c>
      <c r="N9" s="57"/>
      <c r="O9" s="34" t="str">
        <f>IF(N9=0,"",VLOOKUP(N9,得点テーブル!$B$6:$H$133,6,FALSE))</f>
        <v/>
      </c>
      <c r="P9" s="160"/>
      <c r="Q9" s="34" t="str">
        <f>IF(P9=0,"",VLOOKUP(P9,得点テーブル!$B$6:$H$133,7,FALSE))</f>
        <v/>
      </c>
    </row>
    <row r="10" spans="1:18" ht="3.7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154"/>
      <c r="M10" s="49"/>
      <c r="N10" s="48"/>
      <c r="O10" s="48"/>
      <c r="P10" s="48"/>
      <c r="Q10" s="48"/>
    </row>
    <row r="11" spans="1:18" customFormat="1" ht="19.5" customHeight="1">
      <c r="A11" t="s">
        <v>11</v>
      </c>
      <c r="D11" s="1"/>
      <c r="F11" t="s">
        <v>208</v>
      </c>
      <c r="J11" s="1"/>
      <c r="L11" s="132"/>
      <c r="M11" s="36"/>
      <c r="N11" s="1"/>
      <c r="O11" t="str">
        <f>年齢男子D!O1</f>
        <v>2023/3/31現在</v>
      </c>
      <c r="P11" s="1"/>
    </row>
    <row r="12" spans="1:18" ht="6" customHeight="1"/>
    <row r="13" spans="1:18" ht="13.5" customHeight="1">
      <c r="A13" s="560" t="s">
        <v>172</v>
      </c>
      <c r="B13" s="561"/>
      <c r="C13" s="551" t="s">
        <v>12</v>
      </c>
      <c r="D13" s="553" t="s">
        <v>174</v>
      </c>
      <c r="E13" s="17" t="s">
        <v>175</v>
      </c>
      <c r="F13" s="568" t="str">
        <f>年齢男子D!F3</f>
        <v>R4マスターズ</v>
      </c>
      <c r="G13" s="568"/>
      <c r="H13" s="568" t="str">
        <f>年齢男子D!H3</f>
        <v>R4会長杯</v>
      </c>
      <c r="I13" s="568"/>
      <c r="J13" s="568" t="str">
        <f>年齢男子D!J3</f>
        <v>R4ダンロップ</v>
      </c>
      <c r="K13" s="568"/>
      <c r="L13" s="568" t="str">
        <f>年齢男子D!L3</f>
        <v>R4県選手権</v>
      </c>
      <c r="M13" s="568"/>
      <c r="N13" s="568" t="str">
        <f>年齢男子D!N3</f>
        <v>R4室内</v>
      </c>
      <c r="O13" s="568"/>
      <c r="P13" s="580" t="str">
        <f>年齢男子D!P3</f>
        <v>R4熊谷杯</v>
      </c>
      <c r="Q13" s="580"/>
    </row>
    <row r="14" spans="1:18" ht="13.5" customHeight="1">
      <c r="A14" s="562"/>
      <c r="B14" s="563"/>
      <c r="C14" s="552"/>
      <c r="D14" s="554"/>
      <c r="E14" s="18" t="s">
        <v>176</v>
      </c>
      <c r="F14" s="140" t="s">
        <v>177</v>
      </c>
      <c r="G14" s="19" t="s">
        <v>175</v>
      </c>
      <c r="H14" s="140" t="s">
        <v>177</v>
      </c>
      <c r="I14" s="19" t="s">
        <v>175</v>
      </c>
      <c r="J14" s="140" t="s">
        <v>177</v>
      </c>
      <c r="K14" s="19" t="s">
        <v>175</v>
      </c>
      <c r="L14" s="133" t="s">
        <v>177</v>
      </c>
      <c r="M14" s="19" t="s">
        <v>175</v>
      </c>
      <c r="N14" s="140" t="s">
        <v>177</v>
      </c>
      <c r="O14" s="19" t="s">
        <v>175</v>
      </c>
      <c r="P14" s="140" t="s">
        <v>177</v>
      </c>
      <c r="Q14" s="19" t="s">
        <v>175</v>
      </c>
    </row>
    <row r="15" spans="1:18" ht="3.75" customHeight="1">
      <c r="A15" s="92"/>
      <c r="B15" s="93"/>
      <c r="C15" s="58"/>
      <c r="D15" s="59"/>
      <c r="E15" s="94"/>
      <c r="F15" s="164"/>
      <c r="G15" s="59"/>
      <c r="H15" s="249"/>
      <c r="I15" s="249"/>
      <c r="J15" s="165"/>
      <c r="K15" s="95"/>
      <c r="L15" s="166"/>
      <c r="M15" s="59"/>
      <c r="N15" s="165"/>
      <c r="O15" s="95"/>
      <c r="P15" s="165"/>
      <c r="Q15" s="95"/>
    </row>
    <row r="16" spans="1:18">
      <c r="A16" s="30">
        <v>1</v>
      </c>
      <c r="B16" s="30"/>
      <c r="C16" s="243" t="s">
        <v>745</v>
      </c>
      <c r="D16" s="44" t="s">
        <v>203</v>
      </c>
      <c r="E16" s="163">
        <v>670</v>
      </c>
      <c r="F16" s="156">
        <v>3</v>
      </c>
      <c r="G16" s="43">
        <v>80</v>
      </c>
      <c r="H16" s="57">
        <v>2</v>
      </c>
      <c r="I16" s="34">
        <v>100</v>
      </c>
      <c r="J16" s="444">
        <v>1</v>
      </c>
      <c r="K16" s="280">
        <v>150</v>
      </c>
      <c r="L16" s="64">
        <v>2</v>
      </c>
      <c r="M16" s="33">
        <v>150</v>
      </c>
      <c r="N16" s="361">
        <v>2</v>
      </c>
      <c r="O16" s="34">
        <v>100</v>
      </c>
      <c r="P16" s="462">
        <v>4</v>
      </c>
      <c r="Q16" s="34">
        <v>90</v>
      </c>
    </row>
    <row r="17" spans="1:18">
      <c r="A17" s="30">
        <v>1</v>
      </c>
      <c r="B17" s="30" t="s">
        <v>324</v>
      </c>
      <c r="C17" s="243" t="s">
        <v>746</v>
      </c>
      <c r="D17" s="252" t="s">
        <v>747</v>
      </c>
      <c r="E17" s="163">
        <v>670</v>
      </c>
      <c r="F17" s="207">
        <v>3</v>
      </c>
      <c r="G17" s="43">
        <v>80</v>
      </c>
      <c r="H17" s="57">
        <v>2</v>
      </c>
      <c r="I17" s="34">
        <v>100</v>
      </c>
      <c r="J17" s="308">
        <v>1</v>
      </c>
      <c r="K17" s="280">
        <v>150</v>
      </c>
      <c r="L17" s="64">
        <v>2</v>
      </c>
      <c r="M17" s="33">
        <v>150</v>
      </c>
      <c r="N17" s="446">
        <v>2</v>
      </c>
      <c r="O17" s="34">
        <v>100</v>
      </c>
      <c r="P17" s="479">
        <v>4</v>
      </c>
      <c r="Q17" s="34">
        <v>90</v>
      </c>
      <c r="R17"/>
    </row>
    <row r="18" spans="1:18">
      <c r="A18" s="30">
        <v>3</v>
      </c>
      <c r="B18" s="30"/>
      <c r="C18" s="274" t="s">
        <v>748</v>
      </c>
      <c r="D18" s="317" t="s">
        <v>182</v>
      </c>
      <c r="E18" s="163">
        <v>420</v>
      </c>
      <c r="F18" s="156">
        <v>1</v>
      </c>
      <c r="G18" s="43">
        <v>150</v>
      </c>
      <c r="H18" s="57"/>
      <c r="I18" s="34"/>
      <c r="J18" s="315"/>
      <c r="K18" s="280"/>
      <c r="L18" s="167">
        <v>1</v>
      </c>
      <c r="M18" s="33">
        <v>200</v>
      </c>
      <c r="N18" s="185">
        <v>4</v>
      </c>
      <c r="O18" s="34">
        <v>70</v>
      </c>
      <c r="P18" s="479"/>
      <c r="Q18" s="34"/>
      <c r="R18"/>
    </row>
    <row r="19" spans="1:18">
      <c r="A19" s="30">
        <v>3</v>
      </c>
      <c r="B19" s="30" t="s">
        <v>324</v>
      </c>
      <c r="C19" s="274" t="s">
        <v>749</v>
      </c>
      <c r="D19" s="252" t="s">
        <v>182</v>
      </c>
      <c r="E19" s="163">
        <v>420</v>
      </c>
      <c r="F19" s="156">
        <v>1</v>
      </c>
      <c r="G19" s="43">
        <v>150</v>
      </c>
      <c r="H19" s="57"/>
      <c r="I19" s="34"/>
      <c r="J19" s="315"/>
      <c r="K19" s="280"/>
      <c r="L19" s="238">
        <v>1</v>
      </c>
      <c r="M19" s="33">
        <v>200</v>
      </c>
      <c r="N19" s="436">
        <v>4</v>
      </c>
      <c r="O19" s="34">
        <v>70</v>
      </c>
      <c r="P19" s="480"/>
      <c r="Q19" s="34"/>
      <c r="R19"/>
    </row>
    <row r="20" spans="1:18">
      <c r="A20" s="30">
        <v>5</v>
      </c>
      <c r="B20" s="30"/>
      <c r="C20" s="201" t="s">
        <v>750</v>
      </c>
      <c r="D20" s="299" t="s">
        <v>751</v>
      </c>
      <c r="E20" s="163">
        <v>390</v>
      </c>
      <c r="F20" s="156"/>
      <c r="G20" s="43"/>
      <c r="H20" s="57">
        <v>1</v>
      </c>
      <c r="I20" s="34">
        <v>150</v>
      </c>
      <c r="J20" s="308">
        <v>3</v>
      </c>
      <c r="K20" s="280">
        <v>70</v>
      </c>
      <c r="L20" s="238"/>
      <c r="M20" s="33"/>
      <c r="N20" s="436">
        <v>8</v>
      </c>
      <c r="O20" s="34">
        <v>40</v>
      </c>
      <c r="P20" s="480">
        <v>2</v>
      </c>
      <c r="Q20" s="34">
        <v>130</v>
      </c>
    </row>
    <row r="21" spans="1:18">
      <c r="A21" s="30">
        <v>6</v>
      </c>
      <c r="B21" s="30"/>
      <c r="C21" s="417" t="s">
        <v>752</v>
      </c>
      <c r="D21" s="318" t="s">
        <v>203</v>
      </c>
      <c r="E21" s="163">
        <v>360</v>
      </c>
      <c r="F21" s="156"/>
      <c r="G21" s="43"/>
      <c r="H21" s="57"/>
      <c r="I21" s="34"/>
      <c r="J21" s="308">
        <v>2</v>
      </c>
      <c r="K21" s="280">
        <v>100</v>
      </c>
      <c r="L21" s="238">
        <v>4</v>
      </c>
      <c r="M21" s="33">
        <v>100</v>
      </c>
      <c r="N21" s="436">
        <v>4</v>
      </c>
      <c r="O21" s="34">
        <v>70</v>
      </c>
      <c r="P21" s="481">
        <v>4</v>
      </c>
      <c r="Q21" s="34">
        <v>90</v>
      </c>
    </row>
    <row r="22" spans="1:18">
      <c r="A22" s="30">
        <v>7</v>
      </c>
      <c r="B22" s="30"/>
      <c r="C22" s="416" t="s">
        <v>753</v>
      </c>
      <c r="D22" s="299" t="s">
        <v>751</v>
      </c>
      <c r="E22" s="163">
        <v>350</v>
      </c>
      <c r="F22" s="156"/>
      <c r="G22" s="43"/>
      <c r="H22" s="57">
        <v>1</v>
      </c>
      <c r="I22" s="34">
        <v>150</v>
      </c>
      <c r="J22" s="308">
        <v>3</v>
      </c>
      <c r="K22" s="280">
        <v>70</v>
      </c>
      <c r="L22" s="238"/>
      <c r="M22" s="33"/>
      <c r="N22" s="436"/>
      <c r="O22" s="34"/>
      <c r="P22" s="480">
        <v>2</v>
      </c>
      <c r="Q22" s="34">
        <v>130</v>
      </c>
    </row>
    <row r="23" spans="1:18">
      <c r="A23" s="30">
        <v>8</v>
      </c>
      <c r="B23" s="30"/>
      <c r="C23" s="312" t="s">
        <v>754</v>
      </c>
      <c r="D23" s="246" t="s">
        <v>186</v>
      </c>
      <c r="E23" s="163">
        <v>330</v>
      </c>
      <c r="F23" s="156"/>
      <c r="G23" s="43"/>
      <c r="H23" s="57"/>
      <c r="I23" s="34"/>
      <c r="J23" s="310"/>
      <c r="K23" s="280"/>
      <c r="L23" s="436"/>
      <c r="M23" s="33"/>
      <c r="N23" s="436">
        <v>1</v>
      </c>
      <c r="O23" s="34">
        <v>150</v>
      </c>
      <c r="P23" s="480">
        <v>1</v>
      </c>
      <c r="Q23" s="34">
        <v>180</v>
      </c>
    </row>
    <row r="24" spans="1:18">
      <c r="A24" s="30">
        <v>9</v>
      </c>
      <c r="B24" s="30"/>
      <c r="C24" s="415" t="s">
        <v>755</v>
      </c>
      <c r="D24" s="500" t="s">
        <v>252</v>
      </c>
      <c r="E24" s="163">
        <v>250</v>
      </c>
      <c r="F24" s="156">
        <v>2</v>
      </c>
      <c r="G24" s="43">
        <v>100</v>
      </c>
      <c r="H24" s="57"/>
      <c r="I24" s="34"/>
      <c r="J24" s="315"/>
      <c r="K24" s="280"/>
      <c r="L24" s="437">
        <v>8</v>
      </c>
      <c r="M24" s="33">
        <v>60</v>
      </c>
      <c r="N24" s="502">
        <v>8</v>
      </c>
      <c r="O24" s="34">
        <v>40</v>
      </c>
      <c r="P24" s="503">
        <v>8</v>
      </c>
      <c r="Q24" s="34">
        <v>50</v>
      </c>
      <c r="R24"/>
    </row>
    <row r="25" spans="1:18">
      <c r="A25" s="30">
        <v>10</v>
      </c>
      <c r="B25" s="30"/>
      <c r="C25" s="269" t="s">
        <v>756</v>
      </c>
      <c r="D25" s="246" t="s">
        <v>203</v>
      </c>
      <c r="E25" s="163">
        <v>240</v>
      </c>
      <c r="F25" s="156"/>
      <c r="G25" s="43"/>
      <c r="H25" s="57"/>
      <c r="I25" s="34"/>
      <c r="J25" s="308">
        <v>2</v>
      </c>
      <c r="K25" s="280">
        <v>100</v>
      </c>
      <c r="L25" s="238">
        <v>4</v>
      </c>
      <c r="M25" s="33">
        <v>100</v>
      </c>
      <c r="N25" s="156">
        <v>8</v>
      </c>
      <c r="O25" s="34">
        <v>40</v>
      </c>
      <c r="P25" s="482"/>
      <c r="Q25" s="34"/>
    </row>
    <row r="26" spans="1:18">
      <c r="A26" s="30">
        <v>11</v>
      </c>
      <c r="B26" s="30"/>
      <c r="C26" s="415" t="s">
        <v>757</v>
      </c>
      <c r="D26" s="259" t="s">
        <v>187</v>
      </c>
      <c r="E26" s="163">
        <v>220</v>
      </c>
      <c r="F26" s="156"/>
      <c r="G26" s="43"/>
      <c r="H26" s="57"/>
      <c r="I26" s="34"/>
      <c r="J26" s="308">
        <v>8</v>
      </c>
      <c r="K26" s="280">
        <v>40</v>
      </c>
      <c r="L26" s="160"/>
      <c r="M26" s="33"/>
      <c r="N26" s="207"/>
      <c r="O26" s="34"/>
      <c r="P26" s="463">
        <v>1</v>
      </c>
      <c r="Q26" s="34">
        <v>180</v>
      </c>
      <c r="R26"/>
    </row>
    <row r="27" spans="1:18">
      <c r="A27" s="30">
        <v>12</v>
      </c>
      <c r="B27" s="30"/>
      <c r="C27" s="254" t="s">
        <v>758</v>
      </c>
      <c r="D27" s="222" t="s">
        <v>221</v>
      </c>
      <c r="E27" s="163">
        <v>190</v>
      </c>
      <c r="F27" s="207">
        <v>2</v>
      </c>
      <c r="G27" s="43">
        <v>100</v>
      </c>
      <c r="H27" s="57"/>
      <c r="I27" s="34"/>
      <c r="J27" s="309"/>
      <c r="K27" s="280"/>
      <c r="L27" s="156"/>
      <c r="M27" s="33"/>
      <c r="N27" s="245">
        <v>8</v>
      </c>
      <c r="O27" s="34">
        <v>40</v>
      </c>
      <c r="P27" s="483">
        <v>8</v>
      </c>
      <c r="Q27" s="34">
        <v>50</v>
      </c>
    </row>
    <row r="28" spans="1:18">
      <c r="A28" s="30">
        <v>13</v>
      </c>
      <c r="B28" s="30"/>
      <c r="C28" s="499" t="s">
        <v>759</v>
      </c>
      <c r="D28" s="488" t="s">
        <v>250</v>
      </c>
      <c r="E28" s="163">
        <v>160</v>
      </c>
      <c r="F28" s="156"/>
      <c r="G28" s="43"/>
      <c r="H28" s="57"/>
      <c r="I28" s="34"/>
      <c r="J28" s="445"/>
      <c r="K28" s="280"/>
      <c r="L28" s="160"/>
      <c r="M28" s="33"/>
      <c r="N28" s="207">
        <v>4</v>
      </c>
      <c r="O28" s="34">
        <v>70</v>
      </c>
      <c r="P28" s="463">
        <v>4</v>
      </c>
      <c r="Q28" s="34">
        <v>90</v>
      </c>
      <c r="R28"/>
    </row>
    <row r="29" spans="1:18">
      <c r="A29" s="30">
        <v>14</v>
      </c>
      <c r="B29" s="30"/>
      <c r="C29" s="409" t="s">
        <v>760</v>
      </c>
      <c r="D29" s="382" t="s">
        <v>202</v>
      </c>
      <c r="E29" s="163">
        <v>150</v>
      </c>
      <c r="F29" s="207"/>
      <c r="G29" s="43"/>
      <c r="H29" s="57"/>
      <c r="I29" s="34"/>
      <c r="J29" s="501"/>
      <c r="K29" s="280"/>
      <c r="L29" s="64"/>
      <c r="M29" s="33"/>
      <c r="N29" s="245">
        <v>1</v>
      </c>
      <c r="O29" s="34">
        <v>150</v>
      </c>
      <c r="P29" s="482"/>
      <c r="Q29" s="34"/>
      <c r="R29"/>
    </row>
    <row r="30" spans="1:18">
      <c r="A30" s="30">
        <v>15</v>
      </c>
      <c r="B30" s="30"/>
      <c r="C30" s="312" t="s">
        <v>761</v>
      </c>
      <c r="D30" s="43" t="s">
        <v>184</v>
      </c>
      <c r="E30" s="163">
        <v>140</v>
      </c>
      <c r="F30" s="156"/>
      <c r="G30" s="43"/>
      <c r="H30" s="57">
        <v>8</v>
      </c>
      <c r="I30" s="34">
        <v>40</v>
      </c>
      <c r="J30" s="311">
        <v>8</v>
      </c>
      <c r="K30" s="280">
        <v>40</v>
      </c>
      <c r="L30" s="64">
        <v>8</v>
      </c>
      <c r="M30" s="33">
        <v>60</v>
      </c>
      <c r="N30" s="156"/>
      <c r="O30" s="34"/>
      <c r="P30" s="482"/>
      <c r="Q30" s="34"/>
    </row>
    <row r="31" spans="1:18">
      <c r="A31" s="30">
        <v>16</v>
      </c>
      <c r="B31" s="30"/>
      <c r="C31" s="409" t="s">
        <v>762</v>
      </c>
      <c r="D31" s="250" t="s">
        <v>187</v>
      </c>
      <c r="E31" s="163">
        <v>110</v>
      </c>
      <c r="F31" s="207">
        <v>4</v>
      </c>
      <c r="G31" s="43">
        <v>70</v>
      </c>
      <c r="H31" s="57"/>
      <c r="I31" s="34"/>
      <c r="J31" s="311">
        <v>8</v>
      </c>
      <c r="K31" s="280">
        <v>40</v>
      </c>
      <c r="L31" s="156"/>
      <c r="M31" s="33"/>
      <c r="N31" s="245"/>
      <c r="O31" s="34"/>
      <c r="P31" s="483"/>
      <c r="Q31" s="34"/>
    </row>
    <row r="32" spans="1:18">
      <c r="A32" s="30">
        <v>16</v>
      </c>
      <c r="B32" s="30" t="s">
        <v>324</v>
      </c>
      <c r="C32" s="312" t="s">
        <v>763</v>
      </c>
      <c r="D32" s="490" t="s">
        <v>187</v>
      </c>
      <c r="E32" s="163">
        <v>110</v>
      </c>
      <c r="F32" s="207">
        <v>4</v>
      </c>
      <c r="G32" s="43">
        <v>70</v>
      </c>
      <c r="H32" s="57"/>
      <c r="I32" s="34"/>
      <c r="J32" s="311">
        <v>8</v>
      </c>
      <c r="K32" s="280">
        <v>40</v>
      </c>
      <c r="L32" s="156"/>
      <c r="M32" s="33"/>
      <c r="N32" s="245"/>
      <c r="O32" s="34"/>
      <c r="P32" s="483"/>
      <c r="Q32" s="34"/>
    </row>
    <row r="33" spans="1:18">
      <c r="A33" s="30">
        <v>18</v>
      </c>
      <c r="B33" s="30"/>
      <c r="C33" s="312" t="s">
        <v>764</v>
      </c>
      <c r="D33" s="318" t="s">
        <v>220</v>
      </c>
      <c r="E33" s="163">
        <v>100</v>
      </c>
      <c r="F33" s="156"/>
      <c r="G33" s="43"/>
      <c r="H33" s="57"/>
      <c r="I33" s="34"/>
      <c r="J33" s="311"/>
      <c r="K33" s="280"/>
      <c r="L33" s="156">
        <v>8</v>
      </c>
      <c r="M33" s="33">
        <v>60</v>
      </c>
      <c r="N33" s="156">
        <v>8</v>
      </c>
      <c r="O33" s="34">
        <v>40</v>
      </c>
      <c r="P33" s="482"/>
      <c r="Q33" s="34"/>
    </row>
    <row r="34" spans="1:18">
      <c r="A34" s="30">
        <v>18</v>
      </c>
      <c r="B34" s="30" t="s">
        <v>324</v>
      </c>
      <c r="C34" s="332" t="s">
        <v>683</v>
      </c>
      <c r="D34" s="300" t="s">
        <v>274</v>
      </c>
      <c r="E34" s="163">
        <v>100</v>
      </c>
      <c r="F34" s="156"/>
      <c r="G34" s="43"/>
      <c r="H34" s="57"/>
      <c r="I34" s="34"/>
      <c r="J34" s="311"/>
      <c r="K34" s="34"/>
      <c r="L34" s="64">
        <v>4</v>
      </c>
      <c r="M34" s="33">
        <v>100</v>
      </c>
      <c r="N34" s="156"/>
      <c r="O34" s="34"/>
      <c r="P34" s="462"/>
      <c r="Q34" s="34"/>
    </row>
    <row r="35" spans="1:18">
      <c r="A35" s="30">
        <v>18</v>
      </c>
      <c r="B35" s="30" t="s">
        <v>324</v>
      </c>
      <c r="C35" s="332" t="s">
        <v>765</v>
      </c>
      <c r="D35" s="300" t="s">
        <v>235</v>
      </c>
      <c r="E35" s="163">
        <v>100</v>
      </c>
      <c r="F35" s="156"/>
      <c r="G35" s="43"/>
      <c r="H35" s="57"/>
      <c r="I35" s="34"/>
      <c r="J35" s="311"/>
      <c r="K35" s="34"/>
      <c r="L35" s="64">
        <v>4</v>
      </c>
      <c r="M35" s="33">
        <v>100</v>
      </c>
      <c r="N35" s="156"/>
      <c r="O35" s="34"/>
      <c r="P35" s="462"/>
      <c r="Q35" s="34"/>
    </row>
    <row r="36" spans="1:18">
      <c r="A36" s="30">
        <v>21</v>
      </c>
      <c r="B36" s="30"/>
      <c r="C36" s="331" t="s">
        <v>766</v>
      </c>
      <c r="D36" s="246" t="s">
        <v>186</v>
      </c>
      <c r="E36" s="163">
        <v>95</v>
      </c>
      <c r="F36" s="207"/>
      <c r="G36" s="43"/>
      <c r="H36" s="57">
        <v>4</v>
      </c>
      <c r="I36" s="34">
        <v>70</v>
      </c>
      <c r="J36" s="156">
        <v>16</v>
      </c>
      <c r="K36" s="34">
        <v>25</v>
      </c>
      <c r="L36" s="64"/>
      <c r="M36" s="33"/>
      <c r="N36" s="156"/>
      <c r="O36" s="34"/>
      <c r="P36" s="482"/>
      <c r="Q36" s="34"/>
    </row>
    <row r="37" spans="1:18">
      <c r="A37" s="30">
        <v>22</v>
      </c>
      <c r="B37" s="30"/>
      <c r="C37" s="340" t="s">
        <v>771</v>
      </c>
      <c r="D37" s="246" t="s">
        <v>3</v>
      </c>
      <c r="E37" s="163">
        <v>70</v>
      </c>
      <c r="F37" s="156"/>
      <c r="G37" s="43"/>
      <c r="H37" s="57">
        <v>8</v>
      </c>
      <c r="I37" s="34">
        <v>40</v>
      </c>
      <c r="J37" s="35"/>
      <c r="K37" s="34"/>
      <c r="L37" s="64"/>
      <c r="M37" s="33"/>
      <c r="N37" s="156"/>
      <c r="O37" s="34"/>
      <c r="P37" s="462">
        <v>16</v>
      </c>
      <c r="Q37" s="34">
        <v>30</v>
      </c>
    </row>
    <row r="38" spans="1:18">
      <c r="A38" s="30">
        <v>22</v>
      </c>
      <c r="B38" s="30" t="s">
        <v>324</v>
      </c>
      <c r="C38" s="340" t="s">
        <v>770</v>
      </c>
      <c r="D38" s="258" t="s">
        <v>236</v>
      </c>
      <c r="E38" s="163">
        <v>70</v>
      </c>
      <c r="F38" s="207"/>
      <c r="G38" s="43"/>
      <c r="H38" s="57"/>
      <c r="I38" s="34"/>
      <c r="J38" s="156"/>
      <c r="K38" s="34"/>
      <c r="L38" s="156"/>
      <c r="M38" s="33"/>
      <c r="N38" s="245">
        <v>8</v>
      </c>
      <c r="O38" s="34">
        <v>40</v>
      </c>
      <c r="P38" s="483">
        <v>16</v>
      </c>
      <c r="Q38" s="34">
        <v>30</v>
      </c>
    </row>
    <row r="39" spans="1:18">
      <c r="A39" s="30">
        <v>22</v>
      </c>
      <c r="B39" s="30" t="s">
        <v>324</v>
      </c>
      <c r="C39" s="256" t="s">
        <v>767</v>
      </c>
      <c r="D39" s="258" t="s">
        <v>221</v>
      </c>
      <c r="E39" s="163">
        <v>70</v>
      </c>
      <c r="F39" s="207"/>
      <c r="G39" s="43"/>
      <c r="H39" s="57">
        <v>4</v>
      </c>
      <c r="I39" s="34">
        <v>70</v>
      </c>
      <c r="J39" s="156"/>
      <c r="K39" s="34"/>
      <c r="L39" s="156"/>
      <c r="M39" s="33"/>
      <c r="N39" s="245"/>
      <c r="O39" s="34"/>
      <c r="P39" s="483"/>
      <c r="Q39" s="34"/>
    </row>
    <row r="40" spans="1:18">
      <c r="A40" s="30">
        <v>22</v>
      </c>
      <c r="B40" s="30" t="s">
        <v>324</v>
      </c>
      <c r="C40" s="260" t="s">
        <v>768</v>
      </c>
      <c r="D40" s="490" t="s">
        <v>203</v>
      </c>
      <c r="E40" s="163">
        <v>70</v>
      </c>
      <c r="F40" s="156"/>
      <c r="G40" s="43"/>
      <c r="H40" s="57"/>
      <c r="I40" s="34"/>
      <c r="J40" s="156">
        <v>4</v>
      </c>
      <c r="K40" s="34">
        <v>70</v>
      </c>
      <c r="L40" s="64"/>
      <c r="M40" s="33"/>
      <c r="N40" s="156"/>
      <c r="O40" s="34"/>
      <c r="P40" s="482"/>
      <c r="Q40" s="34"/>
    </row>
    <row r="41" spans="1:18">
      <c r="A41" s="30">
        <v>22</v>
      </c>
      <c r="B41" s="30" t="s">
        <v>324</v>
      </c>
      <c r="C41" s="340" t="s">
        <v>769</v>
      </c>
      <c r="D41" s="258" t="s">
        <v>203</v>
      </c>
      <c r="E41" s="163">
        <v>70</v>
      </c>
      <c r="F41" s="207"/>
      <c r="G41" s="43"/>
      <c r="H41" s="57"/>
      <c r="I41" s="34"/>
      <c r="J41" s="177">
        <v>4</v>
      </c>
      <c r="K41" s="34">
        <v>70</v>
      </c>
      <c r="L41" s="156"/>
      <c r="M41" s="33"/>
      <c r="N41" s="245"/>
      <c r="O41" s="34"/>
      <c r="P41" s="483"/>
      <c r="Q41" s="34"/>
    </row>
    <row r="42" spans="1:18">
      <c r="A42" s="30">
        <v>27</v>
      </c>
      <c r="B42" s="30"/>
      <c r="C42" s="340" t="s">
        <v>772</v>
      </c>
      <c r="D42" s="258" t="s">
        <v>187</v>
      </c>
      <c r="E42" s="163">
        <v>60</v>
      </c>
      <c r="F42" s="207"/>
      <c r="G42" s="43"/>
      <c r="H42" s="57"/>
      <c r="I42" s="34"/>
      <c r="J42" s="177"/>
      <c r="K42" s="34"/>
      <c r="L42" s="156">
        <v>8</v>
      </c>
      <c r="M42" s="33">
        <v>60</v>
      </c>
      <c r="N42" s="245"/>
      <c r="O42" s="34"/>
      <c r="P42" s="483"/>
      <c r="Q42" s="34"/>
    </row>
    <row r="43" spans="1:18">
      <c r="A43" s="30">
        <v>27</v>
      </c>
      <c r="B43" s="30" t="s">
        <v>324</v>
      </c>
      <c r="C43" s="331" t="s">
        <v>773</v>
      </c>
      <c r="D43" s="246" t="s">
        <v>187</v>
      </c>
      <c r="E43" s="163">
        <v>60</v>
      </c>
      <c r="F43" s="156"/>
      <c r="G43" s="43"/>
      <c r="H43" s="57"/>
      <c r="I43" s="34"/>
      <c r="J43" s="207"/>
      <c r="K43" s="34"/>
      <c r="L43" s="64">
        <v>8</v>
      </c>
      <c r="M43" s="33">
        <v>60</v>
      </c>
      <c r="N43" s="156"/>
      <c r="O43" s="34"/>
      <c r="P43" s="482"/>
      <c r="Q43" s="34"/>
      <c r="R43"/>
    </row>
    <row r="44" spans="1:18">
      <c r="A44" s="30">
        <v>27</v>
      </c>
      <c r="B44" s="30" t="s">
        <v>324</v>
      </c>
      <c r="C44" s="340" t="s">
        <v>774</v>
      </c>
      <c r="D44" s="44" t="s">
        <v>184</v>
      </c>
      <c r="E44" s="163">
        <v>60</v>
      </c>
      <c r="F44" s="64"/>
      <c r="G44" s="43"/>
      <c r="H44" s="57"/>
      <c r="I44" s="34"/>
      <c r="J44" s="35"/>
      <c r="K44" s="34"/>
      <c r="L44" s="156">
        <v>8</v>
      </c>
      <c r="M44" s="33">
        <v>60</v>
      </c>
      <c r="N44" s="156"/>
      <c r="O44" s="34"/>
      <c r="P44" s="482"/>
      <c r="Q44" s="34"/>
    </row>
    <row r="45" spans="1:18">
      <c r="A45" s="30">
        <v>30</v>
      </c>
      <c r="B45" s="30"/>
      <c r="C45" s="443" t="s">
        <v>775</v>
      </c>
      <c r="D45" s="44" t="s">
        <v>3</v>
      </c>
      <c r="E45" s="163">
        <v>40</v>
      </c>
      <c r="F45" s="156"/>
      <c r="G45" s="43"/>
      <c r="H45" s="57">
        <v>8</v>
      </c>
      <c r="I45" s="34">
        <v>40</v>
      </c>
      <c r="J45" s="156"/>
      <c r="K45" s="34"/>
      <c r="L45" s="156"/>
      <c r="M45" s="33"/>
      <c r="N45" s="156"/>
      <c r="O45" s="34"/>
      <c r="P45" s="482"/>
      <c r="Q45" s="34"/>
    </row>
    <row r="46" spans="1:18">
      <c r="A46" s="30">
        <v>30</v>
      </c>
      <c r="B46" s="30" t="s">
        <v>324</v>
      </c>
      <c r="C46" s="331" t="s">
        <v>776</v>
      </c>
      <c r="D46" s="246" t="s">
        <v>221</v>
      </c>
      <c r="E46" s="163">
        <v>40</v>
      </c>
      <c r="F46" s="207"/>
      <c r="G46" s="43"/>
      <c r="H46" s="57">
        <v>8</v>
      </c>
      <c r="I46" s="34">
        <v>40</v>
      </c>
      <c r="J46" s="156"/>
      <c r="K46" s="34"/>
      <c r="L46" s="64"/>
      <c r="M46" s="33"/>
      <c r="N46" s="156"/>
      <c r="O46" s="34"/>
      <c r="P46" s="482"/>
      <c r="Q46" s="34"/>
    </row>
    <row r="47" spans="1:18">
      <c r="A47" s="30">
        <v>30</v>
      </c>
      <c r="B47" s="30" t="s">
        <v>324</v>
      </c>
      <c r="C47" s="340" t="s">
        <v>777</v>
      </c>
      <c r="D47" s="258" t="s">
        <v>187</v>
      </c>
      <c r="E47" s="163">
        <v>40</v>
      </c>
      <c r="F47" s="207"/>
      <c r="G47" s="43"/>
      <c r="H47" s="57"/>
      <c r="I47" s="34"/>
      <c r="J47" s="177"/>
      <c r="K47" s="34"/>
      <c r="L47" s="156"/>
      <c r="M47" s="33"/>
      <c r="N47" s="245">
        <v>8</v>
      </c>
      <c r="O47" s="34">
        <v>40</v>
      </c>
      <c r="P47" s="483"/>
      <c r="Q47" s="34"/>
    </row>
    <row r="48" spans="1:18">
      <c r="A48" s="30">
        <v>30</v>
      </c>
      <c r="B48" s="30" t="s">
        <v>324</v>
      </c>
      <c r="C48" s="340" t="s">
        <v>778</v>
      </c>
      <c r="D48" s="300" t="s">
        <v>316</v>
      </c>
      <c r="E48" s="163">
        <v>40</v>
      </c>
      <c r="F48" s="207"/>
      <c r="G48" s="43"/>
      <c r="H48" s="57"/>
      <c r="I48" s="34"/>
      <c r="J48" s="177"/>
      <c r="K48" s="34"/>
      <c r="L48" s="64"/>
      <c r="M48" s="33"/>
      <c r="N48" s="156">
        <v>8</v>
      </c>
      <c r="O48" s="34">
        <v>40</v>
      </c>
      <c r="P48" s="482"/>
      <c r="Q48" s="34"/>
    </row>
    <row r="49" spans="1:18">
      <c r="A49" s="30">
        <v>34</v>
      </c>
      <c r="B49" s="30"/>
      <c r="C49" s="332" t="s">
        <v>779</v>
      </c>
      <c r="D49" s="44" t="s">
        <v>199</v>
      </c>
      <c r="E49" s="163">
        <v>30</v>
      </c>
      <c r="F49" s="156"/>
      <c r="G49" s="43"/>
      <c r="H49" s="57"/>
      <c r="I49" s="34"/>
      <c r="J49" s="156"/>
      <c r="K49" s="34"/>
      <c r="L49" s="64"/>
      <c r="M49" s="33"/>
      <c r="N49" s="156"/>
      <c r="O49" s="34"/>
      <c r="P49" s="462">
        <v>16</v>
      </c>
      <c r="Q49" s="34">
        <v>30</v>
      </c>
    </row>
    <row r="50" spans="1:18">
      <c r="A50" s="30">
        <v>34</v>
      </c>
      <c r="B50" s="30" t="s">
        <v>324</v>
      </c>
      <c r="C50" s="340" t="s">
        <v>692</v>
      </c>
      <c r="D50" s="258" t="s">
        <v>18</v>
      </c>
      <c r="E50" s="163">
        <v>30</v>
      </c>
      <c r="F50" s="156"/>
      <c r="G50" s="43"/>
      <c r="H50" s="57"/>
      <c r="I50" s="34"/>
      <c r="J50" s="35"/>
      <c r="K50" s="34"/>
      <c r="L50" s="64"/>
      <c r="M50" s="33"/>
      <c r="N50" s="156"/>
      <c r="O50" s="34"/>
      <c r="P50" s="462">
        <v>16</v>
      </c>
      <c r="Q50" s="34">
        <v>30</v>
      </c>
    </row>
    <row r="51" spans="1:18">
      <c r="A51" s="30">
        <v>36</v>
      </c>
      <c r="B51" s="30"/>
      <c r="C51" s="340" t="s">
        <v>703</v>
      </c>
      <c r="D51" s="246" t="s">
        <v>18</v>
      </c>
      <c r="E51" s="163">
        <v>25</v>
      </c>
      <c r="F51" s="207"/>
      <c r="G51" s="43"/>
      <c r="H51" s="57"/>
      <c r="I51" s="34"/>
      <c r="J51" s="156">
        <v>16</v>
      </c>
      <c r="K51" s="34">
        <v>25</v>
      </c>
      <c r="L51" s="64"/>
      <c r="M51" s="33"/>
      <c r="N51" s="156"/>
      <c r="O51" s="34"/>
      <c r="P51" s="482"/>
      <c r="Q51" s="34"/>
    </row>
    <row r="52" spans="1:18">
      <c r="A52" s="30">
        <v>36</v>
      </c>
      <c r="B52" s="30" t="s">
        <v>324</v>
      </c>
      <c r="C52" s="340" t="s">
        <v>687</v>
      </c>
      <c r="D52" s="258" t="s">
        <v>18</v>
      </c>
      <c r="E52" s="163">
        <v>25</v>
      </c>
      <c r="F52" s="207"/>
      <c r="G52" s="43"/>
      <c r="H52" s="57"/>
      <c r="I52" s="34"/>
      <c r="J52" s="156">
        <v>16</v>
      </c>
      <c r="K52" s="34">
        <v>25</v>
      </c>
      <c r="L52" s="156"/>
      <c r="M52" s="33"/>
      <c r="N52" s="245"/>
      <c r="O52" s="34"/>
      <c r="P52" s="483"/>
      <c r="Q52" s="34"/>
    </row>
    <row r="53" spans="1:18">
      <c r="A53" s="30">
        <v>36</v>
      </c>
      <c r="B53" s="30" t="s">
        <v>324</v>
      </c>
      <c r="C53" s="340" t="s">
        <v>780</v>
      </c>
      <c r="D53" s="258" t="s">
        <v>183</v>
      </c>
      <c r="E53" s="163">
        <v>25</v>
      </c>
      <c r="F53" s="207"/>
      <c r="G53" s="43"/>
      <c r="H53" s="57"/>
      <c r="I53" s="34"/>
      <c r="J53" s="156">
        <v>16</v>
      </c>
      <c r="K53" s="34">
        <v>25</v>
      </c>
      <c r="L53" s="156"/>
      <c r="M53" s="33"/>
      <c r="N53" s="245"/>
      <c r="O53" s="34"/>
      <c r="P53" s="483"/>
      <c r="Q53" s="34"/>
    </row>
    <row r="54" spans="1:18">
      <c r="A54" s="30" t="str">
        <f>IF(E54=0,"",RANK(E54,$E$14:$E$55))</f>
        <v/>
      </c>
      <c r="B54" s="30" t="str">
        <f>IF(E54=0,"",IF(A54=#REF!,"T",""))</f>
        <v/>
      </c>
      <c r="C54" s="275"/>
      <c r="D54" s="258"/>
      <c r="E54" s="163"/>
      <c r="F54" s="207"/>
      <c r="G54" s="43" t="s">
        <v>160</v>
      </c>
      <c r="H54" s="57"/>
      <c r="I54" s="34" t="str">
        <f>IF(H54=0,"",VLOOKUP(H54,得点テーブル!$B$6:$H$265,3,FALSE))</f>
        <v/>
      </c>
      <c r="J54" s="177"/>
      <c r="K54" s="34" t="str">
        <f>IF(J54=0,"",VLOOKUP(J54,得点テーブル!$B$6:$H$265,4,FALSE))</f>
        <v/>
      </c>
      <c r="L54" s="156"/>
      <c r="M54" s="33" t="str">
        <f>IF(L54=0,"",VLOOKUP(L54,得点テーブル!$B$6:$H$133,5,FALSE))</f>
        <v/>
      </c>
      <c r="N54" s="245"/>
      <c r="O54" s="34" t="str">
        <f>IF(N54=0,"",VLOOKUP(N54,得点テーブル!$B$6:$H$133,6,FALSE))</f>
        <v/>
      </c>
      <c r="P54" s="483"/>
      <c r="Q54" s="34" t="str">
        <f>IF(P54=0,"",VLOOKUP(P54,得点テーブル!$B$6:$H$133,7,FALSE))</f>
        <v/>
      </c>
    </row>
    <row r="55" spans="1:18" ht="3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154"/>
      <c r="M55" s="48"/>
      <c r="N55" s="48"/>
      <c r="O55" s="48"/>
      <c r="P55" s="48"/>
      <c r="Q55" s="48"/>
    </row>
    <row r="56" spans="1:18" customFormat="1" ht="19.5" customHeight="1">
      <c r="A56" t="s">
        <v>11</v>
      </c>
      <c r="D56" s="1"/>
      <c r="F56" t="s">
        <v>210</v>
      </c>
      <c r="J56" s="1"/>
      <c r="L56" s="132"/>
      <c r="M56" s="36"/>
      <c r="N56" s="1"/>
      <c r="O56" t="str">
        <f>O11</f>
        <v>2023/3/31現在</v>
      </c>
      <c r="P56" s="1"/>
    </row>
    <row r="57" spans="1:18" ht="4.5" customHeight="1"/>
    <row r="58" spans="1:18">
      <c r="A58" s="560" t="s">
        <v>172</v>
      </c>
      <c r="B58" s="561"/>
      <c r="C58" s="551" t="s">
        <v>12</v>
      </c>
      <c r="D58" s="553" t="s">
        <v>174</v>
      </c>
      <c r="E58" s="17" t="s">
        <v>175</v>
      </c>
      <c r="F58" s="555" t="str">
        <f>F13</f>
        <v>R4マスターズ</v>
      </c>
      <c r="G58" s="555"/>
      <c r="H58" s="555" t="str">
        <f>H13</f>
        <v>R4会長杯</v>
      </c>
      <c r="I58" s="555"/>
      <c r="J58" s="555" t="str">
        <f>J13</f>
        <v>R4ダンロップ</v>
      </c>
      <c r="K58" s="555"/>
      <c r="L58" s="555" t="str">
        <f>L13</f>
        <v>R4県選手権</v>
      </c>
      <c r="M58" s="555"/>
      <c r="N58" s="555" t="str">
        <f>N13</f>
        <v>R4室内</v>
      </c>
      <c r="O58" s="555"/>
      <c r="P58" s="556" t="str">
        <f>P13</f>
        <v>R4熊谷杯</v>
      </c>
      <c r="Q58" s="556"/>
    </row>
    <row r="59" spans="1:18">
      <c r="A59" s="562"/>
      <c r="B59" s="563"/>
      <c r="C59" s="552"/>
      <c r="D59" s="554"/>
      <c r="E59" s="18" t="s">
        <v>176</v>
      </c>
      <c r="F59" s="140" t="s">
        <v>177</v>
      </c>
      <c r="G59" s="19" t="s">
        <v>175</v>
      </c>
      <c r="H59" s="140" t="s">
        <v>177</v>
      </c>
      <c r="I59" s="19" t="s">
        <v>175</v>
      </c>
      <c r="J59" s="140" t="s">
        <v>177</v>
      </c>
      <c r="K59" s="19" t="s">
        <v>175</v>
      </c>
      <c r="L59" s="133" t="s">
        <v>177</v>
      </c>
      <c r="M59" s="19" t="s">
        <v>175</v>
      </c>
      <c r="N59" s="140" t="s">
        <v>177</v>
      </c>
      <c r="O59" s="19" t="s">
        <v>175</v>
      </c>
      <c r="P59" s="140" t="s">
        <v>177</v>
      </c>
      <c r="Q59" s="19" t="s">
        <v>175</v>
      </c>
    </row>
    <row r="60" spans="1:18" ht="3.75" customHeight="1">
      <c r="A60" s="38"/>
      <c r="B60" s="38"/>
      <c r="C60" s="23"/>
      <c r="D60" s="24"/>
      <c r="E60" s="25"/>
      <c r="F60" s="142"/>
      <c r="G60" s="29"/>
      <c r="H60" s="248"/>
      <c r="I60" s="248"/>
      <c r="J60" s="141"/>
      <c r="K60" s="28"/>
      <c r="L60" s="139"/>
      <c r="M60" s="29"/>
      <c r="N60" s="141"/>
      <c r="O60" s="28"/>
      <c r="P60" s="338"/>
      <c r="Q60" s="337"/>
    </row>
    <row r="61" spans="1:18" customFormat="1">
      <c r="A61" s="30">
        <v>1</v>
      </c>
      <c r="B61" s="30"/>
      <c r="C61" s="265" t="s">
        <v>781</v>
      </c>
      <c r="D61" s="250" t="s">
        <v>223</v>
      </c>
      <c r="E61" s="163">
        <v>420</v>
      </c>
      <c r="F61" s="156">
        <v>4</v>
      </c>
      <c r="G61" s="43">
        <v>70</v>
      </c>
      <c r="H61" s="57"/>
      <c r="I61" s="34"/>
      <c r="J61" s="57"/>
      <c r="K61" s="34"/>
      <c r="L61" s="156">
        <v>1</v>
      </c>
      <c r="M61" s="33">
        <v>200</v>
      </c>
      <c r="N61" s="57">
        <v>2</v>
      </c>
      <c r="O61" s="34">
        <v>100</v>
      </c>
      <c r="P61" s="482">
        <v>8</v>
      </c>
      <c r="Q61" s="34">
        <v>50</v>
      </c>
      <c r="R61" s="36"/>
    </row>
    <row r="62" spans="1:18">
      <c r="A62" s="30">
        <v>2</v>
      </c>
      <c r="B62" s="30"/>
      <c r="C62" s="265" t="s">
        <v>775</v>
      </c>
      <c r="D62" s="250" t="s">
        <v>3</v>
      </c>
      <c r="E62" s="163">
        <v>390</v>
      </c>
      <c r="F62" s="447">
        <v>8</v>
      </c>
      <c r="G62" s="43">
        <v>40</v>
      </c>
      <c r="H62" s="57"/>
      <c r="I62" s="34"/>
      <c r="J62" s="448"/>
      <c r="K62" s="34"/>
      <c r="L62" s="156">
        <v>1</v>
      </c>
      <c r="M62" s="33">
        <v>200</v>
      </c>
      <c r="N62" s="448">
        <v>1</v>
      </c>
      <c r="O62" s="34">
        <v>150</v>
      </c>
      <c r="P62" s="482"/>
      <c r="Q62" s="34"/>
    </row>
    <row r="63" spans="1:18">
      <c r="A63" s="30">
        <v>3</v>
      </c>
      <c r="B63" s="30"/>
      <c r="C63" s="265" t="s">
        <v>776</v>
      </c>
      <c r="D63" s="222" t="s">
        <v>223</v>
      </c>
      <c r="E63" s="163">
        <v>370</v>
      </c>
      <c r="F63" s="156">
        <v>1</v>
      </c>
      <c r="G63" s="43">
        <v>150</v>
      </c>
      <c r="H63" s="57"/>
      <c r="I63" s="34"/>
      <c r="J63" s="57"/>
      <c r="K63" s="34"/>
      <c r="L63" s="156">
        <v>2</v>
      </c>
      <c r="M63" s="33">
        <v>150</v>
      </c>
      <c r="N63" s="57">
        <v>4</v>
      </c>
      <c r="O63" s="34">
        <v>70</v>
      </c>
      <c r="P63" s="482"/>
      <c r="Q63" s="34"/>
    </row>
    <row r="64" spans="1:18" customFormat="1">
      <c r="A64" s="30">
        <v>4</v>
      </c>
      <c r="B64" s="30"/>
      <c r="C64" s="243" t="s">
        <v>782</v>
      </c>
      <c r="D64" s="250" t="s">
        <v>221</v>
      </c>
      <c r="E64" s="163">
        <v>320</v>
      </c>
      <c r="F64" s="401">
        <v>4</v>
      </c>
      <c r="G64" s="43">
        <v>70</v>
      </c>
      <c r="H64" s="57">
        <v>1</v>
      </c>
      <c r="I64" s="34">
        <v>150</v>
      </c>
      <c r="J64" s="178"/>
      <c r="K64" s="34"/>
      <c r="L64" s="177">
        <v>4</v>
      </c>
      <c r="M64" s="33">
        <v>100</v>
      </c>
      <c r="N64" s="178"/>
      <c r="O64" s="34"/>
      <c r="P64" s="463"/>
      <c r="Q64" s="34"/>
    </row>
    <row r="65" spans="1:18">
      <c r="A65" s="30">
        <v>5</v>
      </c>
      <c r="B65" s="30"/>
      <c r="C65" s="243" t="s">
        <v>758</v>
      </c>
      <c r="D65" s="250" t="s">
        <v>221</v>
      </c>
      <c r="E65" s="163">
        <v>250</v>
      </c>
      <c r="F65" s="401"/>
      <c r="G65" s="43"/>
      <c r="H65" s="57">
        <v>1</v>
      </c>
      <c r="I65" s="34">
        <v>150</v>
      </c>
      <c r="J65" s="178"/>
      <c r="K65" s="34"/>
      <c r="L65" s="177">
        <v>4</v>
      </c>
      <c r="M65" s="33">
        <v>100</v>
      </c>
      <c r="N65" s="178"/>
      <c r="O65" s="34"/>
      <c r="P65" s="463"/>
      <c r="Q65" s="34"/>
      <c r="R65"/>
    </row>
    <row r="66" spans="1:18">
      <c r="A66" s="30">
        <v>6</v>
      </c>
      <c r="B66" s="30"/>
      <c r="C66" s="243" t="s">
        <v>762</v>
      </c>
      <c r="D66" s="250" t="s">
        <v>187</v>
      </c>
      <c r="E66" s="163">
        <v>230</v>
      </c>
      <c r="F66" s="401"/>
      <c r="G66" s="43"/>
      <c r="H66" s="57"/>
      <c r="I66" s="34"/>
      <c r="J66" s="178"/>
      <c r="K66" s="34"/>
      <c r="L66" s="177">
        <v>8</v>
      </c>
      <c r="M66" s="33">
        <v>60</v>
      </c>
      <c r="N66" s="178">
        <v>8</v>
      </c>
      <c r="O66" s="34">
        <v>40</v>
      </c>
      <c r="P66" s="463">
        <v>2</v>
      </c>
      <c r="Q66" s="34">
        <v>130</v>
      </c>
      <c r="R66"/>
    </row>
    <row r="67" spans="1:18">
      <c r="A67" s="30">
        <v>7</v>
      </c>
      <c r="B67" s="30"/>
      <c r="C67" s="265" t="s">
        <v>761</v>
      </c>
      <c r="D67" s="250" t="s">
        <v>184</v>
      </c>
      <c r="E67" s="163">
        <v>220</v>
      </c>
      <c r="F67" s="156">
        <v>1</v>
      </c>
      <c r="G67" s="43">
        <v>150</v>
      </c>
      <c r="H67" s="57"/>
      <c r="I67" s="34"/>
      <c r="J67" s="57"/>
      <c r="K67" s="34"/>
      <c r="L67" s="156"/>
      <c r="M67" s="33"/>
      <c r="N67" s="57">
        <v>4</v>
      </c>
      <c r="O67" s="34">
        <v>70</v>
      </c>
      <c r="P67" s="479"/>
      <c r="Q67" s="34"/>
    </row>
    <row r="68" spans="1:18">
      <c r="A68" s="30">
        <v>8</v>
      </c>
      <c r="B68" s="30"/>
      <c r="C68" s="256" t="s">
        <v>783</v>
      </c>
      <c r="D68" s="278" t="s">
        <v>3</v>
      </c>
      <c r="E68" s="163">
        <v>200</v>
      </c>
      <c r="F68" s="401">
        <v>2</v>
      </c>
      <c r="G68" s="43">
        <v>100</v>
      </c>
      <c r="H68" s="57">
        <v>2</v>
      </c>
      <c r="I68" s="34">
        <v>100</v>
      </c>
      <c r="J68" s="178"/>
      <c r="K68" s="34"/>
      <c r="L68" s="177"/>
      <c r="M68" s="33"/>
      <c r="N68" s="178"/>
      <c r="O68" s="34"/>
      <c r="P68" s="463"/>
      <c r="Q68" s="34"/>
      <c r="R68"/>
    </row>
    <row r="69" spans="1:18">
      <c r="A69" s="30">
        <v>9</v>
      </c>
      <c r="B69" s="30"/>
      <c r="C69" s="263" t="s">
        <v>763</v>
      </c>
      <c r="D69" s="250" t="s">
        <v>187</v>
      </c>
      <c r="E69" s="163">
        <v>190</v>
      </c>
      <c r="F69" s="496"/>
      <c r="G69" s="43"/>
      <c r="H69" s="57"/>
      <c r="I69" s="34"/>
      <c r="J69" s="57"/>
      <c r="K69" s="34"/>
      <c r="L69" s="496">
        <v>8</v>
      </c>
      <c r="M69" s="33">
        <v>60</v>
      </c>
      <c r="N69" s="57"/>
      <c r="O69" s="34"/>
      <c r="P69" s="482">
        <v>2</v>
      </c>
      <c r="Q69" s="34">
        <v>130</v>
      </c>
    </row>
    <row r="70" spans="1:18">
      <c r="A70" s="30">
        <v>9</v>
      </c>
      <c r="B70" s="30" t="s">
        <v>324</v>
      </c>
      <c r="C70" s="256" t="s">
        <v>784</v>
      </c>
      <c r="D70" s="44" t="s">
        <v>3</v>
      </c>
      <c r="E70" s="163">
        <v>190</v>
      </c>
      <c r="F70" s="401">
        <v>8</v>
      </c>
      <c r="G70" s="43">
        <v>40</v>
      </c>
      <c r="H70" s="57"/>
      <c r="I70" s="34"/>
      <c r="J70" s="178"/>
      <c r="K70" s="34"/>
      <c r="L70" s="177"/>
      <c r="M70" s="33"/>
      <c r="N70" s="57">
        <v>1</v>
      </c>
      <c r="O70" s="34">
        <v>150</v>
      </c>
      <c r="P70" s="482"/>
      <c r="Q70" s="34"/>
      <c r="R70"/>
    </row>
    <row r="71" spans="1:18" customFormat="1">
      <c r="A71" s="30">
        <v>11</v>
      </c>
      <c r="B71" s="30"/>
      <c r="C71" s="265" t="s">
        <v>785</v>
      </c>
      <c r="D71" s="232" t="s">
        <v>2</v>
      </c>
      <c r="E71" s="163">
        <v>150</v>
      </c>
      <c r="F71" s="156"/>
      <c r="G71" s="43"/>
      <c r="H71" s="57"/>
      <c r="I71" s="34"/>
      <c r="J71" s="57"/>
      <c r="K71" s="34"/>
      <c r="L71" s="156">
        <v>8</v>
      </c>
      <c r="M71" s="33">
        <v>60</v>
      </c>
      <c r="N71" s="57"/>
      <c r="O71" s="34"/>
      <c r="P71" s="479">
        <v>4</v>
      </c>
      <c r="Q71" s="34">
        <v>90</v>
      </c>
      <c r="R71" s="36"/>
    </row>
    <row r="72" spans="1:18">
      <c r="A72" s="30">
        <v>11</v>
      </c>
      <c r="B72" s="30" t="s">
        <v>324</v>
      </c>
      <c r="C72" s="242" t="s">
        <v>786</v>
      </c>
      <c r="D72" s="300" t="s">
        <v>2</v>
      </c>
      <c r="E72" s="163">
        <v>150</v>
      </c>
      <c r="F72" s="401"/>
      <c r="G72" s="43"/>
      <c r="H72" s="57"/>
      <c r="I72" s="34"/>
      <c r="J72" s="178"/>
      <c r="K72" s="34"/>
      <c r="L72" s="177">
        <v>8</v>
      </c>
      <c r="M72" s="33">
        <v>60</v>
      </c>
      <c r="N72" s="178"/>
      <c r="O72" s="34"/>
      <c r="P72" s="484">
        <v>4</v>
      </c>
      <c r="Q72" s="34">
        <v>90</v>
      </c>
      <c r="R72"/>
    </row>
    <row r="73" spans="1:18">
      <c r="A73" s="30">
        <v>11</v>
      </c>
      <c r="B73" s="30" t="s">
        <v>324</v>
      </c>
      <c r="C73" s="242" t="s">
        <v>767</v>
      </c>
      <c r="D73" s="42" t="s">
        <v>221</v>
      </c>
      <c r="E73" s="163">
        <v>150</v>
      </c>
      <c r="F73" s="156"/>
      <c r="G73" s="43"/>
      <c r="H73" s="57"/>
      <c r="I73" s="34"/>
      <c r="J73" s="57"/>
      <c r="K73" s="34"/>
      <c r="L73" s="156">
        <v>2</v>
      </c>
      <c r="M73" s="33">
        <v>150</v>
      </c>
      <c r="N73" s="57"/>
      <c r="O73" s="34"/>
      <c r="P73" s="464"/>
      <c r="Q73" s="34"/>
    </row>
    <row r="74" spans="1:18">
      <c r="A74" s="30">
        <v>14</v>
      </c>
      <c r="B74" s="30"/>
      <c r="C74" s="263" t="s">
        <v>768</v>
      </c>
      <c r="D74" s="222" t="s">
        <v>203</v>
      </c>
      <c r="E74" s="163">
        <v>140</v>
      </c>
      <c r="F74" s="156"/>
      <c r="G74" s="43"/>
      <c r="H74" s="57"/>
      <c r="I74" s="34"/>
      <c r="J74" s="57"/>
      <c r="K74" s="34"/>
      <c r="L74" s="156">
        <v>4</v>
      </c>
      <c r="M74" s="33">
        <v>100</v>
      </c>
      <c r="N74" s="57">
        <v>8</v>
      </c>
      <c r="O74" s="34">
        <v>40</v>
      </c>
      <c r="P74" s="479"/>
      <c r="Q74" s="34"/>
    </row>
    <row r="75" spans="1:18">
      <c r="A75" s="30">
        <v>14</v>
      </c>
      <c r="B75" s="30" t="s">
        <v>324</v>
      </c>
      <c r="C75" s="263" t="s">
        <v>769</v>
      </c>
      <c r="D75" s="222" t="s">
        <v>203</v>
      </c>
      <c r="E75" s="163">
        <v>140</v>
      </c>
      <c r="F75" s="156">
        <v>8</v>
      </c>
      <c r="G75" s="43">
        <v>40</v>
      </c>
      <c r="H75" s="57"/>
      <c r="I75" s="34"/>
      <c r="J75" s="57"/>
      <c r="K75" s="34"/>
      <c r="L75" s="156">
        <v>4</v>
      </c>
      <c r="M75" s="33">
        <v>100</v>
      </c>
      <c r="N75" s="57"/>
      <c r="O75" s="34"/>
      <c r="P75" s="479"/>
      <c r="Q75" s="34"/>
    </row>
    <row r="76" spans="1:18">
      <c r="A76" s="30">
        <v>16</v>
      </c>
      <c r="B76" s="30"/>
      <c r="C76" s="242" t="s">
        <v>787</v>
      </c>
      <c r="D76" s="42" t="s">
        <v>2</v>
      </c>
      <c r="E76" s="163">
        <v>100</v>
      </c>
      <c r="F76" s="156"/>
      <c r="G76" s="43"/>
      <c r="H76" s="57"/>
      <c r="I76" s="34"/>
      <c r="J76" s="57"/>
      <c r="K76" s="34"/>
      <c r="L76" s="160"/>
      <c r="M76" s="33"/>
      <c r="N76" s="57">
        <v>2</v>
      </c>
      <c r="O76" s="34">
        <v>100</v>
      </c>
      <c r="P76" s="464"/>
      <c r="Q76" s="34"/>
    </row>
    <row r="77" spans="1:18">
      <c r="A77" s="30">
        <v>16</v>
      </c>
      <c r="B77" s="30" t="s">
        <v>324</v>
      </c>
      <c r="C77" s="441" t="s">
        <v>788</v>
      </c>
      <c r="D77" s="299" t="s">
        <v>2</v>
      </c>
      <c r="E77" s="163">
        <v>100</v>
      </c>
      <c r="F77" s="156"/>
      <c r="G77" s="43"/>
      <c r="H77" s="57">
        <v>2</v>
      </c>
      <c r="I77" s="34">
        <v>100</v>
      </c>
      <c r="J77" s="57"/>
      <c r="K77" s="34"/>
      <c r="L77" s="156"/>
      <c r="M77" s="33"/>
      <c r="N77" s="57"/>
      <c r="O77" s="34"/>
      <c r="P77" s="462"/>
      <c r="Q77" s="34"/>
    </row>
    <row r="78" spans="1:18">
      <c r="A78" s="30">
        <v>16</v>
      </c>
      <c r="B78" s="30" t="s">
        <v>324</v>
      </c>
      <c r="C78" s="265" t="s">
        <v>789</v>
      </c>
      <c r="D78" s="286" t="s">
        <v>4</v>
      </c>
      <c r="E78" s="163">
        <v>100</v>
      </c>
      <c r="F78" s="156">
        <v>2</v>
      </c>
      <c r="G78" s="43">
        <v>100</v>
      </c>
      <c r="H78" s="57"/>
      <c r="I78" s="34"/>
      <c r="J78" s="57"/>
      <c r="K78" s="34"/>
      <c r="L78" s="156"/>
      <c r="M78" s="33"/>
      <c r="N78" s="57"/>
      <c r="O78" s="34"/>
      <c r="P78" s="482"/>
      <c r="Q78" s="34"/>
    </row>
    <row r="79" spans="1:18">
      <c r="A79" s="30">
        <v>19</v>
      </c>
      <c r="B79" s="30"/>
      <c r="C79" s="243" t="s">
        <v>790</v>
      </c>
      <c r="D79" s="277" t="s">
        <v>2</v>
      </c>
      <c r="E79" s="163">
        <v>80</v>
      </c>
      <c r="F79" s="401"/>
      <c r="G79" s="43"/>
      <c r="H79" s="57">
        <v>3</v>
      </c>
      <c r="I79" s="34">
        <v>80</v>
      </c>
      <c r="J79" s="178"/>
      <c r="K79" s="34"/>
      <c r="L79" s="177"/>
      <c r="M79" s="33"/>
      <c r="N79" s="178"/>
      <c r="O79" s="34"/>
      <c r="P79" s="463"/>
      <c r="Q79" s="34"/>
      <c r="R79"/>
    </row>
    <row r="80" spans="1:18">
      <c r="A80" s="30">
        <v>19</v>
      </c>
      <c r="B80" s="30" t="s">
        <v>324</v>
      </c>
      <c r="C80" s="243" t="s">
        <v>791</v>
      </c>
      <c r="D80" s="343" t="s">
        <v>236</v>
      </c>
      <c r="E80" s="163">
        <v>80</v>
      </c>
      <c r="F80" s="401"/>
      <c r="G80" s="43"/>
      <c r="H80" s="57">
        <v>3</v>
      </c>
      <c r="I80" s="34">
        <v>80</v>
      </c>
      <c r="J80" s="178"/>
      <c r="K80" s="34"/>
      <c r="L80" s="177"/>
      <c r="M80" s="33"/>
      <c r="N80" s="57"/>
      <c r="O80" s="34"/>
      <c r="P80" s="482"/>
      <c r="Q80" s="34"/>
      <c r="R80"/>
    </row>
    <row r="81" spans="1:18">
      <c r="A81" s="30">
        <v>19</v>
      </c>
      <c r="B81" s="30" t="s">
        <v>324</v>
      </c>
      <c r="C81" s="243" t="s">
        <v>792</v>
      </c>
      <c r="D81" s="286" t="s">
        <v>203</v>
      </c>
      <c r="E81" s="163">
        <v>80</v>
      </c>
      <c r="F81" s="401">
        <v>8</v>
      </c>
      <c r="G81" s="43">
        <v>40</v>
      </c>
      <c r="H81" s="57"/>
      <c r="I81" s="34"/>
      <c r="J81" s="178"/>
      <c r="K81" s="34"/>
      <c r="L81" s="177"/>
      <c r="M81" s="33"/>
      <c r="N81" s="57">
        <v>8</v>
      </c>
      <c r="O81" s="34">
        <v>40</v>
      </c>
      <c r="P81" s="482"/>
      <c r="Q81" s="34"/>
      <c r="R81"/>
    </row>
    <row r="82" spans="1:18">
      <c r="A82" s="30">
        <v>22</v>
      </c>
      <c r="B82" s="30"/>
      <c r="C82" s="265" t="s">
        <v>793</v>
      </c>
      <c r="D82" s="277" t="s">
        <v>221</v>
      </c>
      <c r="E82" s="163">
        <v>70</v>
      </c>
      <c r="F82" s="401">
        <v>4</v>
      </c>
      <c r="G82" s="43">
        <v>70</v>
      </c>
      <c r="H82" s="57"/>
      <c r="I82" s="34"/>
      <c r="J82" s="57"/>
      <c r="K82" s="34"/>
      <c r="L82" s="156"/>
      <c r="M82" s="33"/>
      <c r="N82" s="57"/>
      <c r="O82" s="34"/>
      <c r="P82" s="482"/>
      <c r="Q82" s="34"/>
    </row>
    <row r="83" spans="1:18">
      <c r="A83" s="30">
        <v>22</v>
      </c>
      <c r="B83" s="30" t="s">
        <v>324</v>
      </c>
      <c r="C83" s="243" t="s">
        <v>794</v>
      </c>
      <c r="D83" s="299" t="s">
        <v>199</v>
      </c>
      <c r="E83" s="163">
        <v>70</v>
      </c>
      <c r="F83" s="156">
        <v>4</v>
      </c>
      <c r="G83" s="43">
        <v>70</v>
      </c>
      <c r="H83" s="57"/>
      <c r="I83" s="34"/>
      <c r="J83" s="57"/>
      <c r="K83" s="34"/>
      <c r="L83" s="156"/>
      <c r="M83" s="33"/>
      <c r="N83" s="57"/>
      <c r="O83" s="34"/>
      <c r="P83" s="482"/>
      <c r="Q83" s="34"/>
    </row>
    <row r="84" spans="1:18">
      <c r="A84" s="30">
        <v>24</v>
      </c>
      <c r="B84" s="30"/>
      <c r="C84" s="260" t="s">
        <v>795</v>
      </c>
      <c r="D84" s="318" t="s">
        <v>2</v>
      </c>
      <c r="E84" s="163">
        <v>50</v>
      </c>
      <c r="F84" s="156"/>
      <c r="G84" s="43"/>
      <c r="H84" s="57"/>
      <c r="I84" s="34"/>
      <c r="J84" s="57"/>
      <c r="K84" s="34"/>
      <c r="L84" s="160"/>
      <c r="M84" s="33"/>
      <c r="N84" s="57"/>
      <c r="O84" s="34"/>
      <c r="P84" s="462">
        <v>8</v>
      </c>
      <c r="Q84" s="34">
        <v>50</v>
      </c>
    </row>
    <row r="85" spans="1:18">
      <c r="A85" s="30">
        <v>25</v>
      </c>
      <c r="B85" s="30"/>
      <c r="C85" s="243" t="s">
        <v>773</v>
      </c>
      <c r="D85" s="286" t="s">
        <v>187</v>
      </c>
      <c r="E85" s="163">
        <v>40</v>
      </c>
      <c r="F85" s="156"/>
      <c r="G85" s="43"/>
      <c r="H85" s="57"/>
      <c r="I85" s="34"/>
      <c r="J85" s="57"/>
      <c r="K85" s="34"/>
      <c r="L85" s="160"/>
      <c r="M85" s="33"/>
      <c r="N85" s="57">
        <v>8</v>
      </c>
      <c r="O85" s="34">
        <v>40</v>
      </c>
      <c r="P85" s="462"/>
      <c r="Q85" s="34"/>
    </row>
    <row r="86" spans="1:18">
      <c r="A86" s="30" t="str">
        <f t="shared" ref="A86" si="0">IF(E86=0,"",RANK(E86,$E$59:$E$87))</f>
        <v/>
      </c>
      <c r="B86" s="30" t="str">
        <f>IF(E86=0,"",IF(A86=#REF!,"T",""))</f>
        <v/>
      </c>
      <c r="C86" s="46"/>
      <c r="D86" s="286"/>
      <c r="E86" s="163"/>
      <c r="F86" s="156"/>
      <c r="G86" s="43" t="str">
        <f>IF(F86=0,"",VLOOKUP(F86,得点テーブル!$B$6:$H$133,3,FALSE))</f>
        <v/>
      </c>
      <c r="H86" s="57"/>
      <c r="I86" s="34" t="str">
        <f>IF(H86=0,"",VLOOKUP(H86,得点テーブル!$B$6:$H$265,3,FALSE))</f>
        <v/>
      </c>
      <c r="J86" s="57"/>
      <c r="K86" s="34" t="str">
        <f>IF(J86=0,"",VLOOKUP(J86,得点テーブル!$B$6:$H$265,4,FALSE))</f>
        <v/>
      </c>
      <c r="L86" s="160"/>
      <c r="M86" s="33" t="str">
        <f>IF(L86=0,"",VLOOKUP(L86,得点テーブル!$B$6:$H$133,5,FALSE))</f>
        <v/>
      </c>
      <c r="N86" s="57"/>
      <c r="O86" s="34" t="str">
        <f>IF(N86=0,"",VLOOKUP(N86,得点テーブル!$B$6:$H$133,6,FALSE))</f>
        <v/>
      </c>
      <c r="P86" s="462"/>
      <c r="Q86" s="34" t="str">
        <f>IF(P86=0,"",VLOOKUP(P86,得点テーブル!$B$6:$H$133,7,FALSE))</f>
        <v/>
      </c>
    </row>
    <row r="87" spans="1:18" ht="4.5" customHeight="1">
      <c r="A87" s="236"/>
      <c r="B87" s="96"/>
      <c r="C87" s="58"/>
      <c r="D87" s="59"/>
      <c r="E87" s="97"/>
      <c r="F87" s="164"/>
      <c r="G87" s="59"/>
      <c r="H87" s="249"/>
      <c r="I87" s="249"/>
      <c r="J87" s="165"/>
      <c r="K87" s="95"/>
      <c r="L87" s="166"/>
      <c r="M87" s="59"/>
      <c r="N87" s="165"/>
      <c r="O87" s="95"/>
      <c r="P87" s="64"/>
      <c r="Q87" s="339" t="s">
        <v>160</v>
      </c>
    </row>
    <row r="88" spans="1:18" customFormat="1" ht="19.5" customHeight="1">
      <c r="A88" s="16"/>
      <c r="D88" s="1"/>
      <c r="F88" s="1" t="s">
        <v>15</v>
      </c>
      <c r="J88" s="1"/>
      <c r="L88" s="132"/>
      <c r="M88" s="36"/>
      <c r="N88" s="1"/>
      <c r="O88" t="str">
        <f>O11</f>
        <v>2023/3/31現在</v>
      </c>
      <c r="P88" s="1"/>
    </row>
    <row r="89" spans="1:18" ht="4.5" customHeight="1"/>
    <row r="90" spans="1:18">
      <c r="A90" s="560" t="s">
        <v>172</v>
      </c>
      <c r="B90" s="561"/>
      <c r="C90" s="582" t="s">
        <v>12</v>
      </c>
      <c r="D90" s="581" t="s">
        <v>174</v>
      </c>
      <c r="E90" s="17" t="s">
        <v>175</v>
      </c>
      <c r="F90" s="555" t="str">
        <f>F58</f>
        <v>R4マスターズ</v>
      </c>
      <c r="G90" s="555"/>
      <c r="H90" s="555" t="str">
        <f>H58</f>
        <v>R4会長杯</v>
      </c>
      <c r="I90" s="555"/>
      <c r="J90" s="555" t="str">
        <f>J58</f>
        <v>R4ダンロップ</v>
      </c>
      <c r="K90" s="555"/>
      <c r="L90" s="555" t="str">
        <f>L58</f>
        <v>R4県選手権</v>
      </c>
      <c r="M90" s="555"/>
      <c r="N90" s="555" t="str">
        <f>N58</f>
        <v>R4室内</v>
      </c>
      <c r="O90" s="555"/>
      <c r="P90" s="556" t="str">
        <f>P58</f>
        <v>R4熊谷杯</v>
      </c>
      <c r="Q90" s="556"/>
    </row>
    <row r="91" spans="1:18">
      <c r="A91" s="562"/>
      <c r="B91" s="563"/>
      <c r="C91" s="552"/>
      <c r="D91" s="554"/>
      <c r="E91" s="18" t="s">
        <v>176</v>
      </c>
      <c r="F91" s="140" t="s">
        <v>177</v>
      </c>
      <c r="G91" s="19" t="s">
        <v>175</v>
      </c>
      <c r="H91" s="140" t="s">
        <v>177</v>
      </c>
      <c r="I91" s="19" t="s">
        <v>175</v>
      </c>
      <c r="J91" s="140" t="s">
        <v>177</v>
      </c>
      <c r="K91" s="19" t="s">
        <v>175</v>
      </c>
      <c r="L91" s="133" t="s">
        <v>177</v>
      </c>
      <c r="M91" s="19" t="s">
        <v>175</v>
      </c>
      <c r="N91" s="140" t="s">
        <v>177</v>
      </c>
      <c r="O91" s="19" t="s">
        <v>175</v>
      </c>
      <c r="P91" s="140" t="s">
        <v>177</v>
      </c>
      <c r="Q91" s="19" t="s">
        <v>175</v>
      </c>
    </row>
    <row r="92" spans="1:18" ht="3.75" customHeight="1">
      <c r="A92" s="38"/>
      <c r="B92" s="38"/>
      <c r="C92" s="23"/>
      <c r="D92" s="24"/>
      <c r="E92" s="25"/>
      <c r="F92" s="142"/>
      <c r="G92" s="29"/>
      <c r="H92" s="248"/>
      <c r="I92" s="248"/>
      <c r="J92" s="141"/>
      <c r="K92" s="28"/>
      <c r="L92" s="139"/>
      <c r="M92" s="29"/>
      <c r="N92" s="141"/>
      <c r="O92" s="28"/>
      <c r="P92" s="338"/>
      <c r="Q92" s="337"/>
    </row>
    <row r="93" spans="1:18">
      <c r="A93" s="30">
        <v>1</v>
      </c>
      <c r="B93" s="30"/>
      <c r="C93" s="409" t="s">
        <v>796</v>
      </c>
      <c r="D93" s="42" t="s">
        <v>179</v>
      </c>
      <c r="E93" s="163">
        <v>250</v>
      </c>
      <c r="F93" s="291"/>
      <c r="G93" s="43"/>
      <c r="H93" s="57"/>
      <c r="I93" s="34"/>
      <c r="J93" s="57"/>
      <c r="K93" s="34"/>
      <c r="L93" s="161">
        <v>2</v>
      </c>
      <c r="M93" s="33">
        <v>150</v>
      </c>
      <c r="N93" s="57"/>
      <c r="O93" s="34"/>
      <c r="P93" s="485">
        <v>3</v>
      </c>
      <c r="Q93" s="34">
        <v>100</v>
      </c>
    </row>
    <row r="94" spans="1:18">
      <c r="A94" s="30">
        <v>2</v>
      </c>
      <c r="B94" s="30"/>
      <c r="C94" s="242" t="s">
        <v>694</v>
      </c>
      <c r="D94" s="42" t="s">
        <v>179</v>
      </c>
      <c r="E94" s="163">
        <v>200</v>
      </c>
      <c r="F94" s="291"/>
      <c r="G94" s="43"/>
      <c r="H94" s="57"/>
      <c r="I94" s="34"/>
      <c r="J94" s="57"/>
      <c r="K94" s="34"/>
      <c r="L94" s="161">
        <v>4</v>
      </c>
      <c r="M94" s="33">
        <v>100</v>
      </c>
      <c r="N94" s="57"/>
      <c r="O94" s="34"/>
      <c r="P94" s="485">
        <v>3</v>
      </c>
      <c r="Q94" s="34">
        <v>100</v>
      </c>
    </row>
    <row r="95" spans="1:18">
      <c r="A95" s="30">
        <v>2</v>
      </c>
      <c r="B95" s="30" t="s">
        <v>324</v>
      </c>
      <c r="C95" s="242" t="s">
        <v>797</v>
      </c>
      <c r="D95" s="42" t="s">
        <v>186</v>
      </c>
      <c r="E95" s="163">
        <v>200</v>
      </c>
      <c r="F95" s="291"/>
      <c r="G95" s="43"/>
      <c r="H95" s="57"/>
      <c r="I95" s="34"/>
      <c r="J95" s="57"/>
      <c r="K95" s="34"/>
      <c r="L95" s="161">
        <v>1</v>
      </c>
      <c r="M95" s="33">
        <v>200</v>
      </c>
      <c r="N95" s="57"/>
      <c r="O95" s="34"/>
      <c r="P95" s="485"/>
      <c r="Q95" s="34"/>
    </row>
    <row r="96" spans="1:18">
      <c r="A96" s="30">
        <v>2</v>
      </c>
      <c r="B96" s="30" t="s">
        <v>324</v>
      </c>
      <c r="C96" s="410" t="s">
        <v>798</v>
      </c>
      <c r="D96" s="333" t="s">
        <v>6</v>
      </c>
      <c r="E96" s="163">
        <v>200</v>
      </c>
      <c r="F96" s="291"/>
      <c r="G96" s="43"/>
      <c r="H96" s="57"/>
      <c r="I96" s="34"/>
      <c r="J96" s="57"/>
      <c r="K96" s="34"/>
      <c r="L96" s="161">
        <v>1</v>
      </c>
      <c r="M96" s="33">
        <v>200</v>
      </c>
      <c r="N96" s="57"/>
      <c r="O96" s="34"/>
      <c r="P96" s="486"/>
      <c r="Q96" s="34"/>
    </row>
    <row r="97" spans="1:18">
      <c r="A97" s="30">
        <v>5</v>
      </c>
      <c r="B97" s="30"/>
      <c r="C97" s="242" t="s">
        <v>823</v>
      </c>
      <c r="D97" s="42" t="s">
        <v>221</v>
      </c>
      <c r="E97" s="163">
        <v>180</v>
      </c>
      <c r="F97" s="291"/>
      <c r="G97" s="43"/>
      <c r="H97" s="57"/>
      <c r="I97" s="34"/>
      <c r="J97" s="57"/>
      <c r="K97" s="34"/>
      <c r="L97" s="161"/>
      <c r="M97" s="33"/>
      <c r="N97" s="57"/>
      <c r="O97" s="34"/>
      <c r="P97" s="485">
        <v>1</v>
      </c>
      <c r="Q97" s="34">
        <v>180</v>
      </c>
    </row>
    <row r="98" spans="1:18">
      <c r="A98" s="30">
        <v>6</v>
      </c>
      <c r="B98" s="30"/>
      <c r="C98" s="411" t="s">
        <v>799</v>
      </c>
      <c r="D98" s="333" t="s">
        <v>4</v>
      </c>
      <c r="E98" s="163">
        <v>150</v>
      </c>
      <c r="F98" s="291"/>
      <c r="G98" s="43"/>
      <c r="H98" s="57"/>
      <c r="I98" s="34"/>
      <c r="J98" s="57"/>
      <c r="K98" s="34"/>
      <c r="L98" s="161">
        <v>2</v>
      </c>
      <c r="M98" s="33">
        <v>150</v>
      </c>
      <c r="N98" s="57"/>
      <c r="O98" s="34"/>
      <c r="P98" s="486"/>
      <c r="Q98" s="34"/>
    </row>
    <row r="99" spans="1:18">
      <c r="A99" s="30">
        <v>7</v>
      </c>
      <c r="B99" s="30"/>
      <c r="C99" s="296" t="s">
        <v>800</v>
      </c>
      <c r="D99" s="246" t="s">
        <v>179</v>
      </c>
      <c r="E99" s="163">
        <v>110</v>
      </c>
      <c r="F99" s="291"/>
      <c r="G99" s="43"/>
      <c r="H99" s="57"/>
      <c r="I99" s="34"/>
      <c r="J99" s="57"/>
      <c r="K99" s="34"/>
      <c r="L99" s="161">
        <v>3</v>
      </c>
      <c r="M99" s="33">
        <v>110</v>
      </c>
      <c r="N99" s="57"/>
      <c r="O99" s="34"/>
      <c r="P99" s="486"/>
      <c r="Q99" s="34"/>
    </row>
    <row r="100" spans="1:18">
      <c r="A100" s="30">
        <v>7</v>
      </c>
      <c r="B100" s="30" t="s">
        <v>324</v>
      </c>
      <c r="C100" s="242" t="s">
        <v>710</v>
      </c>
      <c r="D100" s="42" t="s">
        <v>19</v>
      </c>
      <c r="E100" s="163">
        <v>110</v>
      </c>
      <c r="F100" s="291"/>
      <c r="G100" s="43"/>
      <c r="H100" s="57"/>
      <c r="I100" s="34"/>
      <c r="J100" s="57"/>
      <c r="K100" s="34"/>
      <c r="L100" s="161">
        <v>3</v>
      </c>
      <c r="M100" s="33">
        <v>110</v>
      </c>
      <c r="N100" s="57"/>
      <c r="O100" s="34"/>
      <c r="P100" s="485"/>
      <c r="Q100" s="34"/>
    </row>
    <row r="101" spans="1:18">
      <c r="A101" s="30">
        <v>9</v>
      </c>
      <c r="B101" s="30"/>
      <c r="C101" s="242" t="s">
        <v>686</v>
      </c>
      <c r="D101" s="42" t="s">
        <v>179</v>
      </c>
      <c r="E101" s="163">
        <v>100</v>
      </c>
      <c r="F101" s="291"/>
      <c r="G101" s="43"/>
      <c r="H101" s="57"/>
      <c r="I101" s="34"/>
      <c r="J101" s="57"/>
      <c r="K101" s="34"/>
      <c r="L101" s="161">
        <v>4</v>
      </c>
      <c r="M101" s="33">
        <v>100</v>
      </c>
      <c r="N101" s="57"/>
      <c r="O101" s="34"/>
      <c r="P101" s="485"/>
      <c r="Q101" s="34"/>
    </row>
    <row r="102" spans="1:18">
      <c r="A102" s="30" t="str">
        <f>IF(E102=0,"",RANK(E102,$E$91:$E$105))</f>
        <v/>
      </c>
      <c r="B102" s="30" t="str">
        <f>IF(E102=0,"",IF(A102=#REF!,"T",""))</f>
        <v/>
      </c>
      <c r="C102" s="287"/>
      <c r="D102" s="288"/>
      <c r="E102" s="163"/>
      <c r="F102" s="291"/>
      <c r="G102" s="43" t="str">
        <f>IF(F102=0,"",VLOOKUP(F102,得点テーブル!$B$6:$H$133,3,FALSE))</f>
        <v/>
      </c>
      <c r="H102" s="57"/>
      <c r="I102" s="34" t="str">
        <f>IF(H102=0,"",VLOOKUP(H102,得点テーブル!$B$6:$H$265,3,FALSE))</f>
        <v/>
      </c>
      <c r="J102" s="57"/>
      <c r="K102" s="34" t="str">
        <f>IF(J102=0,"",VLOOKUP(J102,得点テーブル!$B$6:$H$265,4,FALSE))</f>
        <v/>
      </c>
      <c r="L102" s="161"/>
      <c r="M102" s="33" t="str">
        <f>IF(L102=0,"",VLOOKUP(L102,得点テーブル!$B$6:$H$133,5,FALSE))</f>
        <v/>
      </c>
      <c r="N102" s="57"/>
      <c r="O102" s="34" t="str">
        <f>IF(N102=0,"",VLOOKUP(N102,得点テーブル!$B$6:$H$133,6,FALSE))</f>
        <v/>
      </c>
      <c r="P102" s="462"/>
      <c r="Q102" s="34" t="str">
        <f>IF(P102=0,"",VLOOKUP(P102,得点テーブル!$B$6:$H$133,7,FALSE))</f>
        <v/>
      </c>
    </row>
    <row r="103" spans="1:18">
      <c r="A103" s="13"/>
      <c r="B103" s="13"/>
      <c r="C103" s="13"/>
      <c r="D103" s="13"/>
      <c r="E103" s="13"/>
      <c r="F103" s="13"/>
      <c r="G103" s="13"/>
      <c r="H103" s="13"/>
      <c r="I103" s="13"/>
      <c r="J103" s="205"/>
      <c r="K103" s="13"/>
      <c r="L103" s="13"/>
      <c r="M103" s="14"/>
      <c r="N103" s="13"/>
      <c r="O103" s="13"/>
      <c r="P103" s="13"/>
      <c r="Q103" s="13"/>
      <c r="R103" s="13"/>
    </row>
    <row r="104" spans="1:18" ht="3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154"/>
      <c r="M104" s="49"/>
      <c r="N104" s="48"/>
      <c r="O104" s="48"/>
      <c r="P104" s="48"/>
      <c r="Q104" s="48"/>
    </row>
  </sheetData>
  <mergeCells count="36">
    <mergeCell ref="P3:Q3"/>
    <mergeCell ref="J58:K58"/>
    <mergeCell ref="L58:M58"/>
    <mergeCell ref="N58:O58"/>
    <mergeCell ref="P58:Q58"/>
    <mergeCell ref="N13:O13"/>
    <mergeCell ref="P13:Q13"/>
    <mergeCell ref="L13:M13"/>
    <mergeCell ref="J3:K3"/>
    <mergeCell ref="L3:M3"/>
    <mergeCell ref="H3:I3"/>
    <mergeCell ref="H90:I90"/>
    <mergeCell ref="H58:I58"/>
    <mergeCell ref="J90:K90"/>
    <mergeCell ref="N3:O3"/>
    <mergeCell ref="N90:O90"/>
    <mergeCell ref="A3:B4"/>
    <mergeCell ref="C3:C4"/>
    <mergeCell ref="D3:D4"/>
    <mergeCell ref="F3:G3"/>
    <mergeCell ref="F58:G58"/>
    <mergeCell ref="P90:Q90"/>
    <mergeCell ref="A13:B14"/>
    <mergeCell ref="A58:B59"/>
    <mergeCell ref="A90:B91"/>
    <mergeCell ref="F13:G13"/>
    <mergeCell ref="C13:C14"/>
    <mergeCell ref="D13:D14"/>
    <mergeCell ref="D90:D91"/>
    <mergeCell ref="F90:G90"/>
    <mergeCell ref="C58:C59"/>
    <mergeCell ref="D58:D59"/>
    <mergeCell ref="C90:C91"/>
    <mergeCell ref="L90:M90"/>
    <mergeCell ref="J13:K13"/>
    <mergeCell ref="H13:I13"/>
  </mergeCells>
  <phoneticPr fontId="7"/>
  <pageMargins left="0.59055118110236227" right="0.47244094488188981" top="0.98425196850393704" bottom="0.59055118110236227" header="0.51181102362204722" footer="0.51181102362204722"/>
  <pageSetup paperSize="9" scale="57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265"/>
  <sheetViews>
    <sheetView workbookViewId="0">
      <selection activeCell="H5" sqref="H5"/>
    </sheetView>
  </sheetViews>
  <sheetFormatPr baseColWidth="10" defaultColWidth="9" defaultRowHeight="14"/>
  <cols>
    <col min="1" max="1" width="9" style="98"/>
    <col min="2" max="2" width="5.33203125" style="98" customWidth="1"/>
    <col min="3" max="3" width="9.83203125" style="98" customWidth="1"/>
    <col min="4" max="4" width="15.1640625" style="98" customWidth="1"/>
    <col min="5" max="16384" width="9" style="98"/>
  </cols>
  <sheetData>
    <row r="1" spans="2:9">
      <c r="B1" s="99"/>
      <c r="C1" s="99"/>
      <c r="D1" s="99"/>
      <c r="E1" s="99"/>
      <c r="F1" s="99"/>
      <c r="G1" s="99"/>
      <c r="H1" s="99"/>
      <c r="I1" s="99"/>
    </row>
    <row r="2" spans="2:9" ht="19">
      <c r="B2" s="583" t="s">
        <v>16</v>
      </c>
      <c r="C2" s="583"/>
      <c r="D2" s="583"/>
      <c r="E2" s="583"/>
      <c r="F2" s="583"/>
      <c r="G2" s="583"/>
      <c r="H2" s="583"/>
      <c r="I2" s="583"/>
    </row>
    <row r="3" spans="2:9">
      <c r="B3" s="99" t="s">
        <v>20</v>
      </c>
      <c r="C3" s="99"/>
      <c r="D3" s="99"/>
      <c r="E3" s="99"/>
      <c r="F3" s="99"/>
      <c r="G3" s="99"/>
      <c r="H3" s="99"/>
      <c r="I3" s="99"/>
    </row>
    <row r="4" spans="2:9"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</row>
    <row r="5" spans="2:9">
      <c r="B5" s="100" t="s">
        <v>21</v>
      </c>
      <c r="C5" s="101" t="s">
        <v>22</v>
      </c>
      <c r="D5" s="102" t="s">
        <v>23</v>
      </c>
      <c r="E5" s="101" t="s">
        <v>24</v>
      </c>
      <c r="F5" s="101" t="s">
        <v>25</v>
      </c>
      <c r="G5" s="101" t="s">
        <v>26</v>
      </c>
      <c r="H5" s="101" t="s">
        <v>27</v>
      </c>
      <c r="I5" s="103"/>
    </row>
    <row r="6" spans="2:9">
      <c r="B6" s="104">
        <v>1</v>
      </c>
      <c r="C6" s="105">
        <v>25</v>
      </c>
      <c r="D6" s="105">
        <v>150</v>
      </c>
      <c r="E6" s="105">
        <v>150</v>
      </c>
      <c r="F6" s="105">
        <v>200</v>
      </c>
      <c r="G6" s="105">
        <v>150</v>
      </c>
      <c r="H6" s="105">
        <v>180</v>
      </c>
      <c r="I6" s="106"/>
    </row>
    <row r="7" spans="2:9">
      <c r="B7" s="107">
        <v>2</v>
      </c>
      <c r="C7" s="108">
        <v>18</v>
      </c>
      <c r="D7" s="108">
        <v>100</v>
      </c>
      <c r="E7" s="108">
        <v>100</v>
      </c>
      <c r="F7" s="108">
        <v>150</v>
      </c>
      <c r="G7" s="108">
        <v>100</v>
      </c>
      <c r="H7" s="108">
        <v>130</v>
      </c>
      <c r="I7" s="109"/>
    </row>
    <row r="8" spans="2:9">
      <c r="B8" s="110">
        <v>3</v>
      </c>
      <c r="C8" s="111">
        <v>14</v>
      </c>
      <c r="D8" s="112">
        <v>80</v>
      </c>
      <c r="E8" s="113">
        <v>70</v>
      </c>
      <c r="F8" s="114">
        <v>110</v>
      </c>
      <c r="G8" s="115">
        <v>80</v>
      </c>
      <c r="H8" s="114">
        <v>100</v>
      </c>
      <c r="I8" s="116"/>
    </row>
    <row r="9" spans="2:9">
      <c r="B9" s="117">
        <v>4</v>
      </c>
      <c r="C9" s="118">
        <v>12</v>
      </c>
      <c r="D9" s="119">
        <v>70</v>
      </c>
      <c r="E9" s="118">
        <v>70</v>
      </c>
      <c r="F9" s="118">
        <v>100</v>
      </c>
      <c r="G9" s="118">
        <v>70</v>
      </c>
      <c r="H9" s="118">
        <v>90</v>
      </c>
      <c r="I9" s="120"/>
    </row>
    <row r="10" spans="2:9">
      <c r="B10" s="110">
        <v>5</v>
      </c>
      <c r="C10" s="114">
        <v>8</v>
      </c>
      <c r="D10" s="114">
        <v>40</v>
      </c>
      <c r="E10" s="114">
        <v>40</v>
      </c>
      <c r="F10" s="114">
        <v>75</v>
      </c>
      <c r="G10" s="114">
        <v>55</v>
      </c>
      <c r="H10" s="114">
        <v>50</v>
      </c>
      <c r="I10" s="116"/>
    </row>
    <row r="11" spans="2:9">
      <c r="B11" s="121">
        <v>6</v>
      </c>
      <c r="C11" s="122">
        <v>8</v>
      </c>
      <c r="D11" s="122">
        <v>40</v>
      </c>
      <c r="E11" s="122">
        <v>40</v>
      </c>
      <c r="F11" s="122">
        <v>70</v>
      </c>
      <c r="G11" s="122">
        <v>50</v>
      </c>
      <c r="H11" s="122">
        <v>50</v>
      </c>
      <c r="I11" s="123"/>
    </row>
    <row r="12" spans="2:9">
      <c r="B12" s="121">
        <v>7</v>
      </c>
      <c r="C12" s="122">
        <v>8</v>
      </c>
      <c r="D12" s="122">
        <v>40</v>
      </c>
      <c r="E12" s="122">
        <v>40</v>
      </c>
      <c r="F12" s="122">
        <v>65</v>
      </c>
      <c r="G12" s="122">
        <v>45</v>
      </c>
      <c r="H12" s="122">
        <v>50</v>
      </c>
      <c r="I12" s="123"/>
    </row>
    <row r="13" spans="2:9">
      <c r="B13" s="117">
        <v>8</v>
      </c>
      <c r="C13" s="118">
        <v>8</v>
      </c>
      <c r="D13" s="118">
        <v>40</v>
      </c>
      <c r="E13" s="118">
        <v>40</v>
      </c>
      <c r="F13" s="118">
        <v>60</v>
      </c>
      <c r="G13" s="118">
        <v>40</v>
      </c>
      <c r="H13" s="118">
        <v>50</v>
      </c>
      <c r="I13" s="120"/>
    </row>
    <row r="14" spans="2:9">
      <c r="B14" s="110">
        <v>9</v>
      </c>
      <c r="C14" s="114">
        <v>6</v>
      </c>
      <c r="D14" s="114">
        <v>25</v>
      </c>
      <c r="E14" s="114">
        <v>25</v>
      </c>
      <c r="F14" s="114">
        <v>40</v>
      </c>
      <c r="G14" s="114">
        <v>20</v>
      </c>
      <c r="H14" s="114">
        <v>30</v>
      </c>
      <c r="I14" s="116"/>
    </row>
    <row r="15" spans="2:9">
      <c r="B15" s="121">
        <v>10</v>
      </c>
      <c r="C15" s="122">
        <v>6</v>
      </c>
      <c r="D15" s="122">
        <v>25</v>
      </c>
      <c r="E15" s="122">
        <v>25</v>
      </c>
      <c r="F15" s="122">
        <v>40</v>
      </c>
      <c r="G15" s="122">
        <v>20</v>
      </c>
      <c r="H15" s="122">
        <v>30</v>
      </c>
      <c r="I15" s="123"/>
    </row>
    <row r="16" spans="2:9">
      <c r="B16" s="121">
        <v>11</v>
      </c>
      <c r="C16" s="122">
        <v>6</v>
      </c>
      <c r="D16" s="122">
        <v>25</v>
      </c>
      <c r="E16" s="122">
        <v>25</v>
      </c>
      <c r="F16" s="122">
        <v>40</v>
      </c>
      <c r="G16" s="122">
        <v>20</v>
      </c>
      <c r="H16" s="122">
        <v>30</v>
      </c>
      <c r="I16" s="123"/>
    </row>
    <row r="17" spans="2:9">
      <c r="B17" s="121">
        <v>12</v>
      </c>
      <c r="C17" s="122">
        <v>6</v>
      </c>
      <c r="D17" s="122">
        <v>25</v>
      </c>
      <c r="E17" s="122">
        <v>25</v>
      </c>
      <c r="F17" s="122">
        <v>40</v>
      </c>
      <c r="G17" s="122">
        <v>20</v>
      </c>
      <c r="H17" s="122">
        <v>30</v>
      </c>
      <c r="I17" s="123"/>
    </row>
    <row r="18" spans="2:9">
      <c r="B18" s="121">
        <v>13</v>
      </c>
      <c r="C18" s="122">
        <v>6</v>
      </c>
      <c r="D18" s="122">
        <v>25</v>
      </c>
      <c r="E18" s="122">
        <v>25</v>
      </c>
      <c r="F18" s="122">
        <v>40</v>
      </c>
      <c r="G18" s="122">
        <v>20</v>
      </c>
      <c r="H18" s="122">
        <v>30</v>
      </c>
      <c r="I18" s="123"/>
    </row>
    <row r="19" spans="2:9">
      <c r="B19" s="121">
        <v>14</v>
      </c>
      <c r="C19" s="122">
        <v>6</v>
      </c>
      <c r="D19" s="122">
        <v>25</v>
      </c>
      <c r="E19" s="122">
        <v>25</v>
      </c>
      <c r="F19" s="122">
        <v>40</v>
      </c>
      <c r="G19" s="122">
        <v>20</v>
      </c>
      <c r="H19" s="122">
        <v>30</v>
      </c>
      <c r="I19" s="123"/>
    </row>
    <row r="20" spans="2:9">
      <c r="B20" s="121">
        <v>15</v>
      </c>
      <c r="C20" s="122">
        <v>6</v>
      </c>
      <c r="D20" s="122">
        <v>25</v>
      </c>
      <c r="E20" s="122">
        <v>25</v>
      </c>
      <c r="F20" s="122">
        <v>40</v>
      </c>
      <c r="G20" s="122">
        <v>20</v>
      </c>
      <c r="H20" s="122">
        <v>30</v>
      </c>
      <c r="I20" s="123"/>
    </row>
    <row r="21" spans="2:9">
      <c r="B21" s="117">
        <v>16</v>
      </c>
      <c r="C21" s="118">
        <v>6</v>
      </c>
      <c r="D21" s="118">
        <v>25</v>
      </c>
      <c r="E21" s="118">
        <v>25</v>
      </c>
      <c r="F21" s="118">
        <v>40</v>
      </c>
      <c r="G21" s="118">
        <v>20</v>
      </c>
      <c r="H21" s="118">
        <v>30</v>
      </c>
      <c r="I21" s="120"/>
    </row>
    <row r="22" spans="2:9">
      <c r="B22" s="110">
        <v>17</v>
      </c>
      <c r="C22" s="114">
        <v>4</v>
      </c>
      <c r="D22" s="114">
        <v>15</v>
      </c>
      <c r="E22" s="114">
        <v>15</v>
      </c>
      <c r="F22" s="114">
        <v>30</v>
      </c>
      <c r="G22" s="114">
        <v>10</v>
      </c>
      <c r="H22" s="114">
        <v>20</v>
      </c>
      <c r="I22" s="124"/>
    </row>
    <row r="23" spans="2:9">
      <c r="B23" s="121">
        <v>18</v>
      </c>
      <c r="C23" s="122">
        <v>4</v>
      </c>
      <c r="D23" s="122">
        <v>15</v>
      </c>
      <c r="E23" s="122">
        <v>15</v>
      </c>
      <c r="F23" s="122">
        <v>30</v>
      </c>
      <c r="G23" s="122">
        <v>10</v>
      </c>
      <c r="H23" s="122">
        <v>20</v>
      </c>
      <c r="I23" s="106"/>
    </row>
    <row r="24" spans="2:9">
      <c r="B24" s="121">
        <v>19</v>
      </c>
      <c r="C24" s="122">
        <v>4</v>
      </c>
      <c r="D24" s="122">
        <v>15</v>
      </c>
      <c r="E24" s="122">
        <v>15</v>
      </c>
      <c r="F24" s="122">
        <v>30</v>
      </c>
      <c r="G24" s="122">
        <v>10</v>
      </c>
      <c r="H24" s="122">
        <v>20</v>
      </c>
      <c r="I24" s="106"/>
    </row>
    <row r="25" spans="2:9">
      <c r="B25" s="121">
        <v>20</v>
      </c>
      <c r="C25" s="122">
        <v>4</v>
      </c>
      <c r="D25" s="122">
        <v>15</v>
      </c>
      <c r="E25" s="122">
        <v>15</v>
      </c>
      <c r="F25" s="122">
        <v>30</v>
      </c>
      <c r="G25" s="122">
        <v>10</v>
      </c>
      <c r="H25" s="122">
        <v>20</v>
      </c>
      <c r="I25" s="106"/>
    </row>
    <row r="26" spans="2:9">
      <c r="B26" s="121">
        <v>21</v>
      </c>
      <c r="C26" s="105">
        <v>4</v>
      </c>
      <c r="D26" s="122">
        <v>15</v>
      </c>
      <c r="E26" s="122">
        <v>15</v>
      </c>
      <c r="F26" s="122">
        <v>30</v>
      </c>
      <c r="G26" s="122">
        <v>10</v>
      </c>
      <c r="H26" s="122">
        <v>20</v>
      </c>
      <c r="I26" s="106"/>
    </row>
    <row r="27" spans="2:9">
      <c r="B27" s="121">
        <v>22</v>
      </c>
      <c r="C27" s="105">
        <v>4</v>
      </c>
      <c r="D27" s="122">
        <v>15</v>
      </c>
      <c r="E27" s="122">
        <v>15</v>
      </c>
      <c r="F27" s="122">
        <v>30</v>
      </c>
      <c r="G27" s="122">
        <v>10</v>
      </c>
      <c r="H27" s="122">
        <v>20</v>
      </c>
      <c r="I27" s="106"/>
    </row>
    <row r="28" spans="2:9">
      <c r="B28" s="121">
        <v>23</v>
      </c>
      <c r="C28" s="105">
        <v>4</v>
      </c>
      <c r="D28" s="122">
        <v>15</v>
      </c>
      <c r="E28" s="122">
        <v>15</v>
      </c>
      <c r="F28" s="122">
        <v>30</v>
      </c>
      <c r="G28" s="122">
        <v>10</v>
      </c>
      <c r="H28" s="122">
        <v>20</v>
      </c>
      <c r="I28" s="106"/>
    </row>
    <row r="29" spans="2:9">
      <c r="B29" s="121">
        <v>24</v>
      </c>
      <c r="C29" s="105">
        <v>4</v>
      </c>
      <c r="D29" s="122">
        <v>15</v>
      </c>
      <c r="E29" s="122">
        <v>15</v>
      </c>
      <c r="F29" s="122">
        <v>30</v>
      </c>
      <c r="G29" s="122">
        <v>10</v>
      </c>
      <c r="H29" s="122">
        <v>20</v>
      </c>
      <c r="I29" s="106"/>
    </row>
    <row r="30" spans="2:9">
      <c r="B30" s="121">
        <v>25</v>
      </c>
      <c r="C30" s="105">
        <v>4</v>
      </c>
      <c r="D30" s="122">
        <v>15</v>
      </c>
      <c r="E30" s="122">
        <v>15</v>
      </c>
      <c r="F30" s="122">
        <v>30</v>
      </c>
      <c r="G30" s="122">
        <v>10</v>
      </c>
      <c r="H30" s="122">
        <v>20</v>
      </c>
      <c r="I30" s="106"/>
    </row>
    <row r="31" spans="2:9">
      <c r="B31" s="121">
        <v>26</v>
      </c>
      <c r="C31" s="105">
        <v>4</v>
      </c>
      <c r="D31" s="122">
        <v>15</v>
      </c>
      <c r="E31" s="122">
        <v>15</v>
      </c>
      <c r="F31" s="122">
        <v>30</v>
      </c>
      <c r="G31" s="122">
        <v>10</v>
      </c>
      <c r="H31" s="122">
        <v>20</v>
      </c>
      <c r="I31" s="106"/>
    </row>
    <row r="32" spans="2:9">
      <c r="B32" s="121">
        <v>27</v>
      </c>
      <c r="C32" s="105">
        <v>4</v>
      </c>
      <c r="D32" s="122">
        <v>15</v>
      </c>
      <c r="E32" s="122">
        <v>15</v>
      </c>
      <c r="F32" s="122">
        <v>30</v>
      </c>
      <c r="G32" s="122">
        <v>10</v>
      </c>
      <c r="H32" s="122">
        <v>20</v>
      </c>
      <c r="I32" s="106"/>
    </row>
    <row r="33" spans="2:9">
      <c r="B33" s="121">
        <v>28</v>
      </c>
      <c r="C33" s="105">
        <v>4</v>
      </c>
      <c r="D33" s="122">
        <v>15</v>
      </c>
      <c r="E33" s="122">
        <v>15</v>
      </c>
      <c r="F33" s="122">
        <v>30</v>
      </c>
      <c r="G33" s="122">
        <v>10</v>
      </c>
      <c r="H33" s="122">
        <v>20</v>
      </c>
      <c r="I33" s="106"/>
    </row>
    <row r="34" spans="2:9">
      <c r="B34" s="121">
        <v>29</v>
      </c>
      <c r="C34" s="105">
        <v>4</v>
      </c>
      <c r="D34" s="122">
        <v>15</v>
      </c>
      <c r="E34" s="122">
        <v>15</v>
      </c>
      <c r="F34" s="122">
        <v>30</v>
      </c>
      <c r="G34" s="122">
        <v>10</v>
      </c>
      <c r="H34" s="122">
        <v>20</v>
      </c>
      <c r="I34" s="106"/>
    </row>
    <row r="35" spans="2:9">
      <c r="B35" s="121">
        <v>30</v>
      </c>
      <c r="C35" s="105">
        <v>4</v>
      </c>
      <c r="D35" s="122">
        <v>15</v>
      </c>
      <c r="E35" s="122">
        <v>15</v>
      </c>
      <c r="F35" s="122">
        <v>30</v>
      </c>
      <c r="G35" s="122">
        <v>10</v>
      </c>
      <c r="H35" s="122">
        <v>20</v>
      </c>
      <c r="I35" s="106"/>
    </row>
    <row r="36" spans="2:9">
      <c r="B36" s="121">
        <v>31</v>
      </c>
      <c r="C36" s="105">
        <v>4</v>
      </c>
      <c r="D36" s="122">
        <v>15</v>
      </c>
      <c r="E36" s="122">
        <v>15</v>
      </c>
      <c r="F36" s="122">
        <v>30</v>
      </c>
      <c r="G36" s="122">
        <v>10</v>
      </c>
      <c r="H36" s="122">
        <v>20</v>
      </c>
      <c r="I36" s="106"/>
    </row>
    <row r="37" spans="2:9">
      <c r="B37" s="117">
        <v>32</v>
      </c>
      <c r="C37" s="118">
        <v>4</v>
      </c>
      <c r="D37" s="118">
        <v>15</v>
      </c>
      <c r="E37" s="118">
        <v>15</v>
      </c>
      <c r="F37" s="118">
        <v>30</v>
      </c>
      <c r="G37" s="118">
        <v>10</v>
      </c>
      <c r="H37" s="118">
        <v>20</v>
      </c>
      <c r="I37" s="120"/>
    </row>
    <row r="38" spans="2:9">
      <c r="B38" s="110">
        <v>33</v>
      </c>
      <c r="C38" s="125">
        <v>2</v>
      </c>
      <c r="D38" s="125">
        <v>10</v>
      </c>
      <c r="E38" s="125">
        <v>10</v>
      </c>
      <c r="F38" s="125">
        <v>20</v>
      </c>
      <c r="G38" s="125">
        <v>5</v>
      </c>
      <c r="H38" s="125">
        <v>15</v>
      </c>
      <c r="I38" s="124"/>
    </row>
    <row r="39" spans="2:9">
      <c r="B39" s="121">
        <v>34</v>
      </c>
      <c r="C39" s="105">
        <v>2</v>
      </c>
      <c r="D39" s="105">
        <v>10</v>
      </c>
      <c r="E39" s="105">
        <v>10</v>
      </c>
      <c r="F39" s="105">
        <v>20</v>
      </c>
      <c r="G39" s="105">
        <v>5</v>
      </c>
      <c r="H39" s="105">
        <v>15</v>
      </c>
      <c r="I39" s="106"/>
    </row>
    <row r="40" spans="2:9">
      <c r="B40" s="121">
        <v>35</v>
      </c>
      <c r="C40" s="105">
        <v>2</v>
      </c>
      <c r="D40" s="105">
        <v>10</v>
      </c>
      <c r="E40" s="105">
        <v>10</v>
      </c>
      <c r="F40" s="105">
        <v>20</v>
      </c>
      <c r="G40" s="105">
        <v>5</v>
      </c>
      <c r="H40" s="105">
        <v>15</v>
      </c>
      <c r="I40" s="106"/>
    </row>
    <row r="41" spans="2:9">
      <c r="B41" s="121">
        <v>36</v>
      </c>
      <c r="C41" s="105">
        <v>2</v>
      </c>
      <c r="D41" s="105">
        <v>10</v>
      </c>
      <c r="E41" s="105">
        <v>10</v>
      </c>
      <c r="F41" s="105">
        <v>20</v>
      </c>
      <c r="G41" s="105">
        <v>5</v>
      </c>
      <c r="H41" s="105">
        <v>15</v>
      </c>
      <c r="I41" s="106"/>
    </row>
    <row r="42" spans="2:9">
      <c r="B42" s="121">
        <v>37</v>
      </c>
      <c r="C42" s="105">
        <v>2</v>
      </c>
      <c r="D42" s="105">
        <v>10</v>
      </c>
      <c r="E42" s="105">
        <v>10</v>
      </c>
      <c r="F42" s="105">
        <v>20</v>
      </c>
      <c r="G42" s="105">
        <v>5</v>
      </c>
      <c r="H42" s="105">
        <v>15</v>
      </c>
      <c r="I42" s="106"/>
    </row>
    <row r="43" spans="2:9">
      <c r="B43" s="121">
        <v>38</v>
      </c>
      <c r="C43" s="105">
        <v>2</v>
      </c>
      <c r="D43" s="105">
        <v>10</v>
      </c>
      <c r="E43" s="105">
        <v>10</v>
      </c>
      <c r="F43" s="105">
        <v>20</v>
      </c>
      <c r="G43" s="105">
        <v>5</v>
      </c>
      <c r="H43" s="105">
        <v>15</v>
      </c>
      <c r="I43" s="106"/>
    </row>
    <row r="44" spans="2:9">
      <c r="B44" s="121">
        <v>39</v>
      </c>
      <c r="C44" s="105">
        <v>2</v>
      </c>
      <c r="D44" s="105">
        <v>10</v>
      </c>
      <c r="E44" s="105">
        <v>10</v>
      </c>
      <c r="F44" s="105">
        <v>20</v>
      </c>
      <c r="G44" s="105">
        <v>5</v>
      </c>
      <c r="H44" s="105">
        <v>15</v>
      </c>
      <c r="I44" s="106"/>
    </row>
    <row r="45" spans="2:9">
      <c r="B45" s="121">
        <v>40</v>
      </c>
      <c r="C45" s="105">
        <v>2</v>
      </c>
      <c r="D45" s="105">
        <v>10</v>
      </c>
      <c r="E45" s="105">
        <v>10</v>
      </c>
      <c r="F45" s="105">
        <v>20</v>
      </c>
      <c r="G45" s="105">
        <v>5</v>
      </c>
      <c r="H45" s="105">
        <v>15</v>
      </c>
      <c r="I45" s="106"/>
    </row>
    <row r="46" spans="2:9">
      <c r="B46" s="121">
        <v>41</v>
      </c>
      <c r="C46" s="105">
        <v>2</v>
      </c>
      <c r="D46" s="105">
        <v>10</v>
      </c>
      <c r="E46" s="105">
        <v>10</v>
      </c>
      <c r="F46" s="105">
        <v>20</v>
      </c>
      <c r="G46" s="105">
        <v>5</v>
      </c>
      <c r="H46" s="105">
        <v>15</v>
      </c>
      <c r="I46" s="106"/>
    </row>
    <row r="47" spans="2:9">
      <c r="B47" s="121">
        <v>42</v>
      </c>
      <c r="C47" s="105">
        <v>2</v>
      </c>
      <c r="D47" s="105">
        <v>10</v>
      </c>
      <c r="E47" s="105">
        <v>10</v>
      </c>
      <c r="F47" s="105">
        <v>20</v>
      </c>
      <c r="G47" s="105">
        <v>5</v>
      </c>
      <c r="H47" s="105">
        <v>15</v>
      </c>
      <c r="I47" s="106"/>
    </row>
    <row r="48" spans="2:9">
      <c r="B48" s="121">
        <v>43</v>
      </c>
      <c r="C48" s="105">
        <v>2</v>
      </c>
      <c r="D48" s="105">
        <v>10</v>
      </c>
      <c r="E48" s="105">
        <v>10</v>
      </c>
      <c r="F48" s="105">
        <v>20</v>
      </c>
      <c r="G48" s="105">
        <v>5</v>
      </c>
      <c r="H48" s="105">
        <v>15</v>
      </c>
      <c r="I48" s="106"/>
    </row>
    <row r="49" spans="2:9">
      <c r="B49" s="121">
        <v>44</v>
      </c>
      <c r="C49" s="105">
        <v>2</v>
      </c>
      <c r="D49" s="105">
        <v>10</v>
      </c>
      <c r="E49" s="105">
        <v>10</v>
      </c>
      <c r="F49" s="105">
        <v>20</v>
      </c>
      <c r="G49" s="105">
        <v>5</v>
      </c>
      <c r="H49" s="105">
        <v>15</v>
      </c>
      <c r="I49" s="106"/>
    </row>
    <row r="50" spans="2:9">
      <c r="B50" s="121">
        <v>45</v>
      </c>
      <c r="C50" s="105">
        <v>2</v>
      </c>
      <c r="D50" s="105">
        <v>10</v>
      </c>
      <c r="E50" s="105">
        <v>10</v>
      </c>
      <c r="F50" s="105">
        <v>20</v>
      </c>
      <c r="G50" s="105">
        <v>5</v>
      </c>
      <c r="H50" s="105">
        <v>15</v>
      </c>
      <c r="I50" s="106"/>
    </row>
    <row r="51" spans="2:9">
      <c r="B51" s="121">
        <v>46</v>
      </c>
      <c r="C51" s="105">
        <v>2</v>
      </c>
      <c r="D51" s="105">
        <v>10</v>
      </c>
      <c r="E51" s="105">
        <v>10</v>
      </c>
      <c r="F51" s="105">
        <v>20</v>
      </c>
      <c r="G51" s="105">
        <v>5</v>
      </c>
      <c r="H51" s="105">
        <v>15</v>
      </c>
      <c r="I51" s="106"/>
    </row>
    <row r="52" spans="2:9">
      <c r="B52" s="121">
        <v>47</v>
      </c>
      <c r="C52" s="105">
        <v>2</v>
      </c>
      <c r="D52" s="105">
        <v>10</v>
      </c>
      <c r="E52" s="105">
        <v>10</v>
      </c>
      <c r="F52" s="105">
        <v>20</v>
      </c>
      <c r="G52" s="105">
        <v>5</v>
      </c>
      <c r="H52" s="105">
        <v>15</v>
      </c>
      <c r="I52" s="106"/>
    </row>
    <row r="53" spans="2:9">
      <c r="B53" s="121">
        <v>48</v>
      </c>
      <c r="C53" s="105">
        <v>2</v>
      </c>
      <c r="D53" s="105">
        <v>10</v>
      </c>
      <c r="E53" s="105">
        <v>10</v>
      </c>
      <c r="F53" s="105">
        <v>20</v>
      </c>
      <c r="G53" s="105">
        <v>5</v>
      </c>
      <c r="H53" s="105">
        <v>15</v>
      </c>
      <c r="I53" s="106"/>
    </row>
    <row r="54" spans="2:9">
      <c r="B54" s="121">
        <v>49</v>
      </c>
      <c r="C54" s="105">
        <v>2</v>
      </c>
      <c r="D54" s="105">
        <v>10</v>
      </c>
      <c r="E54" s="105">
        <v>10</v>
      </c>
      <c r="F54" s="105">
        <v>20</v>
      </c>
      <c r="G54" s="105">
        <v>5</v>
      </c>
      <c r="H54" s="105">
        <v>15</v>
      </c>
      <c r="I54" s="106"/>
    </row>
    <row r="55" spans="2:9">
      <c r="B55" s="121">
        <v>50</v>
      </c>
      <c r="C55" s="105">
        <v>2</v>
      </c>
      <c r="D55" s="105">
        <v>10</v>
      </c>
      <c r="E55" s="105">
        <v>10</v>
      </c>
      <c r="F55" s="105">
        <v>20</v>
      </c>
      <c r="G55" s="105">
        <v>5</v>
      </c>
      <c r="H55" s="105">
        <v>15</v>
      </c>
      <c r="I55" s="106"/>
    </row>
    <row r="56" spans="2:9">
      <c r="B56" s="121">
        <v>51</v>
      </c>
      <c r="C56" s="105">
        <v>2</v>
      </c>
      <c r="D56" s="105">
        <v>10</v>
      </c>
      <c r="E56" s="105">
        <v>10</v>
      </c>
      <c r="F56" s="105">
        <v>20</v>
      </c>
      <c r="G56" s="105">
        <v>5</v>
      </c>
      <c r="H56" s="105">
        <v>15</v>
      </c>
      <c r="I56" s="106"/>
    </row>
    <row r="57" spans="2:9">
      <c r="B57" s="121">
        <v>52</v>
      </c>
      <c r="C57" s="105">
        <v>2</v>
      </c>
      <c r="D57" s="105">
        <v>10</v>
      </c>
      <c r="E57" s="105">
        <v>10</v>
      </c>
      <c r="F57" s="105">
        <v>20</v>
      </c>
      <c r="G57" s="105">
        <v>5</v>
      </c>
      <c r="H57" s="105">
        <v>15</v>
      </c>
      <c r="I57" s="106"/>
    </row>
    <row r="58" spans="2:9">
      <c r="B58" s="121">
        <v>53</v>
      </c>
      <c r="C58" s="105">
        <v>2</v>
      </c>
      <c r="D58" s="105">
        <v>10</v>
      </c>
      <c r="E58" s="105">
        <v>10</v>
      </c>
      <c r="F58" s="105">
        <v>20</v>
      </c>
      <c r="G58" s="105">
        <v>5</v>
      </c>
      <c r="H58" s="105">
        <v>15</v>
      </c>
      <c r="I58" s="106"/>
    </row>
    <row r="59" spans="2:9">
      <c r="B59" s="121">
        <v>54</v>
      </c>
      <c r="C59" s="105">
        <v>2</v>
      </c>
      <c r="D59" s="105">
        <v>10</v>
      </c>
      <c r="E59" s="105">
        <v>10</v>
      </c>
      <c r="F59" s="105">
        <v>20</v>
      </c>
      <c r="G59" s="105">
        <v>5</v>
      </c>
      <c r="H59" s="105">
        <v>15</v>
      </c>
      <c r="I59" s="106"/>
    </row>
    <row r="60" spans="2:9">
      <c r="B60" s="121">
        <v>55</v>
      </c>
      <c r="C60" s="105">
        <v>2</v>
      </c>
      <c r="D60" s="105">
        <v>10</v>
      </c>
      <c r="E60" s="105">
        <v>10</v>
      </c>
      <c r="F60" s="105">
        <v>20</v>
      </c>
      <c r="G60" s="105">
        <v>5</v>
      </c>
      <c r="H60" s="105">
        <v>15</v>
      </c>
      <c r="I60" s="106"/>
    </row>
    <row r="61" spans="2:9">
      <c r="B61" s="121">
        <v>56</v>
      </c>
      <c r="C61" s="105">
        <v>2</v>
      </c>
      <c r="D61" s="105">
        <v>10</v>
      </c>
      <c r="E61" s="105">
        <v>10</v>
      </c>
      <c r="F61" s="105">
        <v>20</v>
      </c>
      <c r="G61" s="105">
        <v>5</v>
      </c>
      <c r="H61" s="105">
        <v>15</v>
      </c>
      <c r="I61" s="106"/>
    </row>
    <row r="62" spans="2:9">
      <c r="B62" s="121">
        <v>57</v>
      </c>
      <c r="C62" s="105">
        <v>2</v>
      </c>
      <c r="D62" s="105">
        <v>10</v>
      </c>
      <c r="E62" s="105">
        <v>10</v>
      </c>
      <c r="F62" s="105">
        <v>20</v>
      </c>
      <c r="G62" s="105">
        <v>5</v>
      </c>
      <c r="H62" s="105">
        <v>15</v>
      </c>
      <c r="I62" s="106"/>
    </row>
    <row r="63" spans="2:9">
      <c r="B63" s="121">
        <v>58</v>
      </c>
      <c r="C63" s="105">
        <v>2</v>
      </c>
      <c r="D63" s="105">
        <v>10</v>
      </c>
      <c r="E63" s="105">
        <v>10</v>
      </c>
      <c r="F63" s="105">
        <v>20</v>
      </c>
      <c r="G63" s="105">
        <v>5</v>
      </c>
      <c r="H63" s="105">
        <v>15</v>
      </c>
      <c r="I63" s="106"/>
    </row>
    <row r="64" spans="2:9">
      <c r="B64" s="121">
        <v>59</v>
      </c>
      <c r="C64" s="105">
        <v>2</v>
      </c>
      <c r="D64" s="105">
        <v>10</v>
      </c>
      <c r="E64" s="105">
        <v>10</v>
      </c>
      <c r="F64" s="105">
        <v>20</v>
      </c>
      <c r="G64" s="105">
        <v>5</v>
      </c>
      <c r="H64" s="105">
        <v>15</v>
      </c>
      <c r="I64" s="106"/>
    </row>
    <row r="65" spans="2:9">
      <c r="B65" s="121">
        <v>60</v>
      </c>
      <c r="C65" s="105">
        <v>2</v>
      </c>
      <c r="D65" s="105">
        <v>10</v>
      </c>
      <c r="E65" s="105">
        <v>10</v>
      </c>
      <c r="F65" s="105">
        <v>20</v>
      </c>
      <c r="G65" s="105">
        <v>5</v>
      </c>
      <c r="H65" s="105">
        <v>15</v>
      </c>
      <c r="I65" s="106"/>
    </row>
    <row r="66" spans="2:9">
      <c r="B66" s="121">
        <v>61</v>
      </c>
      <c r="C66" s="105">
        <v>2</v>
      </c>
      <c r="D66" s="105">
        <v>10</v>
      </c>
      <c r="E66" s="105">
        <v>10</v>
      </c>
      <c r="F66" s="105">
        <v>20</v>
      </c>
      <c r="G66" s="105">
        <v>5</v>
      </c>
      <c r="H66" s="105">
        <v>15</v>
      </c>
      <c r="I66" s="106"/>
    </row>
    <row r="67" spans="2:9">
      <c r="B67" s="121">
        <v>62</v>
      </c>
      <c r="C67" s="105">
        <v>2</v>
      </c>
      <c r="D67" s="105">
        <v>10</v>
      </c>
      <c r="E67" s="105">
        <v>10</v>
      </c>
      <c r="F67" s="105">
        <v>20</v>
      </c>
      <c r="G67" s="105">
        <v>5</v>
      </c>
      <c r="H67" s="105">
        <v>15</v>
      </c>
      <c r="I67" s="106"/>
    </row>
    <row r="68" spans="2:9">
      <c r="B68" s="121">
        <v>63</v>
      </c>
      <c r="C68" s="105">
        <v>2</v>
      </c>
      <c r="D68" s="105">
        <v>10</v>
      </c>
      <c r="E68" s="105">
        <v>10</v>
      </c>
      <c r="F68" s="105">
        <v>20</v>
      </c>
      <c r="G68" s="105">
        <v>5</v>
      </c>
      <c r="H68" s="105">
        <v>15</v>
      </c>
      <c r="I68" s="106"/>
    </row>
    <row r="69" spans="2:9">
      <c r="B69" s="117">
        <v>64</v>
      </c>
      <c r="C69" s="118">
        <v>2</v>
      </c>
      <c r="D69" s="118">
        <v>10</v>
      </c>
      <c r="E69" s="118">
        <v>10</v>
      </c>
      <c r="F69" s="118">
        <v>20</v>
      </c>
      <c r="G69" s="118">
        <v>5</v>
      </c>
      <c r="H69" s="118">
        <v>15</v>
      </c>
      <c r="I69" s="120"/>
    </row>
    <row r="70" spans="2:9">
      <c r="B70" s="110">
        <v>65</v>
      </c>
      <c r="C70" s="125">
        <v>1</v>
      </c>
      <c r="D70" s="125">
        <v>5</v>
      </c>
      <c r="E70" s="125">
        <v>5</v>
      </c>
      <c r="F70" s="125">
        <v>10</v>
      </c>
      <c r="G70" s="125">
        <v>2</v>
      </c>
      <c r="H70" s="125">
        <v>7</v>
      </c>
      <c r="I70" s="124"/>
    </row>
    <row r="71" spans="2:9">
      <c r="B71" s="121">
        <v>66</v>
      </c>
      <c r="C71" s="105">
        <v>1</v>
      </c>
      <c r="D71" s="105">
        <v>5</v>
      </c>
      <c r="E71" s="105">
        <v>5</v>
      </c>
      <c r="F71" s="105">
        <v>10</v>
      </c>
      <c r="G71" s="105">
        <v>2</v>
      </c>
      <c r="H71" s="105">
        <v>7</v>
      </c>
      <c r="I71" s="106"/>
    </row>
    <row r="72" spans="2:9">
      <c r="B72" s="121">
        <v>67</v>
      </c>
      <c r="C72" s="105">
        <v>1</v>
      </c>
      <c r="D72" s="105">
        <v>5</v>
      </c>
      <c r="E72" s="105">
        <v>5</v>
      </c>
      <c r="F72" s="105">
        <v>10</v>
      </c>
      <c r="G72" s="105">
        <v>2</v>
      </c>
      <c r="H72" s="105">
        <v>7</v>
      </c>
      <c r="I72" s="106"/>
    </row>
    <row r="73" spans="2:9">
      <c r="B73" s="121">
        <v>68</v>
      </c>
      <c r="C73" s="105">
        <v>1</v>
      </c>
      <c r="D73" s="105">
        <v>5</v>
      </c>
      <c r="E73" s="105">
        <v>5</v>
      </c>
      <c r="F73" s="105">
        <v>10</v>
      </c>
      <c r="G73" s="105">
        <v>2</v>
      </c>
      <c r="H73" s="105">
        <v>7</v>
      </c>
      <c r="I73" s="106"/>
    </row>
    <row r="74" spans="2:9">
      <c r="B74" s="121">
        <v>69</v>
      </c>
      <c r="C74" s="105">
        <v>1</v>
      </c>
      <c r="D74" s="105">
        <v>5</v>
      </c>
      <c r="E74" s="105">
        <v>5</v>
      </c>
      <c r="F74" s="105">
        <v>10</v>
      </c>
      <c r="G74" s="105">
        <v>2</v>
      </c>
      <c r="H74" s="105">
        <v>7</v>
      </c>
      <c r="I74" s="106"/>
    </row>
    <row r="75" spans="2:9">
      <c r="B75" s="121">
        <v>70</v>
      </c>
      <c r="C75" s="105">
        <v>1</v>
      </c>
      <c r="D75" s="105">
        <v>5</v>
      </c>
      <c r="E75" s="105">
        <v>5</v>
      </c>
      <c r="F75" s="105">
        <v>10</v>
      </c>
      <c r="G75" s="105">
        <v>2</v>
      </c>
      <c r="H75" s="105">
        <v>7</v>
      </c>
      <c r="I75" s="106"/>
    </row>
    <row r="76" spans="2:9">
      <c r="B76" s="121">
        <v>71</v>
      </c>
      <c r="C76" s="105">
        <v>1</v>
      </c>
      <c r="D76" s="105">
        <v>5</v>
      </c>
      <c r="E76" s="105">
        <v>5</v>
      </c>
      <c r="F76" s="105">
        <v>10</v>
      </c>
      <c r="G76" s="105">
        <v>2</v>
      </c>
      <c r="H76" s="105">
        <v>7</v>
      </c>
      <c r="I76" s="106"/>
    </row>
    <row r="77" spans="2:9">
      <c r="B77" s="121">
        <v>72</v>
      </c>
      <c r="C77" s="105">
        <v>1</v>
      </c>
      <c r="D77" s="105">
        <v>5</v>
      </c>
      <c r="E77" s="105">
        <v>5</v>
      </c>
      <c r="F77" s="105">
        <v>10</v>
      </c>
      <c r="G77" s="105">
        <v>2</v>
      </c>
      <c r="H77" s="105">
        <v>7</v>
      </c>
      <c r="I77" s="106"/>
    </row>
    <row r="78" spans="2:9">
      <c r="B78" s="121">
        <v>73</v>
      </c>
      <c r="C78" s="105">
        <v>1</v>
      </c>
      <c r="D78" s="105">
        <v>5</v>
      </c>
      <c r="E78" s="105">
        <v>5</v>
      </c>
      <c r="F78" s="105">
        <v>10</v>
      </c>
      <c r="G78" s="105">
        <v>2</v>
      </c>
      <c r="H78" s="105">
        <v>7</v>
      </c>
      <c r="I78" s="106"/>
    </row>
    <row r="79" spans="2:9">
      <c r="B79" s="121">
        <v>74</v>
      </c>
      <c r="C79" s="105">
        <v>1</v>
      </c>
      <c r="D79" s="105">
        <v>5</v>
      </c>
      <c r="E79" s="105">
        <v>5</v>
      </c>
      <c r="F79" s="105">
        <v>10</v>
      </c>
      <c r="G79" s="105">
        <v>2</v>
      </c>
      <c r="H79" s="105">
        <v>7</v>
      </c>
      <c r="I79" s="106"/>
    </row>
    <row r="80" spans="2:9">
      <c r="B80" s="121">
        <v>75</v>
      </c>
      <c r="C80" s="105">
        <v>1</v>
      </c>
      <c r="D80" s="105">
        <v>5</v>
      </c>
      <c r="E80" s="105">
        <v>5</v>
      </c>
      <c r="F80" s="105">
        <v>10</v>
      </c>
      <c r="G80" s="105">
        <v>2</v>
      </c>
      <c r="H80" s="105">
        <v>7</v>
      </c>
      <c r="I80" s="106"/>
    </row>
    <row r="81" spans="2:9">
      <c r="B81" s="121">
        <v>76</v>
      </c>
      <c r="C81" s="105">
        <v>1</v>
      </c>
      <c r="D81" s="105">
        <v>5</v>
      </c>
      <c r="E81" s="105">
        <v>5</v>
      </c>
      <c r="F81" s="105">
        <v>10</v>
      </c>
      <c r="G81" s="105">
        <v>2</v>
      </c>
      <c r="H81" s="105">
        <v>7</v>
      </c>
      <c r="I81" s="106"/>
    </row>
    <row r="82" spans="2:9">
      <c r="B82" s="121">
        <v>77</v>
      </c>
      <c r="C82" s="105">
        <v>1</v>
      </c>
      <c r="D82" s="105">
        <v>5</v>
      </c>
      <c r="E82" s="105">
        <v>5</v>
      </c>
      <c r="F82" s="105">
        <v>10</v>
      </c>
      <c r="G82" s="105">
        <v>2</v>
      </c>
      <c r="H82" s="105">
        <v>7</v>
      </c>
      <c r="I82" s="106"/>
    </row>
    <row r="83" spans="2:9">
      <c r="B83" s="121">
        <v>78</v>
      </c>
      <c r="C83" s="105">
        <v>1</v>
      </c>
      <c r="D83" s="105">
        <v>5</v>
      </c>
      <c r="E83" s="105">
        <v>5</v>
      </c>
      <c r="F83" s="105">
        <v>10</v>
      </c>
      <c r="G83" s="105">
        <v>2</v>
      </c>
      <c r="H83" s="105">
        <v>7</v>
      </c>
      <c r="I83" s="106"/>
    </row>
    <row r="84" spans="2:9">
      <c r="B84" s="121">
        <v>79</v>
      </c>
      <c r="C84" s="105">
        <v>1</v>
      </c>
      <c r="D84" s="105">
        <v>5</v>
      </c>
      <c r="E84" s="105">
        <v>5</v>
      </c>
      <c r="F84" s="105">
        <v>10</v>
      </c>
      <c r="G84" s="105">
        <v>2</v>
      </c>
      <c r="H84" s="105">
        <v>7</v>
      </c>
      <c r="I84" s="106"/>
    </row>
    <row r="85" spans="2:9">
      <c r="B85" s="121">
        <v>80</v>
      </c>
      <c r="C85" s="105">
        <v>1</v>
      </c>
      <c r="D85" s="105">
        <v>5</v>
      </c>
      <c r="E85" s="105">
        <v>5</v>
      </c>
      <c r="F85" s="105">
        <v>10</v>
      </c>
      <c r="G85" s="105">
        <v>2</v>
      </c>
      <c r="H85" s="105">
        <v>7</v>
      </c>
      <c r="I85" s="106"/>
    </row>
    <row r="86" spans="2:9">
      <c r="B86" s="121">
        <v>81</v>
      </c>
      <c r="C86" s="105">
        <v>1</v>
      </c>
      <c r="D86" s="105">
        <v>5</v>
      </c>
      <c r="E86" s="105">
        <v>5</v>
      </c>
      <c r="F86" s="105">
        <v>10</v>
      </c>
      <c r="G86" s="105">
        <v>2</v>
      </c>
      <c r="H86" s="105">
        <v>7</v>
      </c>
      <c r="I86" s="106"/>
    </row>
    <row r="87" spans="2:9">
      <c r="B87" s="121">
        <v>82</v>
      </c>
      <c r="C87" s="105">
        <v>1</v>
      </c>
      <c r="D87" s="105">
        <v>5</v>
      </c>
      <c r="E87" s="105">
        <v>5</v>
      </c>
      <c r="F87" s="105">
        <v>10</v>
      </c>
      <c r="G87" s="105">
        <v>2</v>
      </c>
      <c r="H87" s="105">
        <v>7</v>
      </c>
      <c r="I87" s="106"/>
    </row>
    <row r="88" spans="2:9">
      <c r="B88" s="121">
        <v>83</v>
      </c>
      <c r="C88" s="105">
        <v>1</v>
      </c>
      <c r="D88" s="105">
        <v>5</v>
      </c>
      <c r="E88" s="105">
        <v>5</v>
      </c>
      <c r="F88" s="105">
        <v>10</v>
      </c>
      <c r="G88" s="105">
        <v>2</v>
      </c>
      <c r="H88" s="105">
        <v>7</v>
      </c>
      <c r="I88" s="106"/>
    </row>
    <row r="89" spans="2:9">
      <c r="B89" s="121">
        <v>84</v>
      </c>
      <c r="C89" s="105">
        <v>1</v>
      </c>
      <c r="D89" s="105">
        <v>5</v>
      </c>
      <c r="E89" s="105">
        <v>5</v>
      </c>
      <c r="F89" s="105">
        <v>10</v>
      </c>
      <c r="G89" s="105">
        <v>2</v>
      </c>
      <c r="H89" s="105">
        <v>7</v>
      </c>
      <c r="I89" s="106"/>
    </row>
    <row r="90" spans="2:9">
      <c r="B90" s="121">
        <v>85</v>
      </c>
      <c r="C90" s="105">
        <v>1</v>
      </c>
      <c r="D90" s="105">
        <v>5</v>
      </c>
      <c r="E90" s="105">
        <v>5</v>
      </c>
      <c r="F90" s="105">
        <v>10</v>
      </c>
      <c r="G90" s="105">
        <v>2</v>
      </c>
      <c r="H90" s="105">
        <v>7</v>
      </c>
      <c r="I90" s="106"/>
    </row>
    <row r="91" spans="2:9">
      <c r="B91" s="121">
        <v>86</v>
      </c>
      <c r="C91" s="105">
        <v>1</v>
      </c>
      <c r="D91" s="105">
        <v>5</v>
      </c>
      <c r="E91" s="105">
        <v>5</v>
      </c>
      <c r="F91" s="105">
        <v>10</v>
      </c>
      <c r="G91" s="105">
        <v>2</v>
      </c>
      <c r="H91" s="105">
        <v>7</v>
      </c>
      <c r="I91" s="106"/>
    </row>
    <row r="92" spans="2:9">
      <c r="B92" s="121">
        <v>87</v>
      </c>
      <c r="C92" s="105">
        <v>1</v>
      </c>
      <c r="D92" s="105">
        <v>5</v>
      </c>
      <c r="E92" s="105">
        <v>5</v>
      </c>
      <c r="F92" s="105">
        <v>10</v>
      </c>
      <c r="G92" s="105">
        <v>2</v>
      </c>
      <c r="H92" s="105">
        <v>7</v>
      </c>
      <c r="I92" s="106"/>
    </row>
    <row r="93" spans="2:9">
      <c r="B93" s="121">
        <v>88</v>
      </c>
      <c r="C93" s="105">
        <v>1</v>
      </c>
      <c r="D93" s="105">
        <v>5</v>
      </c>
      <c r="E93" s="105">
        <v>5</v>
      </c>
      <c r="F93" s="105">
        <v>10</v>
      </c>
      <c r="G93" s="105">
        <v>2</v>
      </c>
      <c r="H93" s="105">
        <v>7</v>
      </c>
      <c r="I93" s="106"/>
    </row>
    <row r="94" spans="2:9">
      <c r="B94" s="121">
        <v>89</v>
      </c>
      <c r="C94" s="105">
        <v>1</v>
      </c>
      <c r="D94" s="105">
        <v>5</v>
      </c>
      <c r="E94" s="105">
        <v>5</v>
      </c>
      <c r="F94" s="105">
        <v>10</v>
      </c>
      <c r="G94" s="105">
        <v>2</v>
      </c>
      <c r="H94" s="105">
        <v>7</v>
      </c>
      <c r="I94" s="106"/>
    </row>
    <row r="95" spans="2:9">
      <c r="B95" s="121">
        <v>90</v>
      </c>
      <c r="C95" s="105">
        <v>1</v>
      </c>
      <c r="D95" s="105">
        <v>5</v>
      </c>
      <c r="E95" s="105">
        <v>5</v>
      </c>
      <c r="F95" s="105">
        <v>10</v>
      </c>
      <c r="G95" s="105">
        <v>2</v>
      </c>
      <c r="H95" s="105">
        <v>7</v>
      </c>
      <c r="I95" s="106"/>
    </row>
    <row r="96" spans="2:9">
      <c r="B96" s="121">
        <v>91</v>
      </c>
      <c r="C96" s="105">
        <v>1</v>
      </c>
      <c r="D96" s="105">
        <v>5</v>
      </c>
      <c r="E96" s="105">
        <v>5</v>
      </c>
      <c r="F96" s="105">
        <v>10</v>
      </c>
      <c r="G96" s="105">
        <v>2</v>
      </c>
      <c r="H96" s="105">
        <v>7</v>
      </c>
      <c r="I96" s="106"/>
    </row>
    <row r="97" spans="2:9">
      <c r="B97" s="121">
        <v>92</v>
      </c>
      <c r="C97" s="105">
        <v>1</v>
      </c>
      <c r="D97" s="105">
        <v>5</v>
      </c>
      <c r="E97" s="105">
        <v>5</v>
      </c>
      <c r="F97" s="105">
        <v>10</v>
      </c>
      <c r="G97" s="105">
        <v>2</v>
      </c>
      <c r="H97" s="105">
        <v>7</v>
      </c>
      <c r="I97" s="106"/>
    </row>
    <row r="98" spans="2:9">
      <c r="B98" s="121">
        <v>93</v>
      </c>
      <c r="C98" s="105">
        <v>1</v>
      </c>
      <c r="D98" s="105">
        <v>5</v>
      </c>
      <c r="E98" s="105">
        <v>5</v>
      </c>
      <c r="F98" s="105">
        <v>10</v>
      </c>
      <c r="G98" s="105">
        <v>2</v>
      </c>
      <c r="H98" s="105">
        <v>7</v>
      </c>
      <c r="I98" s="106"/>
    </row>
    <row r="99" spans="2:9">
      <c r="B99" s="121">
        <v>94</v>
      </c>
      <c r="C99" s="105">
        <v>1</v>
      </c>
      <c r="D99" s="105">
        <v>5</v>
      </c>
      <c r="E99" s="105">
        <v>5</v>
      </c>
      <c r="F99" s="105">
        <v>10</v>
      </c>
      <c r="G99" s="105">
        <v>2</v>
      </c>
      <c r="H99" s="105">
        <v>7</v>
      </c>
      <c r="I99" s="106"/>
    </row>
    <row r="100" spans="2:9">
      <c r="B100" s="121">
        <v>95</v>
      </c>
      <c r="C100" s="105">
        <v>1</v>
      </c>
      <c r="D100" s="105">
        <v>5</v>
      </c>
      <c r="E100" s="105">
        <v>5</v>
      </c>
      <c r="F100" s="105">
        <v>10</v>
      </c>
      <c r="G100" s="105">
        <v>2</v>
      </c>
      <c r="H100" s="105">
        <v>7</v>
      </c>
      <c r="I100" s="106"/>
    </row>
    <row r="101" spans="2:9">
      <c r="B101" s="121">
        <v>96</v>
      </c>
      <c r="C101" s="105">
        <v>1</v>
      </c>
      <c r="D101" s="105">
        <v>5</v>
      </c>
      <c r="E101" s="105">
        <v>5</v>
      </c>
      <c r="F101" s="105">
        <v>10</v>
      </c>
      <c r="G101" s="105">
        <v>2</v>
      </c>
      <c r="H101" s="105">
        <v>7</v>
      </c>
      <c r="I101" s="106"/>
    </row>
    <row r="102" spans="2:9">
      <c r="B102" s="121">
        <v>97</v>
      </c>
      <c r="C102" s="105">
        <v>1</v>
      </c>
      <c r="D102" s="105">
        <v>5</v>
      </c>
      <c r="E102" s="105">
        <v>5</v>
      </c>
      <c r="F102" s="105">
        <v>10</v>
      </c>
      <c r="G102" s="105">
        <v>2</v>
      </c>
      <c r="H102" s="105">
        <v>7</v>
      </c>
      <c r="I102" s="106"/>
    </row>
    <row r="103" spans="2:9">
      <c r="B103" s="121">
        <v>98</v>
      </c>
      <c r="C103" s="105">
        <v>1</v>
      </c>
      <c r="D103" s="105">
        <v>5</v>
      </c>
      <c r="E103" s="105">
        <v>5</v>
      </c>
      <c r="F103" s="105">
        <v>10</v>
      </c>
      <c r="G103" s="105">
        <v>2</v>
      </c>
      <c r="H103" s="105">
        <v>7</v>
      </c>
      <c r="I103" s="106"/>
    </row>
    <row r="104" spans="2:9">
      <c r="B104" s="121">
        <v>99</v>
      </c>
      <c r="C104" s="105">
        <v>1</v>
      </c>
      <c r="D104" s="105">
        <v>5</v>
      </c>
      <c r="E104" s="105">
        <v>5</v>
      </c>
      <c r="F104" s="105">
        <v>10</v>
      </c>
      <c r="G104" s="105">
        <v>2</v>
      </c>
      <c r="H104" s="105">
        <v>7</v>
      </c>
      <c r="I104" s="106"/>
    </row>
    <row r="105" spans="2:9">
      <c r="B105" s="121">
        <v>100</v>
      </c>
      <c r="C105" s="105">
        <v>1</v>
      </c>
      <c r="D105" s="105">
        <v>5</v>
      </c>
      <c r="E105" s="105">
        <v>5</v>
      </c>
      <c r="F105" s="105">
        <v>10</v>
      </c>
      <c r="G105" s="105">
        <v>2</v>
      </c>
      <c r="H105" s="105">
        <v>7</v>
      </c>
      <c r="I105" s="106"/>
    </row>
    <row r="106" spans="2:9">
      <c r="B106" s="121">
        <v>101</v>
      </c>
      <c r="C106" s="105">
        <v>1</v>
      </c>
      <c r="D106" s="105">
        <v>5</v>
      </c>
      <c r="E106" s="105">
        <v>5</v>
      </c>
      <c r="F106" s="105">
        <v>10</v>
      </c>
      <c r="G106" s="105">
        <v>2</v>
      </c>
      <c r="H106" s="105">
        <v>7</v>
      </c>
      <c r="I106" s="106"/>
    </row>
    <row r="107" spans="2:9">
      <c r="B107" s="121">
        <v>102</v>
      </c>
      <c r="C107" s="105">
        <v>1</v>
      </c>
      <c r="D107" s="105">
        <v>5</v>
      </c>
      <c r="E107" s="105">
        <v>5</v>
      </c>
      <c r="F107" s="105">
        <v>10</v>
      </c>
      <c r="G107" s="105">
        <v>2</v>
      </c>
      <c r="H107" s="105">
        <v>7</v>
      </c>
      <c r="I107" s="106"/>
    </row>
    <row r="108" spans="2:9">
      <c r="B108" s="121">
        <v>103</v>
      </c>
      <c r="C108" s="105">
        <v>1</v>
      </c>
      <c r="D108" s="105">
        <v>5</v>
      </c>
      <c r="E108" s="105">
        <v>5</v>
      </c>
      <c r="F108" s="105">
        <v>10</v>
      </c>
      <c r="G108" s="105">
        <v>2</v>
      </c>
      <c r="H108" s="105">
        <v>7</v>
      </c>
      <c r="I108" s="106"/>
    </row>
    <row r="109" spans="2:9">
      <c r="B109" s="121">
        <v>104</v>
      </c>
      <c r="C109" s="105">
        <v>1</v>
      </c>
      <c r="D109" s="105">
        <v>5</v>
      </c>
      <c r="E109" s="105">
        <v>5</v>
      </c>
      <c r="F109" s="105">
        <v>10</v>
      </c>
      <c r="G109" s="105">
        <v>2</v>
      </c>
      <c r="H109" s="105">
        <v>7</v>
      </c>
      <c r="I109" s="106"/>
    </row>
    <row r="110" spans="2:9">
      <c r="B110" s="121">
        <v>105</v>
      </c>
      <c r="C110" s="105">
        <v>1</v>
      </c>
      <c r="D110" s="105">
        <v>5</v>
      </c>
      <c r="E110" s="105">
        <v>5</v>
      </c>
      <c r="F110" s="105">
        <v>10</v>
      </c>
      <c r="G110" s="105">
        <v>2</v>
      </c>
      <c r="H110" s="105">
        <v>7</v>
      </c>
      <c r="I110" s="106"/>
    </row>
    <row r="111" spans="2:9">
      <c r="B111" s="121">
        <v>106</v>
      </c>
      <c r="C111" s="105">
        <v>1</v>
      </c>
      <c r="D111" s="105">
        <v>5</v>
      </c>
      <c r="E111" s="105">
        <v>5</v>
      </c>
      <c r="F111" s="105">
        <v>10</v>
      </c>
      <c r="G111" s="105">
        <v>2</v>
      </c>
      <c r="H111" s="105">
        <v>7</v>
      </c>
      <c r="I111" s="106"/>
    </row>
    <row r="112" spans="2:9">
      <c r="B112" s="121">
        <v>107</v>
      </c>
      <c r="C112" s="105">
        <v>1</v>
      </c>
      <c r="D112" s="105">
        <v>5</v>
      </c>
      <c r="E112" s="105">
        <v>5</v>
      </c>
      <c r="F112" s="105">
        <v>10</v>
      </c>
      <c r="G112" s="105">
        <v>2</v>
      </c>
      <c r="H112" s="105">
        <v>7</v>
      </c>
      <c r="I112" s="106"/>
    </row>
    <row r="113" spans="2:9">
      <c r="B113" s="121">
        <v>108</v>
      </c>
      <c r="C113" s="105">
        <v>1</v>
      </c>
      <c r="D113" s="105">
        <v>5</v>
      </c>
      <c r="E113" s="105">
        <v>5</v>
      </c>
      <c r="F113" s="105">
        <v>10</v>
      </c>
      <c r="G113" s="105">
        <v>2</v>
      </c>
      <c r="H113" s="105">
        <v>7</v>
      </c>
      <c r="I113" s="106"/>
    </row>
    <row r="114" spans="2:9">
      <c r="B114" s="121">
        <v>109</v>
      </c>
      <c r="C114" s="105">
        <v>1</v>
      </c>
      <c r="D114" s="105">
        <v>5</v>
      </c>
      <c r="E114" s="105">
        <v>5</v>
      </c>
      <c r="F114" s="105">
        <v>10</v>
      </c>
      <c r="G114" s="105">
        <v>2</v>
      </c>
      <c r="H114" s="105">
        <v>7</v>
      </c>
      <c r="I114" s="106"/>
    </row>
    <row r="115" spans="2:9">
      <c r="B115" s="121">
        <v>110</v>
      </c>
      <c r="C115" s="105">
        <v>1</v>
      </c>
      <c r="D115" s="105">
        <v>5</v>
      </c>
      <c r="E115" s="105">
        <v>5</v>
      </c>
      <c r="F115" s="105">
        <v>10</v>
      </c>
      <c r="G115" s="105">
        <v>2</v>
      </c>
      <c r="H115" s="105">
        <v>7</v>
      </c>
      <c r="I115" s="106"/>
    </row>
    <row r="116" spans="2:9">
      <c r="B116" s="121">
        <v>111</v>
      </c>
      <c r="C116" s="105">
        <v>1</v>
      </c>
      <c r="D116" s="105">
        <v>5</v>
      </c>
      <c r="E116" s="105">
        <v>5</v>
      </c>
      <c r="F116" s="105">
        <v>10</v>
      </c>
      <c r="G116" s="105">
        <v>2</v>
      </c>
      <c r="H116" s="105">
        <v>7</v>
      </c>
      <c r="I116" s="106"/>
    </row>
    <row r="117" spans="2:9">
      <c r="B117" s="121">
        <v>112</v>
      </c>
      <c r="C117" s="105">
        <v>1</v>
      </c>
      <c r="D117" s="105">
        <v>5</v>
      </c>
      <c r="E117" s="105">
        <v>5</v>
      </c>
      <c r="F117" s="105">
        <v>10</v>
      </c>
      <c r="G117" s="105">
        <v>2</v>
      </c>
      <c r="H117" s="105">
        <v>7</v>
      </c>
      <c r="I117" s="106"/>
    </row>
    <row r="118" spans="2:9">
      <c r="B118" s="121">
        <v>113</v>
      </c>
      <c r="C118" s="105">
        <v>1</v>
      </c>
      <c r="D118" s="105">
        <v>5</v>
      </c>
      <c r="E118" s="105">
        <v>5</v>
      </c>
      <c r="F118" s="105">
        <v>10</v>
      </c>
      <c r="G118" s="105">
        <v>2</v>
      </c>
      <c r="H118" s="105">
        <v>7</v>
      </c>
      <c r="I118" s="106"/>
    </row>
    <row r="119" spans="2:9">
      <c r="B119" s="121">
        <v>114</v>
      </c>
      <c r="C119" s="105">
        <v>1</v>
      </c>
      <c r="D119" s="105">
        <v>5</v>
      </c>
      <c r="E119" s="105">
        <v>5</v>
      </c>
      <c r="F119" s="105">
        <v>10</v>
      </c>
      <c r="G119" s="105">
        <v>2</v>
      </c>
      <c r="H119" s="105">
        <v>7</v>
      </c>
      <c r="I119" s="106"/>
    </row>
    <row r="120" spans="2:9">
      <c r="B120" s="121">
        <v>115</v>
      </c>
      <c r="C120" s="105">
        <v>1</v>
      </c>
      <c r="D120" s="105">
        <v>5</v>
      </c>
      <c r="E120" s="105">
        <v>5</v>
      </c>
      <c r="F120" s="105">
        <v>10</v>
      </c>
      <c r="G120" s="105">
        <v>2</v>
      </c>
      <c r="H120" s="105">
        <v>7</v>
      </c>
      <c r="I120" s="106"/>
    </row>
    <row r="121" spans="2:9">
      <c r="B121" s="121">
        <v>116</v>
      </c>
      <c r="C121" s="105">
        <v>1</v>
      </c>
      <c r="D121" s="105">
        <v>5</v>
      </c>
      <c r="E121" s="105">
        <v>5</v>
      </c>
      <c r="F121" s="105">
        <v>10</v>
      </c>
      <c r="G121" s="105">
        <v>2</v>
      </c>
      <c r="H121" s="105">
        <v>7</v>
      </c>
      <c r="I121" s="106"/>
    </row>
    <row r="122" spans="2:9">
      <c r="B122" s="121">
        <v>117</v>
      </c>
      <c r="C122" s="105">
        <v>1</v>
      </c>
      <c r="D122" s="105">
        <v>5</v>
      </c>
      <c r="E122" s="105">
        <v>5</v>
      </c>
      <c r="F122" s="105">
        <v>10</v>
      </c>
      <c r="G122" s="105">
        <v>2</v>
      </c>
      <c r="H122" s="105">
        <v>7</v>
      </c>
      <c r="I122" s="106"/>
    </row>
    <row r="123" spans="2:9">
      <c r="B123" s="121">
        <v>118</v>
      </c>
      <c r="C123" s="105">
        <v>1</v>
      </c>
      <c r="D123" s="105">
        <v>5</v>
      </c>
      <c r="E123" s="105">
        <v>5</v>
      </c>
      <c r="F123" s="105">
        <v>10</v>
      </c>
      <c r="G123" s="105">
        <v>2</v>
      </c>
      <c r="H123" s="105">
        <v>7</v>
      </c>
      <c r="I123" s="106"/>
    </row>
    <row r="124" spans="2:9">
      <c r="B124" s="121">
        <v>119</v>
      </c>
      <c r="C124" s="105">
        <v>1</v>
      </c>
      <c r="D124" s="105">
        <v>5</v>
      </c>
      <c r="E124" s="105">
        <v>5</v>
      </c>
      <c r="F124" s="105">
        <v>10</v>
      </c>
      <c r="G124" s="105">
        <v>2</v>
      </c>
      <c r="H124" s="105">
        <v>7</v>
      </c>
      <c r="I124" s="106"/>
    </row>
    <row r="125" spans="2:9">
      <c r="B125" s="121">
        <v>120</v>
      </c>
      <c r="C125" s="105">
        <v>1</v>
      </c>
      <c r="D125" s="105">
        <v>5</v>
      </c>
      <c r="E125" s="105">
        <v>5</v>
      </c>
      <c r="F125" s="105">
        <v>10</v>
      </c>
      <c r="G125" s="105">
        <v>2</v>
      </c>
      <c r="H125" s="105">
        <v>7</v>
      </c>
      <c r="I125" s="106"/>
    </row>
    <row r="126" spans="2:9">
      <c r="B126" s="121">
        <v>121</v>
      </c>
      <c r="C126" s="105">
        <v>1</v>
      </c>
      <c r="D126" s="105">
        <v>5</v>
      </c>
      <c r="E126" s="105">
        <v>5</v>
      </c>
      <c r="F126" s="105">
        <v>10</v>
      </c>
      <c r="G126" s="105">
        <v>2</v>
      </c>
      <c r="H126" s="105">
        <v>7</v>
      </c>
      <c r="I126" s="106"/>
    </row>
    <row r="127" spans="2:9">
      <c r="B127" s="121">
        <v>122</v>
      </c>
      <c r="C127" s="105">
        <v>1</v>
      </c>
      <c r="D127" s="105">
        <v>5</v>
      </c>
      <c r="E127" s="105">
        <v>5</v>
      </c>
      <c r="F127" s="105">
        <v>10</v>
      </c>
      <c r="G127" s="105">
        <v>2</v>
      </c>
      <c r="H127" s="105">
        <v>7</v>
      </c>
      <c r="I127" s="106"/>
    </row>
    <row r="128" spans="2:9">
      <c r="B128" s="121">
        <v>123</v>
      </c>
      <c r="C128" s="105">
        <v>1</v>
      </c>
      <c r="D128" s="105">
        <v>5</v>
      </c>
      <c r="E128" s="105">
        <v>5</v>
      </c>
      <c r="F128" s="105">
        <v>10</v>
      </c>
      <c r="G128" s="105">
        <v>2</v>
      </c>
      <c r="H128" s="105">
        <v>7</v>
      </c>
      <c r="I128" s="106"/>
    </row>
    <row r="129" spans="2:9">
      <c r="B129" s="121">
        <v>124</v>
      </c>
      <c r="C129" s="105">
        <v>1</v>
      </c>
      <c r="D129" s="105">
        <v>5</v>
      </c>
      <c r="E129" s="105">
        <v>5</v>
      </c>
      <c r="F129" s="105">
        <v>10</v>
      </c>
      <c r="G129" s="105">
        <v>2</v>
      </c>
      <c r="H129" s="105">
        <v>7</v>
      </c>
      <c r="I129" s="106"/>
    </row>
    <row r="130" spans="2:9">
      <c r="B130" s="121">
        <v>125</v>
      </c>
      <c r="C130" s="105">
        <v>1</v>
      </c>
      <c r="D130" s="105">
        <v>5</v>
      </c>
      <c r="E130" s="105">
        <v>5</v>
      </c>
      <c r="F130" s="105">
        <v>10</v>
      </c>
      <c r="G130" s="105">
        <v>2</v>
      </c>
      <c r="H130" s="105">
        <v>7</v>
      </c>
      <c r="I130" s="106"/>
    </row>
    <row r="131" spans="2:9">
      <c r="B131" s="121">
        <v>126</v>
      </c>
      <c r="C131" s="105">
        <v>1</v>
      </c>
      <c r="D131" s="105">
        <v>5</v>
      </c>
      <c r="E131" s="105">
        <v>5</v>
      </c>
      <c r="F131" s="105">
        <v>10</v>
      </c>
      <c r="G131" s="105">
        <v>2</v>
      </c>
      <c r="H131" s="105">
        <v>7</v>
      </c>
      <c r="I131" s="106"/>
    </row>
    <row r="132" spans="2:9">
      <c r="B132" s="121">
        <v>127</v>
      </c>
      <c r="C132" s="105">
        <v>1</v>
      </c>
      <c r="D132" s="105">
        <v>5</v>
      </c>
      <c r="E132" s="105">
        <v>5</v>
      </c>
      <c r="F132" s="105">
        <v>10</v>
      </c>
      <c r="G132" s="105">
        <v>2</v>
      </c>
      <c r="H132" s="105">
        <v>7</v>
      </c>
      <c r="I132" s="106"/>
    </row>
    <row r="133" spans="2:9">
      <c r="B133" s="117">
        <v>128</v>
      </c>
      <c r="C133" s="118">
        <v>1</v>
      </c>
      <c r="D133" s="118">
        <v>5</v>
      </c>
      <c r="E133" s="118">
        <v>5</v>
      </c>
      <c r="F133" s="118">
        <v>10</v>
      </c>
      <c r="G133" s="118">
        <v>2</v>
      </c>
      <c r="H133" s="118">
        <v>7</v>
      </c>
      <c r="I133" s="120"/>
    </row>
    <row r="134" spans="2:9">
      <c r="B134" s="117">
        <v>256</v>
      </c>
      <c r="C134" s="118"/>
      <c r="D134" s="125"/>
      <c r="E134" s="118"/>
      <c r="F134" s="125">
        <v>5</v>
      </c>
      <c r="G134" s="125">
        <v>1</v>
      </c>
      <c r="H134" s="125"/>
      <c r="I134" s="124"/>
    </row>
    <row r="135" spans="2:9">
      <c r="B135" s="117" t="s">
        <v>28</v>
      </c>
      <c r="C135" s="118"/>
      <c r="D135" s="125"/>
      <c r="E135" s="118">
        <v>25</v>
      </c>
      <c r="F135" s="125"/>
      <c r="G135" s="125">
        <v>1</v>
      </c>
      <c r="H135" s="125"/>
      <c r="I135" s="124"/>
    </row>
    <row r="136" spans="2:9">
      <c r="B136" s="117" t="s">
        <v>29</v>
      </c>
      <c r="C136" s="118"/>
      <c r="D136" s="105"/>
      <c r="E136" s="118">
        <v>18</v>
      </c>
      <c r="F136" s="105"/>
      <c r="G136" s="105"/>
      <c r="H136" s="105"/>
      <c r="I136" s="106"/>
    </row>
    <row r="137" spans="2:9">
      <c r="B137" s="104" t="s">
        <v>30</v>
      </c>
      <c r="C137" s="118"/>
      <c r="D137" s="105"/>
      <c r="E137" s="118">
        <v>14</v>
      </c>
      <c r="F137" s="105"/>
      <c r="G137" s="105"/>
      <c r="H137" s="105"/>
      <c r="I137" s="106"/>
    </row>
    <row r="138" spans="2:9">
      <c r="B138" s="104" t="s">
        <v>31</v>
      </c>
      <c r="C138" s="118"/>
      <c r="D138" s="105"/>
      <c r="E138" s="118">
        <v>12</v>
      </c>
      <c r="F138" s="105"/>
      <c r="G138" s="105"/>
      <c r="H138" s="105"/>
      <c r="I138" s="106"/>
    </row>
    <row r="139" spans="2:9">
      <c r="B139" s="104" t="s">
        <v>32</v>
      </c>
      <c r="C139" s="118"/>
      <c r="D139" s="105"/>
      <c r="E139" s="118">
        <v>8</v>
      </c>
      <c r="F139" s="105"/>
      <c r="G139" s="105"/>
      <c r="H139" s="105"/>
      <c r="I139" s="106"/>
    </row>
    <row r="140" spans="2:9">
      <c r="B140" s="104" t="s">
        <v>33</v>
      </c>
      <c r="C140" s="118"/>
      <c r="D140" s="105"/>
      <c r="E140" s="118">
        <v>8</v>
      </c>
      <c r="F140" s="105"/>
      <c r="G140" s="105"/>
      <c r="H140" s="105"/>
      <c r="I140" s="106"/>
    </row>
    <row r="141" spans="2:9">
      <c r="B141" s="126" t="s">
        <v>34</v>
      </c>
      <c r="C141" s="118"/>
      <c r="D141" s="127"/>
      <c r="E141" s="118">
        <v>8</v>
      </c>
      <c r="F141" s="127"/>
      <c r="G141" s="127"/>
      <c r="H141" s="127"/>
      <c r="I141" s="128"/>
    </row>
    <row r="142" spans="2:9">
      <c r="B142" s="104" t="s">
        <v>35</v>
      </c>
      <c r="C142" s="118"/>
      <c r="D142" s="127"/>
      <c r="E142" s="118">
        <v>8</v>
      </c>
      <c r="F142" s="127"/>
      <c r="G142" s="127"/>
      <c r="H142" s="127"/>
      <c r="I142" s="128"/>
    </row>
    <row r="143" spans="2:9">
      <c r="B143" s="126" t="s">
        <v>36</v>
      </c>
      <c r="C143" s="118"/>
      <c r="D143" s="127"/>
      <c r="E143" s="118">
        <v>6</v>
      </c>
      <c r="F143" s="127"/>
      <c r="G143" s="127"/>
      <c r="H143" s="127"/>
      <c r="I143" s="128"/>
    </row>
    <row r="144" spans="2:9">
      <c r="B144" s="104" t="s">
        <v>37</v>
      </c>
      <c r="C144" s="118"/>
      <c r="D144" s="127"/>
      <c r="E144" s="118">
        <v>6</v>
      </c>
      <c r="F144" s="127"/>
      <c r="G144" s="127"/>
      <c r="H144" s="127"/>
      <c r="I144" s="128"/>
    </row>
    <row r="145" spans="2:9">
      <c r="B145" s="126" t="s">
        <v>38</v>
      </c>
      <c r="C145" s="118"/>
      <c r="D145" s="127"/>
      <c r="E145" s="118">
        <v>6</v>
      </c>
      <c r="F145" s="127"/>
      <c r="G145" s="127"/>
      <c r="H145" s="127"/>
      <c r="I145" s="128"/>
    </row>
    <row r="146" spans="2:9">
      <c r="B146" s="104" t="s">
        <v>39</v>
      </c>
      <c r="C146" s="118"/>
      <c r="D146" s="127"/>
      <c r="E146" s="118">
        <v>6</v>
      </c>
      <c r="F146" s="127"/>
      <c r="G146" s="127"/>
      <c r="H146" s="127"/>
      <c r="I146" s="128"/>
    </row>
    <row r="147" spans="2:9">
      <c r="B147" s="126" t="s">
        <v>40</v>
      </c>
      <c r="C147" s="118"/>
      <c r="D147" s="127"/>
      <c r="E147" s="118">
        <v>6</v>
      </c>
      <c r="F147" s="127"/>
      <c r="G147" s="127"/>
      <c r="H147" s="127"/>
      <c r="I147" s="128"/>
    </row>
    <row r="148" spans="2:9">
      <c r="B148" s="104" t="s">
        <v>41</v>
      </c>
      <c r="C148" s="118"/>
      <c r="D148" s="127"/>
      <c r="E148" s="118">
        <v>6</v>
      </c>
      <c r="F148" s="127"/>
      <c r="G148" s="127"/>
      <c r="H148" s="127"/>
      <c r="I148" s="128"/>
    </row>
    <row r="149" spans="2:9">
      <c r="B149" s="126" t="s">
        <v>42</v>
      </c>
      <c r="C149" s="118"/>
      <c r="D149" s="127"/>
      <c r="E149" s="118">
        <v>6</v>
      </c>
      <c r="F149" s="127"/>
      <c r="G149" s="127"/>
      <c r="H149" s="127"/>
      <c r="I149" s="128"/>
    </row>
    <row r="150" spans="2:9">
      <c r="B150" s="104" t="s">
        <v>43</v>
      </c>
      <c r="C150" s="118"/>
      <c r="D150" s="127"/>
      <c r="E150" s="118">
        <v>6</v>
      </c>
      <c r="F150" s="127"/>
      <c r="G150" s="127"/>
      <c r="H150" s="127"/>
      <c r="I150" s="128"/>
    </row>
    <row r="151" spans="2:9">
      <c r="B151" s="126" t="s">
        <v>44</v>
      </c>
      <c r="C151" s="127"/>
      <c r="D151" s="127"/>
      <c r="E151" s="127">
        <v>4</v>
      </c>
      <c r="F151" s="127"/>
      <c r="G151" s="127"/>
      <c r="H151" s="127"/>
      <c r="I151" s="128"/>
    </row>
    <row r="152" spans="2:9">
      <c r="B152" s="104" t="s">
        <v>45</v>
      </c>
      <c r="C152" s="127"/>
      <c r="D152" s="127"/>
      <c r="E152" s="127">
        <v>4</v>
      </c>
      <c r="F152" s="127"/>
      <c r="G152" s="127"/>
      <c r="H152" s="127"/>
      <c r="I152" s="128"/>
    </row>
    <row r="153" spans="2:9">
      <c r="B153" s="126" t="s">
        <v>46</v>
      </c>
      <c r="C153" s="127"/>
      <c r="D153" s="127"/>
      <c r="E153" s="127">
        <v>4</v>
      </c>
      <c r="F153" s="127"/>
      <c r="G153" s="127"/>
      <c r="H153" s="127"/>
      <c r="I153" s="128"/>
    </row>
    <row r="154" spans="2:9">
      <c r="B154" s="104" t="s">
        <v>47</v>
      </c>
      <c r="C154" s="127"/>
      <c r="D154" s="127"/>
      <c r="E154" s="127">
        <v>4</v>
      </c>
      <c r="F154" s="127"/>
      <c r="G154" s="127"/>
      <c r="H154" s="127"/>
      <c r="I154" s="128"/>
    </row>
    <row r="155" spans="2:9">
      <c r="B155" s="126" t="s">
        <v>48</v>
      </c>
      <c r="C155" s="127"/>
      <c r="D155" s="127"/>
      <c r="E155" s="127">
        <v>4</v>
      </c>
      <c r="F155" s="127"/>
      <c r="G155" s="127"/>
      <c r="H155" s="127"/>
      <c r="I155" s="128"/>
    </row>
    <row r="156" spans="2:9">
      <c r="B156" s="104" t="s">
        <v>49</v>
      </c>
      <c r="C156" s="127"/>
      <c r="D156" s="127"/>
      <c r="E156" s="127">
        <v>4</v>
      </c>
      <c r="F156" s="127"/>
      <c r="G156" s="127"/>
      <c r="H156" s="127"/>
      <c r="I156" s="128"/>
    </row>
    <row r="157" spans="2:9">
      <c r="B157" s="126" t="s">
        <v>50</v>
      </c>
      <c r="C157" s="127"/>
      <c r="D157" s="127"/>
      <c r="E157" s="127">
        <v>4</v>
      </c>
      <c r="F157" s="127"/>
      <c r="G157" s="127"/>
      <c r="H157" s="127"/>
      <c r="I157" s="128"/>
    </row>
    <row r="158" spans="2:9">
      <c r="B158" s="104" t="s">
        <v>51</v>
      </c>
      <c r="C158" s="127"/>
      <c r="D158" s="127"/>
      <c r="E158" s="127">
        <v>4</v>
      </c>
      <c r="F158" s="127"/>
      <c r="G158" s="127"/>
      <c r="H158" s="127"/>
      <c r="I158" s="128"/>
    </row>
    <row r="159" spans="2:9">
      <c r="B159" s="126" t="s">
        <v>52</v>
      </c>
      <c r="C159" s="127"/>
      <c r="D159" s="127"/>
      <c r="E159" s="127">
        <v>4</v>
      </c>
      <c r="F159" s="127"/>
      <c r="G159" s="127"/>
      <c r="H159" s="127"/>
      <c r="I159" s="128"/>
    </row>
    <row r="160" spans="2:9">
      <c r="B160" s="104" t="s">
        <v>53</v>
      </c>
      <c r="C160" s="127"/>
      <c r="D160" s="127"/>
      <c r="E160" s="127">
        <v>4</v>
      </c>
      <c r="F160" s="127"/>
      <c r="G160" s="127"/>
      <c r="H160" s="127"/>
      <c r="I160" s="128"/>
    </row>
    <row r="161" spans="2:9">
      <c r="B161" s="126" t="s">
        <v>54</v>
      </c>
      <c r="C161" s="127"/>
      <c r="D161" s="127"/>
      <c r="E161" s="127">
        <v>4</v>
      </c>
      <c r="F161" s="127"/>
      <c r="G161" s="127"/>
      <c r="H161" s="127"/>
      <c r="I161" s="128"/>
    </row>
    <row r="162" spans="2:9">
      <c r="B162" s="104" t="s">
        <v>55</v>
      </c>
      <c r="C162" s="127"/>
      <c r="D162" s="127"/>
      <c r="E162" s="127">
        <v>4</v>
      </c>
      <c r="F162" s="127"/>
      <c r="G162" s="127"/>
      <c r="H162" s="127"/>
      <c r="I162" s="128"/>
    </row>
    <row r="163" spans="2:9">
      <c r="B163" s="126" t="s">
        <v>56</v>
      </c>
      <c r="C163" s="127"/>
      <c r="D163" s="127"/>
      <c r="E163" s="127">
        <v>4</v>
      </c>
      <c r="F163" s="127"/>
      <c r="G163" s="127"/>
      <c r="H163" s="127"/>
      <c r="I163" s="128"/>
    </row>
    <row r="164" spans="2:9">
      <c r="B164" s="104" t="s">
        <v>57</v>
      </c>
      <c r="C164" s="127"/>
      <c r="D164" s="127"/>
      <c r="E164" s="127">
        <v>4</v>
      </c>
      <c r="F164" s="127"/>
      <c r="G164" s="127"/>
      <c r="H164" s="127"/>
      <c r="I164" s="128"/>
    </row>
    <row r="165" spans="2:9">
      <c r="B165" s="126" t="s">
        <v>58</v>
      </c>
      <c r="C165" s="127"/>
      <c r="D165" s="127"/>
      <c r="E165" s="127">
        <v>4</v>
      </c>
      <c r="F165" s="127"/>
      <c r="G165" s="127"/>
      <c r="H165" s="127"/>
      <c r="I165" s="128"/>
    </row>
    <row r="166" spans="2:9">
      <c r="B166" s="104" t="s">
        <v>59</v>
      </c>
      <c r="C166" s="127"/>
      <c r="D166" s="127"/>
      <c r="E166" s="127">
        <v>4</v>
      </c>
      <c r="F166" s="127"/>
      <c r="G166" s="127"/>
      <c r="H166" s="127"/>
      <c r="I166" s="128"/>
    </row>
    <row r="167" spans="2:9">
      <c r="B167" s="126" t="s">
        <v>60</v>
      </c>
      <c r="C167" s="127"/>
      <c r="D167" s="127"/>
      <c r="E167" s="127">
        <v>2</v>
      </c>
      <c r="F167" s="127"/>
      <c r="G167" s="127"/>
      <c r="H167" s="127"/>
      <c r="I167" s="128"/>
    </row>
    <row r="168" spans="2:9">
      <c r="B168" s="104" t="s">
        <v>61</v>
      </c>
      <c r="C168" s="127"/>
      <c r="D168" s="127"/>
      <c r="E168" s="127">
        <v>2</v>
      </c>
      <c r="F168" s="127"/>
      <c r="G168" s="127"/>
      <c r="H168" s="127"/>
      <c r="I168" s="128"/>
    </row>
    <row r="169" spans="2:9">
      <c r="B169" s="126" t="s">
        <v>62</v>
      </c>
      <c r="C169" s="127"/>
      <c r="D169" s="127"/>
      <c r="E169" s="127">
        <v>2</v>
      </c>
      <c r="F169" s="127"/>
      <c r="G169" s="127"/>
      <c r="H169" s="127"/>
      <c r="I169" s="128"/>
    </row>
    <row r="170" spans="2:9">
      <c r="B170" s="104" t="s">
        <v>63</v>
      </c>
      <c r="C170" s="127"/>
      <c r="D170" s="127"/>
      <c r="E170" s="127">
        <v>2</v>
      </c>
      <c r="F170" s="127"/>
      <c r="G170" s="127"/>
      <c r="H170" s="127"/>
      <c r="I170" s="128"/>
    </row>
    <row r="171" spans="2:9">
      <c r="B171" s="126" t="s">
        <v>64</v>
      </c>
      <c r="C171" s="127"/>
      <c r="D171" s="127"/>
      <c r="E171" s="127">
        <v>2</v>
      </c>
      <c r="F171" s="127"/>
      <c r="G171" s="127"/>
      <c r="H171" s="127"/>
      <c r="I171" s="128"/>
    </row>
    <row r="172" spans="2:9">
      <c r="B172" s="104" t="s">
        <v>65</v>
      </c>
      <c r="C172" s="127"/>
      <c r="D172" s="127"/>
      <c r="E172" s="127">
        <v>2</v>
      </c>
      <c r="F172" s="127"/>
      <c r="G172" s="127"/>
      <c r="H172" s="127"/>
      <c r="I172" s="128"/>
    </row>
    <row r="173" spans="2:9">
      <c r="B173" s="126" t="s">
        <v>66</v>
      </c>
      <c r="C173" s="127"/>
      <c r="D173" s="127"/>
      <c r="E173" s="127">
        <v>2</v>
      </c>
      <c r="F173" s="127"/>
      <c r="G173" s="127"/>
      <c r="H173" s="127"/>
      <c r="I173" s="128"/>
    </row>
    <row r="174" spans="2:9">
      <c r="B174" s="104" t="s">
        <v>67</v>
      </c>
      <c r="C174" s="127"/>
      <c r="D174" s="127"/>
      <c r="E174" s="127">
        <v>2</v>
      </c>
      <c r="F174" s="127"/>
      <c r="G174" s="127"/>
      <c r="H174" s="127"/>
      <c r="I174" s="128"/>
    </row>
    <row r="175" spans="2:9">
      <c r="B175" s="126" t="s">
        <v>68</v>
      </c>
      <c r="C175" s="127"/>
      <c r="D175" s="127"/>
      <c r="E175" s="127">
        <v>2</v>
      </c>
      <c r="F175" s="127"/>
      <c r="G175" s="127"/>
      <c r="H175" s="127"/>
      <c r="I175" s="128"/>
    </row>
    <row r="176" spans="2:9">
      <c r="B176" s="104" t="s">
        <v>69</v>
      </c>
      <c r="C176" s="127"/>
      <c r="D176" s="127"/>
      <c r="E176" s="127">
        <v>2</v>
      </c>
      <c r="F176" s="127"/>
      <c r="G176" s="127"/>
      <c r="H176" s="127"/>
      <c r="I176" s="128"/>
    </row>
    <row r="177" spans="2:9">
      <c r="B177" s="126" t="s">
        <v>70</v>
      </c>
      <c r="C177" s="127"/>
      <c r="D177" s="127"/>
      <c r="E177" s="127">
        <v>2</v>
      </c>
      <c r="F177" s="127"/>
      <c r="G177" s="127"/>
      <c r="H177" s="127"/>
      <c r="I177" s="128"/>
    </row>
    <row r="178" spans="2:9">
      <c r="B178" s="104" t="s">
        <v>71</v>
      </c>
      <c r="C178" s="127"/>
      <c r="D178" s="127"/>
      <c r="E178" s="127">
        <v>2</v>
      </c>
      <c r="F178" s="127"/>
      <c r="G178" s="127"/>
      <c r="H178" s="127"/>
      <c r="I178" s="128"/>
    </row>
    <row r="179" spans="2:9">
      <c r="B179" s="126" t="s">
        <v>72</v>
      </c>
      <c r="C179" s="127"/>
      <c r="D179" s="127"/>
      <c r="E179" s="127">
        <v>2</v>
      </c>
      <c r="F179" s="127"/>
      <c r="G179" s="127"/>
      <c r="H179" s="127"/>
      <c r="I179" s="128"/>
    </row>
    <row r="180" spans="2:9">
      <c r="B180" s="104" t="s">
        <v>73</v>
      </c>
      <c r="C180" s="127"/>
      <c r="D180" s="127"/>
      <c r="E180" s="127">
        <v>2</v>
      </c>
      <c r="F180" s="127"/>
      <c r="G180" s="127"/>
      <c r="H180" s="127"/>
      <c r="I180" s="128"/>
    </row>
    <row r="181" spans="2:9">
      <c r="B181" s="126" t="s">
        <v>74</v>
      </c>
      <c r="C181" s="127"/>
      <c r="D181" s="127"/>
      <c r="E181" s="127">
        <v>2</v>
      </c>
      <c r="F181" s="127"/>
      <c r="G181" s="127"/>
      <c r="H181" s="127"/>
      <c r="I181" s="128"/>
    </row>
    <row r="182" spans="2:9">
      <c r="B182" s="104" t="s">
        <v>75</v>
      </c>
      <c r="C182" s="127"/>
      <c r="D182" s="127"/>
      <c r="E182" s="127">
        <v>2</v>
      </c>
      <c r="F182" s="127"/>
      <c r="G182" s="127"/>
      <c r="H182" s="127"/>
      <c r="I182" s="128"/>
    </row>
    <row r="183" spans="2:9">
      <c r="B183" s="126" t="s">
        <v>76</v>
      </c>
      <c r="C183" s="127"/>
      <c r="D183" s="127"/>
      <c r="E183" s="127">
        <v>2</v>
      </c>
      <c r="F183" s="127"/>
      <c r="G183" s="127"/>
      <c r="H183" s="127"/>
      <c r="I183" s="128"/>
    </row>
    <row r="184" spans="2:9">
      <c r="B184" s="104" t="s">
        <v>77</v>
      </c>
      <c r="C184" s="127"/>
      <c r="D184" s="127"/>
      <c r="E184" s="127">
        <v>2</v>
      </c>
      <c r="F184" s="127"/>
      <c r="G184" s="127"/>
      <c r="H184" s="127"/>
      <c r="I184" s="128"/>
    </row>
    <row r="185" spans="2:9">
      <c r="B185" s="126" t="s">
        <v>78</v>
      </c>
      <c r="C185" s="127"/>
      <c r="D185" s="127"/>
      <c r="E185" s="127">
        <v>2</v>
      </c>
      <c r="F185" s="127"/>
      <c r="G185" s="127"/>
      <c r="H185" s="127"/>
      <c r="I185" s="128"/>
    </row>
    <row r="186" spans="2:9">
      <c r="B186" s="104" t="s">
        <v>79</v>
      </c>
      <c r="C186" s="127"/>
      <c r="D186" s="127"/>
      <c r="E186" s="127">
        <v>2</v>
      </c>
      <c r="F186" s="127"/>
      <c r="G186" s="127"/>
      <c r="H186" s="127"/>
      <c r="I186" s="128"/>
    </row>
    <row r="187" spans="2:9">
      <c r="B187" s="126" t="s">
        <v>80</v>
      </c>
      <c r="C187" s="127"/>
      <c r="D187" s="127"/>
      <c r="E187" s="127">
        <v>2</v>
      </c>
      <c r="F187" s="127"/>
      <c r="G187" s="127"/>
      <c r="H187" s="127"/>
      <c r="I187" s="128"/>
    </row>
    <row r="188" spans="2:9">
      <c r="B188" s="104" t="s">
        <v>81</v>
      </c>
      <c r="C188" s="127"/>
      <c r="D188" s="127"/>
      <c r="E188" s="127">
        <v>2</v>
      </c>
      <c r="F188" s="127"/>
      <c r="G188" s="127"/>
      <c r="H188" s="127"/>
      <c r="I188" s="128"/>
    </row>
    <row r="189" spans="2:9">
      <c r="B189" s="126" t="s">
        <v>82</v>
      </c>
      <c r="C189" s="127"/>
      <c r="D189" s="127"/>
      <c r="E189" s="127">
        <v>2</v>
      </c>
      <c r="F189" s="127"/>
      <c r="G189" s="127"/>
      <c r="H189" s="127"/>
      <c r="I189" s="128"/>
    </row>
    <row r="190" spans="2:9">
      <c r="B190" s="104" t="s">
        <v>83</v>
      </c>
      <c r="C190" s="127"/>
      <c r="D190" s="127"/>
      <c r="E190" s="127">
        <v>2</v>
      </c>
      <c r="F190" s="127"/>
      <c r="G190" s="127"/>
      <c r="H190" s="127"/>
      <c r="I190" s="128"/>
    </row>
    <row r="191" spans="2:9">
      <c r="B191" s="126" t="s">
        <v>84</v>
      </c>
      <c r="C191" s="127"/>
      <c r="D191" s="127"/>
      <c r="E191" s="127">
        <v>2</v>
      </c>
      <c r="F191" s="127"/>
      <c r="G191" s="127"/>
      <c r="H191" s="127"/>
      <c r="I191" s="128"/>
    </row>
    <row r="192" spans="2:9">
      <c r="B192" s="104" t="s">
        <v>85</v>
      </c>
      <c r="C192" s="127"/>
      <c r="D192" s="127"/>
      <c r="E192" s="127">
        <v>2</v>
      </c>
      <c r="F192" s="127"/>
      <c r="G192" s="127"/>
      <c r="H192" s="127"/>
      <c r="I192" s="128"/>
    </row>
    <row r="193" spans="2:9">
      <c r="B193" s="126" t="s">
        <v>86</v>
      </c>
      <c r="C193" s="127"/>
      <c r="D193" s="127"/>
      <c r="E193" s="127">
        <v>2</v>
      </c>
      <c r="F193" s="127"/>
      <c r="G193" s="127"/>
      <c r="H193" s="127"/>
      <c r="I193" s="128"/>
    </row>
    <row r="194" spans="2:9">
      <c r="B194" s="104" t="s">
        <v>87</v>
      </c>
      <c r="C194" s="127"/>
      <c r="D194" s="127"/>
      <c r="E194" s="127">
        <v>2</v>
      </c>
      <c r="F194" s="127"/>
      <c r="G194" s="127"/>
      <c r="H194" s="127"/>
      <c r="I194" s="128"/>
    </row>
    <row r="195" spans="2:9">
      <c r="B195" s="126" t="s">
        <v>88</v>
      </c>
      <c r="C195" s="127"/>
      <c r="D195" s="127"/>
      <c r="E195" s="127">
        <v>2</v>
      </c>
      <c r="F195" s="127"/>
      <c r="G195" s="127"/>
      <c r="H195" s="127"/>
      <c r="I195" s="128"/>
    </row>
    <row r="196" spans="2:9">
      <c r="B196" s="104" t="s">
        <v>89</v>
      </c>
      <c r="C196" s="127"/>
      <c r="D196" s="127"/>
      <c r="E196" s="127">
        <v>2</v>
      </c>
      <c r="F196" s="127"/>
      <c r="G196" s="127"/>
      <c r="H196" s="127"/>
      <c r="I196" s="128"/>
    </row>
    <row r="197" spans="2:9">
      <c r="B197" s="126" t="s">
        <v>90</v>
      </c>
      <c r="C197" s="127"/>
      <c r="D197" s="127"/>
      <c r="E197" s="127">
        <v>2</v>
      </c>
      <c r="F197" s="127"/>
      <c r="G197" s="127"/>
      <c r="H197" s="127"/>
      <c r="I197" s="128"/>
    </row>
    <row r="198" spans="2:9">
      <c r="B198" s="104" t="s">
        <v>91</v>
      </c>
      <c r="C198" s="127"/>
      <c r="D198" s="127"/>
      <c r="E198" s="127">
        <v>2</v>
      </c>
      <c r="F198" s="127"/>
      <c r="G198" s="127"/>
      <c r="H198" s="127"/>
      <c r="I198" s="128"/>
    </row>
    <row r="199" spans="2:9">
      <c r="B199" s="126" t="s">
        <v>92</v>
      </c>
      <c r="C199" s="127"/>
      <c r="D199" s="127"/>
      <c r="E199" s="127">
        <v>1</v>
      </c>
      <c r="F199" s="127"/>
      <c r="G199" s="127"/>
      <c r="H199" s="127"/>
      <c r="I199" s="128"/>
    </row>
    <row r="200" spans="2:9">
      <c r="B200" s="104" t="s">
        <v>93</v>
      </c>
      <c r="C200" s="127"/>
      <c r="D200" s="127"/>
      <c r="E200" s="127">
        <v>1</v>
      </c>
      <c r="F200" s="127"/>
      <c r="G200" s="127"/>
      <c r="H200" s="127"/>
      <c r="I200" s="128"/>
    </row>
    <row r="201" spans="2:9">
      <c r="B201" s="126" t="s">
        <v>94</v>
      </c>
      <c r="C201" s="127"/>
      <c r="D201" s="127"/>
      <c r="E201" s="127">
        <v>1</v>
      </c>
      <c r="F201" s="127"/>
      <c r="G201" s="127"/>
      <c r="H201" s="127"/>
      <c r="I201" s="128"/>
    </row>
    <row r="202" spans="2:9">
      <c r="B202" s="104" t="s">
        <v>95</v>
      </c>
      <c r="C202" s="127"/>
      <c r="D202" s="127"/>
      <c r="E202" s="127">
        <v>1</v>
      </c>
      <c r="F202" s="127"/>
      <c r="G202" s="127"/>
      <c r="H202" s="127"/>
      <c r="I202" s="128"/>
    </row>
    <row r="203" spans="2:9">
      <c r="B203" s="126" t="s">
        <v>96</v>
      </c>
      <c r="C203" s="127"/>
      <c r="D203" s="127"/>
      <c r="E203" s="127">
        <v>1</v>
      </c>
      <c r="F203" s="127"/>
      <c r="G203" s="127"/>
      <c r="H203" s="127"/>
      <c r="I203" s="128"/>
    </row>
    <row r="204" spans="2:9">
      <c r="B204" s="104" t="s">
        <v>97</v>
      </c>
      <c r="C204" s="127"/>
      <c r="D204" s="127"/>
      <c r="E204" s="127">
        <v>1</v>
      </c>
      <c r="F204" s="127"/>
      <c r="G204" s="127"/>
      <c r="H204" s="127"/>
      <c r="I204" s="128"/>
    </row>
    <row r="205" spans="2:9">
      <c r="B205" s="126" t="s">
        <v>98</v>
      </c>
      <c r="C205" s="127"/>
      <c r="D205" s="127"/>
      <c r="E205" s="127">
        <v>1</v>
      </c>
      <c r="F205" s="127"/>
      <c r="G205" s="127"/>
      <c r="H205" s="127"/>
      <c r="I205" s="128"/>
    </row>
    <row r="206" spans="2:9">
      <c r="B206" s="104" t="s">
        <v>99</v>
      </c>
      <c r="C206" s="127"/>
      <c r="D206" s="127"/>
      <c r="E206" s="127">
        <v>1</v>
      </c>
      <c r="F206" s="127"/>
      <c r="G206" s="127"/>
      <c r="H206" s="127"/>
      <c r="I206" s="128"/>
    </row>
    <row r="207" spans="2:9">
      <c r="B207" s="126" t="s">
        <v>100</v>
      </c>
      <c r="C207" s="127"/>
      <c r="D207" s="127"/>
      <c r="E207" s="127">
        <v>1</v>
      </c>
      <c r="F207" s="127"/>
      <c r="G207" s="127"/>
      <c r="H207" s="127"/>
      <c r="I207" s="128"/>
    </row>
    <row r="208" spans="2:9">
      <c r="B208" s="104" t="s">
        <v>101</v>
      </c>
      <c r="C208" s="127"/>
      <c r="D208" s="127"/>
      <c r="E208" s="127">
        <v>1</v>
      </c>
      <c r="F208" s="127"/>
      <c r="G208" s="127"/>
      <c r="H208" s="127"/>
      <c r="I208" s="128"/>
    </row>
    <row r="209" spans="2:9">
      <c r="B209" s="126" t="s">
        <v>102</v>
      </c>
      <c r="C209" s="127"/>
      <c r="D209" s="127"/>
      <c r="E209" s="127">
        <v>1</v>
      </c>
      <c r="F209" s="127"/>
      <c r="G209" s="127"/>
      <c r="H209" s="127"/>
      <c r="I209" s="128"/>
    </row>
    <row r="210" spans="2:9">
      <c r="B210" s="104" t="s">
        <v>103</v>
      </c>
      <c r="C210" s="127"/>
      <c r="D210" s="127"/>
      <c r="E210" s="127">
        <v>1</v>
      </c>
      <c r="F210" s="127"/>
      <c r="G210" s="127"/>
      <c r="H210" s="127"/>
      <c r="I210" s="128"/>
    </row>
    <row r="211" spans="2:9">
      <c r="B211" s="126" t="s">
        <v>104</v>
      </c>
      <c r="C211" s="127"/>
      <c r="D211" s="127"/>
      <c r="E211" s="127">
        <v>1</v>
      </c>
      <c r="F211" s="127"/>
      <c r="G211" s="127"/>
      <c r="H211" s="127"/>
      <c r="I211" s="128"/>
    </row>
    <row r="212" spans="2:9">
      <c r="B212" s="104" t="s">
        <v>105</v>
      </c>
      <c r="C212" s="127"/>
      <c r="D212" s="127"/>
      <c r="E212" s="127">
        <v>1</v>
      </c>
      <c r="F212" s="127"/>
      <c r="G212" s="127"/>
      <c r="H212" s="127"/>
      <c r="I212" s="128"/>
    </row>
    <row r="213" spans="2:9">
      <c r="B213" s="126" t="s">
        <v>106</v>
      </c>
      <c r="C213" s="127"/>
      <c r="D213" s="127"/>
      <c r="E213" s="127">
        <v>1</v>
      </c>
      <c r="F213" s="127"/>
      <c r="G213" s="127"/>
      <c r="H213" s="127"/>
      <c r="I213" s="128"/>
    </row>
    <row r="214" spans="2:9">
      <c r="B214" s="104" t="s">
        <v>107</v>
      </c>
      <c r="C214" s="127"/>
      <c r="D214" s="127"/>
      <c r="E214" s="127">
        <v>1</v>
      </c>
      <c r="F214" s="127"/>
      <c r="G214" s="127"/>
      <c r="H214" s="127"/>
      <c r="I214" s="128"/>
    </row>
    <row r="215" spans="2:9">
      <c r="B215" s="126" t="s">
        <v>108</v>
      </c>
      <c r="C215" s="127"/>
      <c r="D215" s="127"/>
      <c r="E215" s="127">
        <v>1</v>
      </c>
      <c r="F215" s="127"/>
      <c r="G215" s="127"/>
      <c r="H215" s="127"/>
      <c r="I215" s="128"/>
    </row>
    <row r="216" spans="2:9">
      <c r="B216" s="104" t="s">
        <v>109</v>
      </c>
      <c r="C216" s="127"/>
      <c r="D216" s="127"/>
      <c r="E216" s="127">
        <v>1</v>
      </c>
      <c r="F216" s="127"/>
      <c r="G216" s="127"/>
      <c r="H216" s="127"/>
      <c r="I216" s="128"/>
    </row>
    <row r="217" spans="2:9">
      <c r="B217" s="126" t="s">
        <v>110</v>
      </c>
      <c r="C217" s="127"/>
      <c r="D217" s="127"/>
      <c r="E217" s="127">
        <v>1</v>
      </c>
      <c r="F217" s="127"/>
      <c r="G217" s="127"/>
      <c r="H217" s="127"/>
      <c r="I217" s="128"/>
    </row>
    <row r="218" spans="2:9">
      <c r="B218" s="104" t="s">
        <v>111</v>
      </c>
      <c r="C218" s="127"/>
      <c r="D218" s="127"/>
      <c r="E218" s="127">
        <v>1</v>
      </c>
      <c r="F218" s="127"/>
      <c r="G218" s="127"/>
      <c r="H218" s="127"/>
      <c r="I218" s="128"/>
    </row>
    <row r="219" spans="2:9">
      <c r="B219" s="126" t="s">
        <v>112</v>
      </c>
      <c r="C219" s="127"/>
      <c r="D219" s="127"/>
      <c r="E219" s="127">
        <v>1</v>
      </c>
      <c r="F219" s="127"/>
      <c r="G219" s="127"/>
      <c r="H219" s="127"/>
      <c r="I219" s="128"/>
    </row>
    <row r="220" spans="2:9">
      <c r="B220" s="104" t="s">
        <v>113</v>
      </c>
      <c r="C220" s="127"/>
      <c r="D220" s="127"/>
      <c r="E220" s="127">
        <v>1</v>
      </c>
      <c r="F220" s="127"/>
      <c r="G220" s="127"/>
      <c r="H220" s="127"/>
      <c r="I220" s="128"/>
    </row>
    <row r="221" spans="2:9">
      <c r="B221" s="126" t="s">
        <v>114</v>
      </c>
      <c r="C221" s="127"/>
      <c r="D221" s="127"/>
      <c r="E221" s="127">
        <v>1</v>
      </c>
      <c r="F221" s="127"/>
      <c r="G221" s="127"/>
      <c r="H221" s="127"/>
      <c r="I221" s="128"/>
    </row>
    <row r="222" spans="2:9">
      <c r="B222" s="104" t="s">
        <v>115</v>
      </c>
      <c r="C222" s="127"/>
      <c r="D222" s="127"/>
      <c r="E222" s="127">
        <v>1</v>
      </c>
      <c r="F222" s="127"/>
      <c r="G222" s="127"/>
      <c r="H222" s="127"/>
      <c r="I222" s="128"/>
    </row>
    <row r="223" spans="2:9">
      <c r="B223" s="126" t="s">
        <v>116</v>
      </c>
      <c r="C223" s="127"/>
      <c r="D223" s="127"/>
      <c r="E223" s="127">
        <v>1</v>
      </c>
      <c r="F223" s="127"/>
      <c r="G223" s="127"/>
      <c r="H223" s="127"/>
      <c r="I223" s="128"/>
    </row>
    <row r="224" spans="2:9">
      <c r="B224" s="104" t="s">
        <v>117</v>
      </c>
      <c r="C224" s="127"/>
      <c r="D224" s="127"/>
      <c r="E224" s="127">
        <v>1</v>
      </c>
      <c r="F224" s="127"/>
      <c r="G224" s="127"/>
      <c r="H224" s="127"/>
      <c r="I224" s="128"/>
    </row>
    <row r="225" spans="2:9">
      <c r="B225" s="126" t="s">
        <v>118</v>
      </c>
      <c r="C225" s="127"/>
      <c r="D225" s="127"/>
      <c r="E225" s="127">
        <v>1</v>
      </c>
      <c r="F225" s="127"/>
      <c r="G225" s="127"/>
      <c r="H225" s="127"/>
      <c r="I225" s="128"/>
    </row>
    <row r="226" spans="2:9">
      <c r="B226" s="104" t="s">
        <v>119</v>
      </c>
      <c r="C226" s="127"/>
      <c r="D226" s="127"/>
      <c r="E226" s="127">
        <v>1</v>
      </c>
      <c r="F226" s="127"/>
      <c r="G226" s="127"/>
      <c r="H226" s="127"/>
      <c r="I226" s="128"/>
    </row>
    <row r="227" spans="2:9">
      <c r="B227" s="126" t="s">
        <v>120</v>
      </c>
      <c r="C227" s="127"/>
      <c r="D227" s="127"/>
      <c r="E227" s="127">
        <v>1</v>
      </c>
      <c r="F227" s="127"/>
      <c r="G227" s="127"/>
      <c r="H227" s="127"/>
      <c r="I227" s="128"/>
    </row>
    <row r="228" spans="2:9">
      <c r="B228" s="104" t="s">
        <v>121</v>
      </c>
      <c r="C228" s="127"/>
      <c r="D228" s="127"/>
      <c r="E228" s="127">
        <v>1</v>
      </c>
      <c r="F228" s="127"/>
      <c r="G228" s="127"/>
      <c r="H228" s="127"/>
      <c r="I228" s="128"/>
    </row>
    <row r="229" spans="2:9">
      <c r="B229" s="126" t="s">
        <v>122</v>
      </c>
      <c r="C229" s="127"/>
      <c r="D229" s="127"/>
      <c r="E229" s="127">
        <v>1</v>
      </c>
      <c r="F229" s="127"/>
      <c r="G229" s="127"/>
      <c r="H229" s="127"/>
      <c r="I229" s="128"/>
    </row>
    <row r="230" spans="2:9">
      <c r="B230" s="104" t="s">
        <v>123</v>
      </c>
      <c r="C230" s="127"/>
      <c r="D230" s="127"/>
      <c r="E230" s="127">
        <v>1</v>
      </c>
      <c r="F230" s="127"/>
      <c r="G230" s="127"/>
      <c r="H230" s="127"/>
      <c r="I230" s="128"/>
    </row>
    <row r="231" spans="2:9">
      <c r="B231" s="126" t="s">
        <v>124</v>
      </c>
      <c r="C231" s="127"/>
      <c r="D231" s="127"/>
      <c r="E231" s="127">
        <v>1</v>
      </c>
      <c r="F231" s="127"/>
      <c r="G231" s="127"/>
      <c r="H231" s="127"/>
      <c r="I231" s="128"/>
    </row>
    <row r="232" spans="2:9">
      <c r="B232" s="104" t="s">
        <v>125</v>
      </c>
      <c r="C232" s="127"/>
      <c r="D232" s="127"/>
      <c r="E232" s="127">
        <v>1</v>
      </c>
      <c r="F232" s="127"/>
      <c r="G232" s="127"/>
      <c r="H232" s="127"/>
      <c r="I232" s="128"/>
    </row>
    <row r="233" spans="2:9">
      <c r="B233" s="126" t="s">
        <v>126</v>
      </c>
      <c r="C233" s="127"/>
      <c r="D233" s="127"/>
      <c r="E233" s="127">
        <v>1</v>
      </c>
      <c r="F233" s="127"/>
      <c r="G233" s="127"/>
      <c r="H233" s="127"/>
      <c r="I233" s="128"/>
    </row>
    <row r="234" spans="2:9">
      <c r="B234" s="104" t="s">
        <v>127</v>
      </c>
      <c r="C234" s="127"/>
      <c r="D234" s="127"/>
      <c r="E234" s="127">
        <v>1</v>
      </c>
      <c r="F234" s="127"/>
      <c r="G234" s="127"/>
      <c r="H234" s="127"/>
      <c r="I234" s="128"/>
    </row>
    <row r="235" spans="2:9">
      <c r="B235" s="126" t="s">
        <v>128</v>
      </c>
      <c r="C235" s="127"/>
      <c r="D235" s="127"/>
      <c r="E235" s="127">
        <v>1</v>
      </c>
      <c r="F235" s="127"/>
      <c r="G235" s="127"/>
      <c r="H235" s="127"/>
      <c r="I235" s="128"/>
    </row>
    <row r="236" spans="2:9">
      <c r="B236" s="104" t="s">
        <v>129</v>
      </c>
      <c r="C236" s="127"/>
      <c r="D236" s="127"/>
      <c r="E236" s="127">
        <v>1</v>
      </c>
      <c r="F236" s="127"/>
      <c r="G236" s="127"/>
      <c r="H236" s="127"/>
      <c r="I236" s="128"/>
    </row>
    <row r="237" spans="2:9">
      <c r="B237" s="126" t="s">
        <v>130</v>
      </c>
      <c r="C237" s="127"/>
      <c r="D237" s="127"/>
      <c r="E237" s="127">
        <v>1</v>
      </c>
      <c r="F237" s="127"/>
      <c r="G237" s="127"/>
      <c r="H237" s="127"/>
      <c r="I237" s="128"/>
    </row>
    <row r="238" spans="2:9">
      <c r="B238" s="104" t="s">
        <v>131</v>
      </c>
      <c r="C238" s="127"/>
      <c r="D238" s="127"/>
      <c r="E238" s="127">
        <v>1</v>
      </c>
      <c r="F238" s="127"/>
      <c r="G238" s="127"/>
      <c r="H238" s="127"/>
      <c r="I238" s="128"/>
    </row>
    <row r="239" spans="2:9">
      <c r="B239" s="126" t="s">
        <v>132</v>
      </c>
      <c r="C239" s="127"/>
      <c r="D239" s="127"/>
      <c r="E239" s="127">
        <v>1</v>
      </c>
      <c r="F239" s="127"/>
      <c r="G239" s="127"/>
      <c r="H239" s="127"/>
      <c r="I239" s="128"/>
    </row>
    <row r="240" spans="2:9">
      <c r="B240" s="104" t="s">
        <v>133</v>
      </c>
      <c r="C240" s="127"/>
      <c r="D240" s="127"/>
      <c r="E240" s="127">
        <v>1</v>
      </c>
      <c r="F240" s="127"/>
      <c r="G240" s="127"/>
      <c r="H240" s="127"/>
      <c r="I240" s="128"/>
    </row>
    <row r="241" spans="2:9">
      <c r="B241" s="126" t="s">
        <v>134</v>
      </c>
      <c r="C241" s="127"/>
      <c r="D241" s="127"/>
      <c r="E241" s="127">
        <v>1</v>
      </c>
      <c r="F241" s="127"/>
      <c r="G241" s="127"/>
      <c r="H241" s="127"/>
      <c r="I241" s="128"/>
    </row>
    <row r="242" spans="2:9">
      <c r="B242" s="104" t="s">
        <v>135</v>
      </c>
      <c r="C242" s="127"/>
      <c r="D242" s="127"/>
      <c r="E242" s="127">
        <v>1</v>
      </c>
      <c r="F242" s="127"/>
      <c r="G242" s="127"/>
      <c r="H242" s="127"/>
      <c r="I242" s="128"/>
    </row>
    <row r="243" spans="2:9">
      <c r="B243" s="126" t="s">
        <v>136</v>
      </c>
      <c r="C243" s="127"/>
      <c r="D243" s="127"/>
      <c r="E243" s="127">
        <v>1</v>
      </c>
      <c r="F243" s="127"/>
      <c r="G243" s="127"/>
      <c r="H243" s="127"/>
      <c r="I243" s="128"/>
    </row>
    <row r="244" spans="2:9">
      <c r="B244" s="104" t="s">
        <v>137</v>
      </c>
      <c r="C244" s="127"/>
      <c r="D244" s="127"/>
      <c r="E244" s="127">
        <v>1</v>
      </c>
      <c r="F244" s="127"/>
      <c r="G244" s="127"/>
      <c r="H244" s="127"/>
      <c r="I244" s="128"/>
    </row>
    <row r="245" spans="2:9">
      <c r="B245" s="126" t="s">
        <v>138</v>
      </c>
      <c r="C245" s="127"/>
      <c r="D245" s="127"/>
      <c r="E245" s="127">
        <v>1</v>
      </c>
      <c r="F245" s="127"/>
      <c r="G245" s="127"/>
      <c r="H245" s="127"/>
      <c r="I245" s="128"/>
    </row>
    <row r="246" spans="2:9">
      <c r="B246" s="104" t="s">
        <v>139</v>
      </c>
      <c r="C246" s="127"/>
      <c r="D246" s="127"/>
      <c r="E246" s="127">
        <v>1</v>
      </c>
      <c r="F246" s="127"/>
      <c r="G246" s="127"/>
      <c r="H246" s="127"/>
      <c r="I246" s="128"/>
    </row>
    <row r="247" spans="2:9">
      <c r="B247" s="126" t="s">
        <v>140</v>
      </c>
      <c r="C247" s="127"/>
      <c r="D247" s="127"/>
      <c r="E247" s="127">
        <v>1</v>
      </c>
      <c r="F247" s="127"/>
      <c r="G247" s="127"/>
      <c r="H247" s="127"/>
      <c r="I247" s="128"/>
    </row>
    <row r="248" spans="2:9">
      <c r="B248" s="104" t="s">
        <v>141</v>
      </c>
      <c r="C248" s="127"/>
      <c r="D248" s="127"/>
      <c r="E248" s="127">
        <v>1</v>
      </c>
      <c r="F248" s="127"/>
      <c r="G248" s="127"/>
      <c r="H248" s="127"/>
      <c r="I248" s="128"/>
    </row>
    <row r="249" spans="2:9">
      <c r="B249" s="126" t="s">
        <v>142</v>
      </c>
      <c r="C249" s="127"/>
      <c r="D249" s="127"/>
      <c r="E249" s="127">
        <v>1</v>
      </c>
      <c r="F249" s="127"/>
      <c r="G249" s="127"/>
      <c r="H249" s="127"/>
      <c r="I249" s="128"/>
    </row>
    <row r="250" spans="2:9">
      <c r="B250" s="104" t="s">
        <v>143</v>
      </c>
      <c r="C250" s="127"/>
      <c r="D250" s="127"/>
      <c r="E250" s="127">
        <v>1</v>
      </c>
      <c r="F250" s="127"/>
      <c r="G250" s="127"/>
      <c r="H250" s="127"/>
      <c r="I250" s="128"/>
    </row>
    <row r="251" spans="2:9">
      <c r="B251" s="126" t="s">
        <v>144</v>
      </c>
      <c r="C251" s="127"/>
      <c r="D251" s="127"/>
      <c r="E251" s="127">
        <v>1</v>
      </c>
      <c r="F251" s="127"/>
      <c r="G251" s="127"/>
      <c r="H251" s="127"/>
      <c r="I251" s="128"/>
    </row>
    <row r="252" spans="2:9">
      <c r="B252" s="104" t="s">
        <v>145</v>
      </c>
      <c r="C252" s="127"/>
      <c r="D252" s="127"/>
      <c r="E252" s="127">
        <v>1</v>
      </c>
      <c r="F252" s="127"/>
      <c r="G252" s="127"/>
      <c r="H252" s="127"/>
      <c r="I252" s="128"/>
    </row>
    <row r="253" spans="2:9">
      <c r="B253" s="126" t="s">
        <v>146</v>
      </c>
      <c r="C253" s="127"/>
      <c r="D253" s="127"/>
      <c r="E253" s="127">
        <v>1</v>
      </c>
      <c r="F253" s="127"/>
      <c r="G253" s="127"/>
      <c r="H253" s="127"/>
      <c r="I253" s="128"/>
    </row>
    <row r="254" spans="2:9">
      <c r="B254" s="104" t="s">
        <v>147</v>
      </c>
      <c r="C254" s="127"/>
      <c r="D254" s="127"/>
      <c r="E254" s="127">
        <v>1</v>
      </c>
      <c r="F254" s="127"/>
      <c r="G254" s="127"/>
      <c r="H254" s="127"/>
      <c r="I254" s="128"/>
    </row>
    <row r="255" spans="2:9">
      <c r="B255" s="104" t="s">
        <v>148</v>
      </c>
      <c r="C255" s="127"/>
      <c r="D255" s="127"/>
      <c r="E255" s="127">
        <v>1</v>
      </c>
      <c r="F255" s="127"/>
      <c r="G255" s="127"/>
      <c r="H255" s="127"/>
      <c r="I255" s="128"/>
    </row>
    <row r="256" spans="2:9">
      <c r="B256" s="104" t="s">
        <v>149</v>
      </c>
      <c r="C256" s="127"/>
      <c r="D256" s="127"/>
      <c r="E256" s="127">
        <v>1</v>
      </c>
      <c r="F256" s="127"/>
      <c r="G256" s="127"/>
      <c r="H256" s="127"/>
      <c r="I256" s="128"/>
    </row>
    <row r="257" spans="2:9">
      <c r="B257" s="104" t="s">
        <v>150</v>
      </c>
      <c r="C257" s="127"/>
      <c r="D257" s="127"/>
      <c r="E257" s="127">
        <v>1</v>
      </c>
      <c r="F257" s="127"/>
      <c r="G257" s="127"/>
      <c r="H257" s="127"/>
      <c r="I257" s="128"/>
    </row>
    <row r="258" spans="2:9">
      <c r="B258" s="104" t="s">
        <v>151</v>
      </c>
      <c r="C258" s="127"/>
      <c r="D258" s="127"/>
      <c r="E258" s="127">
        <v>1</v>
      </c>
      <c r="F258" s="127"/>
      <c r="G258" s="127"/>
      <c r="H258" s="127"/>
      <c r="I258" s="128"/>
    </row>
    <row r="259" spans="2:9">
      <c r="B259" s="104" t="s">
        <v>152</v>
      </c>
      <c r="C259" s="127"/>
      <c r="D259" s="127"/>
      <c r="E259" s="127">
        <v>1</v>
      </c>
      <c r="F259" s="127"/>
      <c r="G259" s="127"/>
      <c r="H259" s="127"/>
      <c r="I259" s="128"/>
    </row>
    <row r="260" spans="2:9">
      <c r="B260" s="104" t="s">
        <v>153</v>
      </c>
      <c r="C260" s="127"/>
      <c r="D260" s="127"/>
      <c r="E260" s="127">
        <v>1</v>
      </c>
      <c r="F260" s="127"/>
      <c r="G260" s="127"/>
      <c r="H260" s="127"/>
      <c r="I260" s="128"/>
    </row>
    <row r="261" spans="2:9">
      <c r="B261" s="104" t="s">
        <v>154</v>
      </c>
      <c r="C261" s="127"/>
      <c r="D261" s="127"/>
      <c r="E261" s="127">
        <v>1</v>
      </c>
      <c r="F261" s="127"/>
      <c r="G261" s="127"/>
      <c r="H261" s="127"/>
      <c r="I261" s="128"/>
    </row>
    <row r="262" spans="2:9">
      <c r="B262" s="126" t="s">
        <v>155</v>
      </c>
      <c r="C262" s="127"/>
      <c r="D262" s="127"/>
      <c r="E262" s="127">
        <v>1</v>
      </c>
      <c r="F262" s="127"/>
      <c r="G262" s="127"/>
      <c r="H262" s="127"/>
      <c r="I262" s="128"/>
    </row>
    <row r="263" spans="2:9">
      <c r="B263" s="104"/>
      <c r="C263" s="127"/>
      <c r="D263" s="127"/>
      <c r="E263" s="127"/>
      <c r="F263" s="127"/>
      <c r="G263" s="127"/>
      <c r="H263" s="127"/>
      <c r="I263" s="128"/>
    </row>
    <row r="264" spans="2:9">
      <c r="B264" s="126"/>
      <c r="C264" s="127"/>
      <c r="D264" s="127"/>
      <c r="E264" s="127"/>
      <c r="F264" s="127"/>
      <c r="G264" s="127"/>
      <c r="H264" s="127"/>
      <c r="I264" s="128"/>
    </row>
    <row r="265" spans="2:9">
      <c r="B265" s="104"/>
      <c r="C265" s="127"/>
      <c r="D265" s="127"/>
      <c r="E265" s="127"/>
      <c r="F265" s="127"/>
      <c r="G265" s="127"/>
      <c r="H265" s="127"/>
      <c r="I265" s="128"/>
    </row>
  </sheetData>
  <mergeCells count="1">
    <mergeCell ref="B2:I2"/>
  </mergeCells>
  <phoneticPr fontId="7"/>
  <pageMargins left="0.75" right="0.75" top="1" bottom="1" header="0.51200000000000001" footer="0.5120000000000000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10</vt:i4>
      </vt:variant>
    </vt:vector>
  </HeadingPairs>
  <TitlesOfParts>
    <vt:vector size="21" baseType="lpstr">
      <vt:lpstr>男子S</vt:lpstr>
      <vt:lpstr>男Ｄ</vt:lpstr>
      <vt:lpstr>年齢男子S</vt:lpstr>
      <vt:lpstr>年齢男子D</vt:lpstr>
      <vt:lpstr>女子Ｓ</vt:lpstr>
      <vt:lpstr>女Ｄ</vt:lpstr>
      <vt:lpstr>年齢女子Ｓ</vt:lpstr>
      <vt:lpstr>年齢女Ｄ</vt:lpstr>
      <vt:lpstr>得点テーブル</vt:lpstr>
      <vt:lpstr>Sheet2</vt:lpstr>
      <vt:lpstr>Sheet3</vt:lpstr>
      <vt:lpstr>POINT</vt:lpstr>
      <vt:lpstr>女Ｄ!Print_Area</vt:lpstr>
      <vt:lpstr>女子Ｓ!Print_Area</vt:lpstr>
      <vt:lpstr>男Ｄ!Print_Area</vt:lpstr>
      <vt:lpstr>男子S!Print_Area</vt:lpstr>
      <vt:lpstr>年齢女Ｄ!Print_Area</vt:lpstr>
      <vt:lpstr>年齢女子Ｓ!Print_Area</vt:lpstr>
      <vt:lpstr>年齢男子S!Print_Area</vt:lpstr>
      <vt:lpstr>女Ｄ!Print_Titles</vt:lpstr>
      <vt:lpstr>女子Ｓ!Print_Titles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himeda</dc:creator>
  <cp:lastModifiedBy>nushi</cp:lastModifiedBy>
  <cp:lastPrinted>2022-10-28T02:27:31Z</cp:lastPrinted>
  <dcterms:created xsi:type="dcterms:W3CDTF">2006-12-03T21:08:12Z</dcterms:created>
  <dcterms:modified xsi:type="dcterms:W3CDTF">2023-05-19T14:58:53Z</dcterms:modified>
</cp:coreProperties>
</file>