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bookViews>
    <workbookView xWindow="32760" yWindow="32760" windowWidth="20730" windowHeight="11760" tabRatio="500" firstSheet="3" activeTab="6"/>
    <workbookView xWindow="32760" yWindow="32760" windowWidth="20730" windowHeight="11760" tabRatio="500" activeTab="5"/>
  </bookViews>
  <sheets>
    <sheet name="男子A" sheetId="1" r:id="rId1"/>
    <sheet name="男子B" sheetId="28" r:id="rId2"/>
    <sheet name="男子ベテラン" sheetId="29" r:id="rId3"/>
    <sheet name="女子A" sheetId="30" r:id="rId4"/>
    <sheet name="女子ベテラン" sheetId="31" r:id="rId5"/>
    <sheet name="団体戦成績表" sheetId="5" r:id="rId6"/>
    <sheet name="練習コート"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80">#REF!</definedName>
    <definedName name="_181">#REF!</definedName>
    <definedName name="_182">#REF!</definedName>
    <definedName name="_183">#REF!</definedName>
    <definedName name="_184">#REF!</definedName>
    <definedName name="_185">#REF!</definedName>
    <definedName name="_186">#REF!</definedName>
    <definedName name="_1Excel_BuiltIn_Print_Area_1_1">[4]選手派遣依頼書!$A$1:$J$37</definedName>
    <definedName name="_2Excel_BuiltIn_Print_Area_1_1_1">#REF!</definedName>
    <definedName name="_3Excel_BuiltIn_Print_Area_4_1_1">#REF!</definedName>
    <definedName name="_7Excel_BuiltIn_Print_Area_1_1">[1]選手派遣依頼書!$A$1:$J$37</definedName>
    <definedName name="_X111">#REF!</definedName>
    <definedName name="\101">#REF!</definedName>
    <definedName name="\102">#REF!</definedName>
    <definedName name="\103">#REF!</definedName>
    <definedName name="\104">#REF!</definedName>
    <definedName name="\105">#REF!</definedName>
    <definedName name="\106">#REF!</definedName>
    <definedName name="\107">#REF!</definedName>
    <definedName name="\108">#REF!</definedName>
    <definedName name="\109">#REF!</definedName>
    <definedName name="\110">#REF!</definedName>
    <definedName name="\111">[2]重複登録!#REF!</definedName>
    <definedName name="\112">#REF!</definedName>
    <definedName name="\113">#REF!</definedName>
    <definedName name="\114">#REF!</definedName>
    <definedName name="\115">#REF!</definedName>
    <definedName name="\116">#REF!</definedName>
    <definedName name="\117">#REF!</definedName>
    <definedName name="\118">#REF!</definedName>
    <definedName name="\119">#REF!</definedName>
    <definedName name="\120">#REF!</definedName>
    <definedName name="\121">#REF!</definedName>
    <definedName name="\122">#REF!</definedName>
    <definedName name="\123">#REF!</definedName>
    <definedName name="\124">#REF!</definedName>
    <definedName name="\125">#REF!</definedName>
    <definedName name="\126">#REF!</definedName>
    <definedName name="\127">#REF!</definedName>
    <definedName name="\128">#REF!</definedName>
    <definedName name="\129">#REF!</definedName>
    <definedName name="\130">#REF!</definedName>
    <definedName name="\131">#REF!</definedName>
    <definedName name="\132">#REF!</definedName>
    <definedName name="\133">#REF!</definedName>
    <definedName name="\134">#REF!</definedName>
    <definedName name="\135">#REF!</definedName>
    <definedName name="\136">#REF!</definedName>
    <definedName name="\137">#REF!</definedName>
    <definedName name="\138">#REF!</definedName>
    <definedName name="\139">#REF!</definedName>
    <definedName name="\140">#REF!</definedName>
    <definedName name="\141">#REF!</definedName>
    <definedName name="\142">#REF!</definedName>
    <definedName name="\143">#REF!</definedName>
    <definedName name="\144">#REF!</definedName>
    <definedName name="\145">#REF!</definedName>
    <definedName name="\146">#REF!</definedName>
    <definedName name="\147">#REF!</definedName>
    <definedName name="\148">#REF!</definedName>
    <definedName name="\149">#REF!</definedName>
    <definedName name="\150">#REF!</definedName>
    <definedName name="\151">#REF!</definedName>
    <definedName name="\152">#REF!</definedName>
    <definedName name="\153">#REF!</definedName>
    <definedName name="\154">#REF!</definedName>
    <definedName name="\155">#REF!</definedName>
    <definedName name="\156">#REF!</definedName>
    <definedName name="\157">#REF!</definedName>
    <definedName name="\158">#REF!</definedName>
    <definedName name="\159">#REF!</definedName>
    <definedName name="\160">#REF!</definedName>
    <definedName name="\161">#REF!</definedName>
    <definedName name="\162">#REF!</definedName>
    <definedName name="\163">#REF!</definedName>
    <definedName name="\164">#REF!</definedName>
    <definedName name="\165">#REF!</definedName>
    <definedName name="\166">#REF!</definedName>
    <definedName name="\167">#REF!</definedName>
    <definedName name="\168">#REF!</definedName>
    <definedName name="\169">#REF!</definedName>
    <definedName name="\170">#REF!</definedName>
    <definedName name="\171">#REF!</definedName>
    <definedName name="\172">#REF!</definedName>
    <definedName name="\173">#REF!</definedName>
    <definedName name="\174">#REF!</definedName>
    <definedName name="\175">#REF!</definedName>
    <definedName name="\176">#REF!</definedName>
    <definedName name="\177">#REF!</definedName>
    <definedName name="\178">#REF!</definedName>
    <definedName name="\179">#REF!</definedName>
    <definedName name="\180">#REF!</definedName>
    <definedName name="\181">#REF!</definedName>
    <definedName name="\182">#REF!</definedName>
    <definedName name="\183">#REF!</definedName>
    <definedName name="\184">#REF!</definedName>
    <definedName name="\185">#REF!</definedName>
    <definedName name="\186">#REF!</definedName>
    <definedName name="aaa">#REF!</definedName>
    <definedName name="AF１０００００００">#REF!</definedName>
    <definedName name="DANTAI">'[3]団体名コード '!$B$5:$C$201</definedName>
    <definedName name="Excel_BuiltIn_Print_Area_1">[4]選手派遣依頼書!$A$1:$L$53</definedName>
    <definedName name="Excel_BuiltIn_Print_Area_1_1">#REF!</definedName>
    <definedName name="Excel_BuiltIn_Print_Area_1_1_1">#REF!</definedName>
    <definedName name="Excel_BuiltIn_Print_Area_2">[5]申込書!$A$1:$G$29</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#REF!</definedName>
    <definedName name="KOJIN">[6]個人コード!$B$10:$I$1059</definedName>
    <definedName name="kumiawase">#REF!</definedName>
    <definedName name="POINT">[7]得点テーブル!$B$6:$I$140</definedName>
    <definedName name="_xlnm.Print_Area" localSheetId="3">女子A!$A$1:$BE$48</definedName>
    <definedName name="_xlnm.Print_Area" localSheetId="4">女子ベテラン!$A$1:$BE$48</definedName>
    <definedName name="_xlnm.Print_Area" localSheetId="5">団体戦成績表!$A$1:$AP$48</definedName>
    <definedName name="_xlnm.Print_Area" localSheetId="0">男子A!$A$1:$BE$48</definedName>
    <definedName name="_xlnm.Print_Area" localSheetId="1">男子B!$A$1:$BE$48</definedName>
    <definedName name="_xlnm.Print_Area" localSheetId="2">男子ベテラン!$A$1:$BE$48</definedName>
    <definedName name="_xlnm.Print_Area" localSheetId="6">練習コート!$A$1:$N$39</definedName>
    <definedName name="TAG">[8]TAG住所一覧!$B$5:$J$228</definedName>
    <definedName name="あ">'[9]団体名コード '!$B$5:$C$201</definedName>
    <definedName name="い">'[9]団体名コード '!$B$5:$C$201</definedName>
    <definedName name="お">'[9]団体名コード '!$B$5:$C$201</definedName>
    <definedName name="吉田達正">#REF!</definedName>
    <definedName name="申込">#REF!</definedName>
    <definedName name="単女">[10]辞書!$B$11:$J$225</definedName>
  </definedNames>
  <calcPr calcId="145621"/>
</workbook>
</file>

<file path=xl/calcChain.xml><?xml version="1.0" encoding="utf-8"?>
<calcChain xmlns="http://schemas.openxmlformats.org/spreadsheetml/2006/main">
  <c r="L10" i="5" l="1"/>
  <c r="AA18" i="5" l="1"/>
  <c r="V18" i="5"/>
  <c r="Q18" i="5"/>
  <c r="L18" i="5"/>
  <c r="G18" i="5"/>
  <c r="AA14" i="5"/>
  <c r="V14" i="5"/>
  <c r="Q14" i="5"/>
  <c r="AF14" i="5" s="1"/>
  <c r="L14" i="5"/>
  <c r="G14" i="5"/>
  <c r="AF26" i="5"/>
  <c r="AA38" i="5"/>
  <c r="V38" i="5"/>
  <c r="Q38" i="5"/>
  <c r="L38" i="5"/>
  <c r="G38" i="5"/>
  <c r="AA34" i="5"/>
  <c r="V34" i="5"/>
  <c r="Q34" i="5"/>
  <c r="L34" i="5"/>
  <c r="G34" i="5"/>
  <c r="AA30" i="5"/>
  <c r="V30" i="5"/>
  <c r="Q30" i="5"/>
  <c r="L30" i="5"/>
  <c r="G30" i="5"/>
  <c r="AA26" i="5"/>
  <c r="V26" i="5"/>
  <c r="Q26" i="5"/>
  <c r="L26" i="5"/>
  <c r="G26" i="5"/>
  <c r="AA22" i="5"/>
  <c r="V22" i="5"/>
  <c r="Q22" i="5"/>
  <c r="L22" i="5"/>
  <c r="G22" i="5"/>
  <c r="AA10" i="5"/>
  <c r="AF10" i="5" s="1"/>
  <c r="V10" i="5"/>
  <c r="Q10" i="5"/>
  <c r="G10" i="5"/>
  <c r="BC13" i="31"/>
  <c r="BC12" i="31"/>
  <c r="BC11" i="31"/>
  <c r="BC10" i="31"/>
  <c r="BC13" i="30"/>
  <c r="BC12" i="30"/>
  <c r="BC11" i="30"/>
  <c r="BC10" i="30"/>
  <c r="Z13" i="30"/>
  <c r="Z12" i="30"/>
  <c r="Z11" i="30"/>
  <c r="Z10" i="30"/>
  <c r="Z13" i="1"/>
  <c r="Z12" i="1"/>
  <c r="Z11" i="1"/>
  <c r="Z10" i="1"/>
  <c r="T13" i="28"/>
  <c r="T12" i="28"/>
  <c r="T11" i="28"/>
  <c r="T10" i="28"/>
  <c r="W12" i="28"/>
  <c r="Y15" i="28"/>
  <c r="K10" i="28"/>
  <c r="AZ13" i="30"/>
  <c r="AZ12" i="30"/>
  <c r="AZ11" i="30"/>
  <c r="AZ10" i="30"/>
  <c r="W13" i="30"/>
  <c r="W12" i="30"/>
  <c r="W11" i="30"/>
  <c r="W10" i="30"/>
  <c r="W13" i="1"/>
  <c r="W12" i="1"/>
  <c r="W11" i="1"/>
  <c r="W10" i="1"/>
  <c r="W8" i="1"/>
  <c r="BS13" i="1"/>
  <c r="BS12" i="1"/>
  <c r="BS11" i="1"/>
  <c r="BS10" i="1"/>
  <c r="K10" i="1"/>
  <c r="W10" i="28"/>
  <c r="Z10" i="28"/>
  <c r="W11" i="28"/>
  <c r="W13" i="28"/>
  <c r="Z11" i="28"/>
  <c r="Z12" i="28"/>
  <c r="Z13" i="28"/>
  <c r="E2" i="6"/>
  <c r="O2" i="5"/>
  <c r="R2" i="31"/>
  <c r="R2" i="30"/>
  <c r="R2" i="29"/>
  <c r="R2" i="28"/>
  <c r="AO13" i="1"/>
  <c r="AO12" i="1"/>
  <c r="L12" i="1"/>
  <c r="L13" i="1"/>
  <c r="AR13" i="31"/>
  <c r="AS13" i="31"/>
  <c r="AQ13" i="31"/>
  <c r="AP13" i="31"/>
  <c r="AO13" i="31"/>
  <c r="AN13" i="31"/>
  <c r="AM13" i="31"/>
  <c r="AL13" i="31"/>
  <c r="AK13" i="31"/>
  <c r="O13" i="31"/>
  <c r="P13" i="31"/>
  <c r="N13" i="31"/>
  <c r="M13" i="31"/>
  <c r="L13" i="31"/>
  <c r="K13" i="31"/>
  <c r="J13" i="31"/>
  <c r="I13" i="31"/>
  <c r="H13" i="31"/>
  <c r="AL12" i="31"/>
  <c r="AT12" i="31"/>
  <c r="AP12" i="31"/>
  <c r="AO12" i="31"/>
  <c r="AN12" i="31"/>
  <c r="AM12" i="31"/>
  <c r="AK12" i="31"/>
  <c r="I12" i="31"/>
  <c r="Q12" i="31"/>
  <c r="M12" i="31"/>
  <c r="L12" i="31"/>
  <c r="K12" i="31"/>
  <c r="J12" i="31"/>
  <c r="H12" i="31"/>
  <c r="AL11" i="31"/>
  <c r="AK11" i="31"/>
  <c r="AT11" i="31"/>
  <c r="AQ11" i="31"/>
  <c r="AM11" i="31"/>
  <c r="I11" i="31"/>
  <c r="H11" i="31"/>
  <c r="J11" i="31"/>
  <c r="Q11" i="31"/>
  <c r="N11" i="31"/>
  <c r="AN10" i="31"/>
  <c r="AT10" i="31"/>
  <c r="AQ10" i="31"/>
  <c r="K10" i="31"/>
  <c r="Q10" i="31"/>
  <c r="V10" i="31"/>
  <c r="N10" i="31"/>
  <c r="AT9" i="31"/>
  <c r="AQ9" i="31"/>
  <c r="AN9" i="31"/>
  <c r="AK9" i="31"/>
  <c r="Q9" i="31"/>
  <c r="N9" i="31"/>
  <c r="K9" i="31"/>
  <c r="H9" i="31"/>
  <c r="AR13" i="30"/>
  <c r="AS13" i="30"/>
  <c r="AP13" i="30"/>
  <c r="AO13" i="30"/>
  <c r="AM13" i="30"/>
  <c r="AL13" i="30"/>
  <c r="AK13" i="30"/>
  <c r="O13" i="30"/>
  <c r="P13" i="30"/>
  <c r="N13" i="30"/>
  <c r="M13" i="30"/>
  <c r="L13" i="30"/>
  <c r="J13" i="30"/>
  <c r="I13" i="30"/>
  <c r="H13" i="30"/>
  <c r="AL12" i="30"/>
  <c r="AT12" i="30"/>
  <c r="AP12" i="30"/>
  <c r="AO12" i="30"/>
  <c r="AN12" i="30"/>
  <c r="AM12" i="30"/>
  <c r="AK12" i="30"/>
  <c r="I12" i="30"/>
  <c r="H12" i="30"/>
  <c r="Q12" i="30"/>
  <c r="M12" i="30"/>
  <c r="L12" i="30"/>
  <c r="K12" i="30"/>
  <c r="J12" i="30"/>
  <c r="AL11" i="30"/>
  <c r="AT11" i="30"/>
  <c r="AQ11" i="30"/>
  <c r="AM11" i="30"/>
  <c r="I11" i="30"/>
  <c r="J11" i="30"/>
  <c r="H11" i="30"/>
  <c r="T11" i="30"/>
  <c r="Q11" i="30"/>
  <c r="N11" i="30"/>
  <c r="AY10" i="30"/>
  <c r="AN10" i="30"/>
  <c r="AW10" i="30"/>
  <c r="AT10" i="30"/>
  <c r="AQ10" i="30"/>
  <c r="K10" i="30"/>
  <c r="Q10" i="30"/>
  <c r="V10" i="30"/>
  <c r="N10" i="30"/>
  <c r="AT9" i="30"/>
  <c r="AQ9" i="30"/>
  <c r="AN9" i="30"/>
  <c r="AK9" i="30"/>
  <c r="Q9" i="30"/>
  <c r="N9" i="30"/>
  <c r="K9" i="30"/>
  <c r="H9" i="30"/>
  <c r="AR13" i="29"/>
  <c r="AS13" i="29"/>
  <c r="AP13" i="29"/>
  <c r="AO13" i="29"/>
  <c r="AN13" i="29"/>
  <c r="AM13" i="29"/>
  <c r="AL13" i="29"/>
  <c r="AK13" i="29"/>
  <c r="O13" i="29"/>
  <c r="P13" i="29"/>
  <c r="N13" i="29"/>
  <c r="M13" i="29"/>
  <c r="L13" i="29"/>
  <c r="K13" i="29"/>
  <c r="J13" i="29"/>
  <c r="I13" i="29"/>
  <c r="H13" i="29"/>
  <c r="AL12" i="29"/>
  <c r="AY12" i="29"/>
  <c r="AT12" i="29"/>
  <c r="AP12" i="29"/>
  <c r="AO12" i="29"/>
  <c r="AN12" i="29"/>
  <c r="AM12" i="29"/>
  <c r="I12" i="29"/>
  <c r="Q12" i="29"/>
  <c r="M12" i="29"/>
  <c r="L12" i="29"/>
  <c r="K12" i="29"/>
  <c r="V12" i="29"/>
  <c r="J12" i="29"/>
  <c r="H12" i="29"/>
  <c r="AL11" i="29"/>
  <c r="AK11" i="29"/>
  <c r="AT11" i="29"/>
  <c r="AQ11" i="29"/>
  <c r="AM11" i="29"/>
  <c r="I11" i="29"/>
  <c r="H11" i="29"/>
  <c r="J11" i="29"/>
  <c r="N11" i="29"/>
  <c r="Q11" i="29"/>
  <c r="AN10" i="29"/>
  <c r="AW10" i="29"/>
  <c r="AT10" i="29"/>
  <c r="AQ10" i="29"/>
  <c r="K10" i="29"/>
  <c r="N10" i="29"/>
  <c r="T10" i="29"/>
  <c r="Q10" i="29"/>
  <c r="AT9" i="29"/>
  <c r="AQ9" i="29"/>
  <c r="AN9" i="29"/>
  <c r="AK9" i="29"/>
  <c r="Q9" i="29"/>
  <c r="N9" i="29"/>
  <c r="K9" i="29"/>
  <c r="H9" i="29"/>
  <c r="AR13" i="28"/>
  <c r="AS13" i="28"/>
  <c r="AQ13" i="28"/>
  <c r="AP13" i="28"/>
  <c r="AO13" i="28"/>
  <c r="AM13" i="28"/>
  <c r="AL13" i="28"/>
  <c r="AK13" i="28"/>
  <c r="O13" i="28"/>
  <c r="P13" i="28"/>
  <c r="N13" i="28"/>
  <c r="M13" i="28"/>
  <c r="L13" i="28"/>
  <c r="K13" i="28"/>
  <c r="J13" i="28"/>
  <c r="I13" i="28"/>
  <c r="H13" i="28"/>
  <c r="AL12" i="28"/>
  <c r="AT12" i="28"/>
  <c r="AP12" i="28"/>
  <c r="AO12" i="28"/>
  <c r="AN12" i="28"/>
  <c r="AM12" i="28"/>
  <c r="AK12" i="28"/>
  <c r="I12" i="28"/>
  <c r="Q12" i="28"/>
  <c r="M12" i="28"/>
  <c r="L12" i="28"/>
  <c r="K12" i="28"/>
  <c r="J12" i="28"/>
  <c r="AL11" i="28"/>
  <c r="AK11" i="28"/>
  <c r="AW11" i="28"/>
  <c r="AT11" i="28"/>
  <c r="AQ11" i="28"/>
  <c r="AM11" i="28"/>
  <c r="I11" i="28"/>
  <c r="J11" i="28"/>
  <c r="Q11" i="28"/>
  <c r="N11" i="28"/>
  <c r="AN10" i="28"/>
  <c r="AW10" i="28"/>
  <c r="AT10" i="28"/>
  <c r="AQ10" i="28"/>
  <c r="Q10" i="28"/>
  <c r="V10" i="28"/>
  <c r="N10" i="28"/>
  <c r="AT9" i="28"/>
  <c r="AQ9" i="28"/>
  <c r="AN9" i="28"/>
  <c r="AK9" i="28"/>
  <c r="Q9" i="28"/>
  <c r="N9" i="28"/>
  <c r="K9" i="28"/>
  <c r="H9" i="28"/>
  <c r="AR13" i="1"/>
  <c r="AQ13" i="1"/>
  <c r="AS13" i="1"/>
  <c r="AP13" i="1"/>
  <c r="AN13" i="1"/>
  <c r="AM13" i="1"/>
  <c r="AL13" i="1"/>
  <c r="AK13" i="1"/>
  <c r="AL12" i="1"/>
  <c r="AK12" i="1"/>
  <c r="AT12" i="1"/>
  <c r="AP12" i="1"/>
  <c r="AN12" i="1"/>
  <c r="AM12" i="1"/>
  <c r="AL11" i="1"/>
  <c r="AK11" i="1"/>
  <c r="AY11" i="1"/>
  <c r="AT11" i="1"/>
  <c r="AQ11" i="1"/>
  <c r="AM11" i="1"/>
  <c r="AY10" i="1"/>
  <c r="AN10" i="1"/>
  <c r="AT10" i="1"/>
  <c r="AQ10" i="1"/>
  <c r="AT9" i="1"/>
  <c r="AQ9" i="1"/>
  <c r="AN9" i="1"/>
  <c r="AK9" i="1"/>
  <c r="H9" i="1"/>
  <c r="K9" i="1"/>
  <c r="N9" i="1"/>
  <c r="Q9" i="1"/>
  <c r="T10" i="1"/>
  <c r="N10" i="1"/>
  <c r="Q10" i="1"/>
  <c r="V10" i="1"/>
  <c r="I11" i="1"/>
  <c r="H11" i="1"/>
  <c r="J11" i="1"/>
  <c r="N11" i="1"/>
  <c r="Q11" i="1"/>
  <c r="I12" i="1"/>
  <c r="H12" i="1"/>
  <c r="T12" i="1"/>
  <c r="J12" i="1"/>
  <c r="M12" i="1"/>
  <c r="K12" i="1"/>
  <c r="Q12" i="1"/>
  <c r="O13" i="1"/>
  <c r="I13" i="1"/>
  <c r="J13" i="1"/>
  <c r="M13" i="1"/>
  <c r="P13" i="1"/>
  <c r="H13" i="1"/>
  <c r="N13" i="1"/>
  <c r="T13" i="1"/>
  <c r="AW12" i="28"/>
  <c r="AW12" i="29"/>
  <c r="AZ12" i="29"/>
  <c r="BC12" i="29"/>
  <c r="AW11" i="29"/>
  <c r="T12" i="29"/>
  <c r="AW12" i="31"/>
  <c r="AW13" i="31"/>
  <c r="AW10" i="31"/>
  <c r="AY13" i="31"/>
  <c r="T13" i="31"/>
  <c r="T10" i="31"/>
  <c r="V13" i="31"/>
  <c r="T10" i="30"/>
  <c r="V13" i="1"/>
  <c r="V13" i="29"/>
  <c r="T13" i="29"/>
  <c r="AW12" i="1"/>
  <c r="AW10" i="1"/>
  <c r="T12" i="31"/>
  <c r="AN13" i="28"/>
  <c r="AW13" i="28"/>
  <c r="AY13" i="28"/>
  <c r="V13" i="28"/>
  <c r="H12" i="28"/>
  <c r="H11" i="28"/>
  <c r="T12" i="30"/>
  <c r="V12" i="1"/>
  <c r="AY12" i="31"/>
  <c r="AY10" i="31"/>
  <c r="AY11" i="31"/>
  <c r="AW11" i="31"/>
  <c r="V12" i="31"/>
  <c r="T11" i="31"/>
  <c r="V11" i="31"/>
  <c r="AN13" i="30"/>
  <c r="AY12" i="30"/>
  <c r="AK11" i="30"/>
  <c r="AW12" i="30"/>
  <c r="AQ13" i="30"/>
  <c r="AY13" i="30"/>
  <c r="K13" i="30"/>
  <c r="T13" i="30"/>
  <c r="V13" i="30"/>
  <c r="AW11" i="30"/>
  <c r="AY11" i="30"/>
  <c r="V12" i="30"/>
  <c r="V11" i="30"/>
  <c r="AQ13" i="29"/>
  <c r="AY13" i="29"/>
  <c r="AW13" i="29"/>
  <c r="AY11" i="29"/>
  <c r="AK12" i="29"/>
  <c r="AY10" i="29"/>
  <c r="V10" i="29"/>
  <c r="T11" i="29"/>
  <c r="V11" i="29"/>
  <c r="AY12" i="28"/>
  <c r="AY10" i="28"/>
  <c r="AY11" i="28"/>
  <c r="V12" i="28"/>
  <c r="V11" i="28"/>
  <c r="AY13" i="1"/>
  <c r="AY12" i="1"/>
  <c r="T11" i="1"/>
  <c r="AW11" i="1"/>
  <c r="V11" i="1"/>
  <c r="K13" i="1"/>
  <c r="AW13" i="1"/>
  <c r="W11" i="31"/>
  <c r="Z11" i="31"/>
  <c r="W10" i="31"/>
  <c r="Z10" i="31"/>
  <c r="W13" i="31"/>
  <c r="Z13" i="31"/>
  <c r="W12" i="31"/>
  <c r="Z12" i="31"/>
  <c r="AZ11" i="29"/>
  <c r="BC11" i="29"/>
  <c r="AZ10" i="29"/>
  <c r="BC10" i="29"/>
  <c r="AZ13" i="29"/>
  <c r="BC13" i="29"/>
  <c r="W10" i="29"/>
  <c r="Z10" i="29"/>
  <c r="W11" i="29"/>
  <c r="Z11" i="29"/>
  <c r="W13" i="29"/>
  <c r="Z13" i="29"/>
  <c r="W12" i="29"/>
  <c r="Z12" i="29"/>
  <c r="AZ10" i="1"/>
  <c r="BC10" i="1"/>
  <c r="AZ11" i="1"/>
  <c r="BC11" i="1"/>
  <c r="AZ13" i="1"/>
  <c r="BC13" i="1"/>
  <c r="AZ12" i="1"/>
  <c r="BC12" i="1"/>
  <c r="AZ13" i="31"/>
  <c r="AZ11" i="31"/>
  <c r="AZ10" i="31"/>
  <c r="AZ12" i="31"/>
  <c r="AW13" i="30"/>
  <c r="AF18" i="5" l="1"/>
  <c r="AF22" i="5"/>
  <c r="AF38" i="5"/>
  <c r="AF34" i="5"/>
  <c r="AF30" i="5"/>
  <c r="AK34" i="5" l="1"/>
  <c r="AK14" i="5"/>
  <c r="AK26" i="5"/>
  <c r="AK38" i="5"/>
  <c r="AK30" i="5"/>
  <c r="AK10" i="5"/>
  <c r="AK22" i="5"/>
  <c r="AK18" i="5"/>
</calcChain>
</file>

<file path=xl/sharedStrings.xml><?xml version="1.0" encoding="utf-8"?>
<sst xmlns="http://schemas.openxmlformats.org/spreadsheetml/2006/main" count="628" uniqueCount="164">
  <si>
    <t>大分県</t>
    <rPh sb="0" eb="2">
      <t>オオイタ</t>
    </rPh>
    <phoneticPr fontId="1"/>
  </si>
  <si>
    <t>女子ベテラン</t>
    <phoneticPr fontId="1"/>
  </si>
  <si>
    <t>１６コート</t>
  </si>
  <si>
    <t>１コート</t>
    <phoneticPr fontId="1"/>
  </si>
  <si>
    <t>２コート</t>
    <phoneticPr fontId="1"/>
  </si>
  <si>
    <t>１位</t>
    <rPh sb="1" eb="2">
      <t>イ</t>
    </rPh>
    <phoneticPr fontId="1"/>
  </si>
  <si>
    <t>２位</t>
    <rPh sb="1" eb="2">
      <t>イ</t>
    </rPh>
    <phoneticPr fontId="1"/>
  </si>
  <si>
    <t>３位</t>
    <rPh sb="1" eb="2">
      <t>イ</t>
    </rPh>
    <phoneticPr fontId="1"/>
  </si>
  <si>
    <t>４位</t>
    <rPh sb="1" eb="2">
      <t>イ</t>
    </rPh>
    <phoneticPr fontId="1"/>
  </si>
  <si>
    <t>５位</t>
    <rPh sb="1" eb="2">
      <t>イ</t>
    </rPh>
    <phoneticPr fontId="1"/>
  </si>
  <si>
    <t>６位</t>
    <rPh sb="1" eb="2">
      <t>イ</t>
    </rPh>
    <phoneticPr fontId="1"/>
  </si>
  <si>
    <t>８位</t>
    <rPh sb="1" eb="2">
      <t>イ</t>
    </rPh>
    <phoneticPr fontId="1"/>
  </si>
  <si>
    <t>７位</t>
    <rPh sb="1" eb="2">
      <t>イ</t>
    </rPh>
    <phoneticPr fontId="1"/>
  </si>
  <si>
    <t>優勝１０ポイント</t>
    <rPh sb="0" eb="2">
      <t>ユウショウ</t>
    </rPh>
    <phoneticPr fontId="1"/>
  </si>
  <si>
    <t>鹿児島</t>
    <rPh sb="0" eb="3">
      <t>カゴシマ</t>
    </rPh>
    <phoneticPr fontId="1"/>
  </si>
  <si>
    <t>熊本</t>
    <rPh sb="0" eb="2">
      <t>クマモト</t>
    </rPh>
    <phoneticPr fontId="1"/>
  </si>
  <si>
    <t>３コート</t>
  </si>
  <si>
    <t>４コート</t>
  </si>
  <si>
    <t>５コート</t>
  </si>
  <si>
    <t>６コート</t>
  </si>
  <si>
    <t>F</t>
    <phoneticPr fontId="1"/>
  </si>
  <si>
    <t>沖縄</t>
    <rPh sb="0" eb="2">
      <t>オキナワ</t>
    </rPh>
    <phoneticPr fontId="1"/>
  </si>
  <si>
    <t>大分</t>
    <rPh sb="0" eb="2">
      <t>オオイタ</t>
    </rPh>
    <phoneticPr fontId="1"/>
  </si>
  <si>
    <t>SET</t>
    <phoneticPr fontId="1"/>
  </si>
  <si>
    <t>1ST</t>
    <phoneticPr fontId="1"/>
  </si>
  <si>
    <t>2ND</t>
    <phoneticPr fontId="1"/>
  </si>
  <si>
    <t>F</t>
    <phoneticPr fontId="1"/>
  </si>
  <si>
    <t>準優勝７ポイント</t>
    <rPh sb="0" eb="1">
      <t>ジュン</t>
    </rPh>
    <rPh sb="1" eb="3">
      <t>ユウショウ</t>
    </rPh>
    <phoneticPr fontId="1"/>
  </si>
  <si>
    <t>３位５ポイント</t>
    <rPh sb="1" eb="2">
      <t>イ</t>
    </rPh>
    <phoneticPr fontId="1"/>
  </si>
  <si>
    <t>４位４ポイント</t>
    <rPh sb="1" eb="2">
      <t>イ</t>
    </rPh>
    <phoneticPr fontId="1"/>
  </si>
  <si>
    <t>５位３ポイント</t>
    <rPh sb="1" eb="2">
      <t>イ</t>
    </rPh>
    <phoneticPr fontId="1"/>
  </si>
  <si>
    <t>６位２ポイント</t>
    <rPh sb="1" eb="2">
      <t>イ</t>
    </rPh>
    <phoneticPr fontId="1"/>
  </si>
  <si>
    <t>７位１ポイント</t>
    <rPh sb="1" eb="2">
      <t>イ</t>
    </rPh>
    <phoneticPr fontId="1"/>
  </si>
  <si>
    <t>８コート</t>
  </si>
  <si>
    <t>９コート</t>
  </si>
  <si>
    <t>１０コート</t>
  </si>
  <si>
    <t>１１コート</t>
  </si>
  <si>
    <t>１２コート</t>
  </si>
  <si>
    <t>１４コート</t>
  </si>
  <si>
    <t>１５コート</t>
  </si>
  <si>
    <t>Bブロック</t>
    <phoneticPr fontId="1"/>
  </si>
  <si>
    <t>男子B級　組合せ</t>
    <rPh sb="3" eb="4">
      <t>キュウ</t>
    </rPh>
    <phoneticPr fontId="1"/>
  </si>
  <si>
    <t>男子ベテラン　組合せ</t>
    <phoneticPr fontId="1"/>
  </si>
  <si>
    <t>B1</t>
    <phoneticPr fontId="1"/>
  </si>
  <si>
    <t>女子ベテラン　組合せ</t>
    <rPh sb="0" eb="2">
      <t>ジョシ</t>
    </rPh>
    <phoneticPr fontId="1"/>
  </si>
  <si>
    <t>団体戦　成績表</t>
    <rPh sb="0" eb="3">
      <t>ダンタイセン</t>
    </rPh>
    <rPh sb="4" eb="7">
      <t>セイセキヒョウ</t>
    </rPh>
    <phoneticPr fontId="1"/>
  </si>
  <si>
    <t>女子</t>
    <rPh sb="0" eb="2">
      <t>ジョシ</t>
    </rPh>
    <phoneticPr fontId="1"/>
  </si>
  <si>
    <t>福岡県</t>
  </si>
  <si>
    <t>佐賀県</t>
  </si>
  <si>
    <t>長崎県</t>
  </si>
  <si>
    <t>熊本県</t>
  </si>
  <si>
    <t>宮崎県</t>
  </si>
  <si>
    <t>鹿児島県</t>
  </si>
  <si>
    <t>沖縄県</t>
  </si>
  <si>
    <t>県名</t>
    <rPh sb="0" eb="2">
      <t>ケンメイ</t>
    </rPh>
    <phoneticPr fontId="1"/>
  </si>
  <si>
    <t>NO</t>
    <phoneticPr fontId="1"/>
  </si>
  <si>
    <t>A1</t>
    <phoneticPr fontId="1"/>
  </si>
  <si>
    <t>A2</t>
    <phoneticPr fontId="1"/>
  </si>
  <si>
    <t>A3</t>
    <phoneticPr fontId="1"/>
  </si>
  <si>
    <t>宮崎</t>
    <rPh sb="0" eb="2">
      <t>ミヤザキ</t>
    </rPh>
    <phoneticPr fontId="1"/>
  </si>
  <si>
    <t>福岡</t>
    <rPh sb="0" eb="2">
      <t>フクオカ</t>
    </rPh>
    <phoneticPr fontId="1"/>
  </si>
  <si>
    <t>佐賀</t>
    <rPh sb="0" eb="2">
      <t>サガ</t>
    </rPh>
    <phoneticPr fontId="1"/>
  </si>
  <si>
    <t>長崎</t>
    <rPh sb="0" eb="2">
      <t>ナガサキ</t>
    </rPh>
    <phoneticPr fontId="1"/>
  </si>
  <si>
    <t>７コート</t>
    <phoneticPr fontId="1"/>
  </si>
  <si>
    <t>１３コート</t>
    <phoneticPr fontId="1"/>
  </si>
  <si>
    <t>１７コート</t>
  </si>
  <si>
    <t>１８コート</t>
  </si>
  <si>
    <t>１９コート</t>
    <phoneticPr fontId="1"/>
  </si>
  <si>
    <t>２０コート</t>
    <phoneticPr fontId="1"/>
  </si>
  <si>
    <t>２１コート</t>
    <phoneticPr fontId="1"/>
  </si>
  <si>
    <t>２２コート</t>
    <phoneticPr fontId="1"/>
  </si>
  <si>
    <t>２３コート</t>
    <phoneticPr fontId="1"/>
  </si>
  <si>
    <t>２４コート</t>
    <phoneticPr fontId="1"/>
  </si>
  <si>
    <t>男子B</t>
    <rPh sb="0" eb="2">
      <t>ダンシ</t>
    </rPh>
    <phoneticPr fontId="1"/>
  </si>
  <si>
    <t>男子A</t>
    <rPh sb="0" eb="2">
      <t>ダンシ</t>
    </rPh>
    <phoneticPr fontId="1"/>
  </si>
  <si>
    <t>優勝決定戦</t>
    <phoneticPr fontId="1"/>
  </si>
  <si>
    <t>３〜４位決定戦</t>
    <rPh sb="3" eb="4">
      <t>イ</t>
    </rPh>
    <phoneticPr fontId="1"/>
  </si>
  <si>
    <t>５〜６位決定戦</t>
    <rPh sb="3" eb="4">
      <t>イ</t>
    </rPh>
    <phoneticPr fontId="1"/>
  </si>
  <si>
    <t>女子　組合せ</t>
    <rPh sb="0" eb="2">
      <t>ジョシ</t>
    </rPh>
    <phoneticPr fontId="1"/>
  </si>
  <si>
    <t>-</t>
    <phoneticPr fontId="1"/>
  </si>
  <si>
    <t>-</t>
    <phoneticPr fontId="1"/>
  </si>
  <si>
    <t>-</t>
    <phoneticPr fontId="1"/>
  </si>
  <si>
    <t>B2</t>
  </si>
  <si>
    <t>B3</t>
  </si>
  <si>
    <t>B4</t>
  </si>
  <si>
    <t>７〜８位決定戦</t>
    <rPh sb="3" eb="4">
      <t>イ</t>
    </rPh>
    <phoneticPr fontId="1"/>
  </si>
  <si>
    <t>A4</t>
    <phoneticPr fontId="1"/>
  </si>
  <si>
    <t>勝敗</t>
    <rPh sb="0" eb="2">
      <t>ショウハイ</t>
    </rPh>
    <phoneticPr fontId="1"/>
  </si>
  <si>
    <t>勝率</t>
    <rPh sb="0" eb="2">
      <t>ショウリツ</t>
    </rPh>
    <phoneticPr fontId="1"/>
  </si>
  <si>
    <t>順位</t>
    <rPh sb="0" eb="2">
      <t>ジュンイ</t>
    </rPh>
    <phoneticPr fontId="1"/>
  </si>
  <si>
    <t>Aブロック</t>
  </si>
  <si>
    <t>順位</t>
  </si>
  <si>
    <t>※直接対決により順位が変更する場合があります。</t>
  </si>
  <si>
    <t>男子A級</t>
  </si>
  <si>
    <t>男子B級</t>
  </si>
  <si>
    <t>男子ベテラン</t>
  </si>
  <si>
    <t>女子</t>
  </si>
  <si>
    <t>合計</t>
  </si>
  <si>
    <t>練習コート割当表</t>
    <phoneticPr fontId="1"/>
  </si>
  <si>
    <t>８位０ポイント</t>
    <rPh sb="1" eb="2">
      <t>イ</t>
    </rPh>
    <phoneticPr fontId="1"/>
  </si>
  <si>
    <t>10:00〜11：30</t>
    <phoneticPr fontId="1"/>
  </si>
  <si>
    <t>女子　　　　　　ベテラン</t>
    <rPh sb="0" eb="2">
      <t>ジョシ</t>
    </rPh>
    <phoneticPr fontId="1"/>
  </si>
  <si>
    <t>男子　　　　　　ベテラン</t>
    <rPh sb="0" eb="2">
      <t>ダンシ</t>
    </rPh>
    <phoneticPr fontId="1"/>
  </si>
  <si>
    <t>11/12（土）</t>
    <rPh sb="6" eb="7">
      <t>ド</t>
    </rPh>
    <phoneticPr fontId="1"/>
  </si>
  <si>
    <t>11/13（日）</t>
    <rPh sb="6" eb="7">
      <t>ヒ</t>
    </rPh>
    <phoneticPr fontId="1"/>
  </si>
  <si>
    <t>8:45〜9:05</t>
    <phoneticPr fontId="1"/>
  </si>
  <si>
    <t>2022ダンロップトーナメント九州地区決勝大会</t>
    <phoneticPr fontId="1"/>
  </si>
  <si>
    <t>熊本</t>
  </si>
  <si>
    <t>熊本</t>
    <phoneticPr fontId="1"/>
  </si>
  <si>
    <t>男子A級　組合せ</t>
    <phoneticPr fontId="1"/>
  </si>
  <si>
    <t>熊本</t>
    <rPh sb="0" eb="1">
      <t>クマ</t>
    </rPh>
    <rPh sb="1" eb="2">
      <t>モト</t>
    </rPh>
    <phoneticPr fontId="1"/>
  </si>
  <si>
    <t>直対</t>
    <rPh sb="0" eb="1">
      <t>ナオ</t>
    </rPh>
    <rPh sb="1" eb="2">
      <t>タイ</t>
    </rPh>
    <phoneticPr fontId="1"/>
  </si>
  <si>
    <t>宮崎</t>
    <rPh sb="0" eb="2">
      <t>ミヤザキ</t>
    </rPh>
    <phoneticPr fontId="1"/>
  </si>
  <si>
    <t>6-2</t>
    <phoneticPr fontId="1"/>
  </si>
  <si>
    <t>2-0</t>
    <phoneticPr fontId="1"/>
  </si>
  <si>
    <t>6-1</t>
    <phoneticPr fontId="1"/>
  </si>
  <si>
    <t>2-0</t>
    <phoneticPr fontId="1"/>
  </si>
  <si>
    <t>6-2</t>
    <phoneticPr fontId="1"/>
  </si>
  <si>
    <t>6-1</t>
    <phoneticPr fontId="1"/>
  </si>
  <si>
    <t>長崎</t>
    <rPh sb="0" eb="2">
      <t>ナガサキ</t>
    </rPh>
    <phoneticPr fontId="1"/>
  </si>
  <si>
    <t>沖縄</t>
    <rPh sb="0" eb="2">
      <t>オキナワ</t>
    </rPh>
    <phoneticPr fontId="1"/>
  </si>
  <si>
    <t>2-1</t>
    <phoneticPr fontId="1"/>
  </si>
  <si>
    <t>2-6</t>
    <phoneticPr fontId="1"/>
  </si>
  <si>
    <t>6-3</t>
    <phoneticPr fontId="1"/>
  </si>
  <si>
    <t>10-5</t>
    <phoneticPr fontId="1"/>
  </si>
  <si>
    <t>w.o.</t>
    <phoneticPr fontId="1"/>
  </si>
  <si>
    <t>熊本</t>
    <rPh sb="0" eb="2">
      <t>クマモト</t>
    </rPh>
    <phoneticPr fontId="1"/>
  </si>
  <si>
    <t>鹿児島</t>
    <rPh sb="0" eb="3">
      <t>カゴシマ</t>
    </rPh>
    <phoneticPr fontId="1"/>
  </si>
  <si>
    <t>2-0</t>
    <phoneticPr fontId="1"/>
  </si>
  <si>
    <t>6-1</t>
    <phoneticPr fontId="1"/>
  </si>
  <si>
    <t>6-3</t>
    <phoneticPr fontId="1"/>
  </si>
  <si>
    <t>6-4</t>
    <phoneticPr fontId="1"/>
  </si>
  <si>
    <t>2-0</t>
    <phoneticPr fontId="1"/>
  </si>
  <si>
    <t>ret</t>
    <phoneticPr fontId="1"/>
  </si>
  <si>
    <t>3-3</t>
    <phoneticPr fontId="1"/>
  </si>
  <si>
    <t>6-3</t>
    <phoneticPr fontId="1"/>
  </si>
  <si>
    <t>2-1</t>
    <phoneticPr fontId="1"/>
  </si>
  <si>
    <t>6-2</t>
    <phoneticPr fontId="1"/>
  </si>
  <si>
    <t>2-6</t>
    <phoneticPr fontId="1"/>
  </si>
  <si>
    <t>13-11</t>
    <phoneticPr fontId="1"/>
  </si>
  <si>
    <t>2-0</t>
    <phoneticPr fontId="1"/>
  </si>
  <si>
    <t>7-5</t>
    <phoneticPr fontId="1"/>
  </si>
  <si>
    <t>佐賀</t>
    <rPh sb="0" eb="2">
      <t>サガ</t>
    </rPh>
    <phoneticPr fontId="1"/>
  </si>
  <si>
    <t>2-0</t>
    <phoneticPr fontId="1"/>
  </si>
  <si>
    <t>7(5)6</t>
    <phoneticPr fontId="1"/>
  </si>
  <si>
    <t>6-3</t>
    <phoneticPr fontId="1"/>
  </si>
  <si>
    <t>大分</t>
    <rPh sb="0" eb="2">
      <t>オオイタ</t>
    </rPh>
    <phoneticPr fontId="1"/>
  </si>
  <si>
    <t>2-0</t>
    <phoneticPr fontId="1"/>
  </si>
  <si>
    <t>7-5</t>
    <phoneticPr fontId="1"/>
  </si>
  <si>
    <t>2-1</t>
    <phoneticPr fontId="1"/>
  </si>
  <si>
    <t>1-6</t>
    <phoneticPr fontId="1"/>
  </si>
  <si>
    <t>6-4</t>
    <phoneticPr fontId="1"/>
  </si>
  <si>
    <t>10-6</t>
    <phoneticPr fontId="1"/>
  </si>
  <si>
    <t>福岡</t>
    <rPh sb="0" eb="2">
      <t>フクオカ</t>
    </rPh>
    <phoneticPr fontId="1"/>
  </si>
  <si>
    <t>2-1</t>
    <phoneticPr fontId="1"/>
  </si>
  <si>
    <t>4-6</t>
    <phoneticPr fontId="1"/>
  </si>
  <si>
    <t>10-6</t>
    <phoneticPr fontId="1"/>
  </si>
  <si>
    <t>熊本</t>
    <rPh sb="0" eb="1">
      <t>クマ</t>
    </rPh>
    <rPh sb="1" eb="2">
      <t>モト</t>
    </rPh>
    <phoneticPr fontId="1"/>
  </si>
  <si>
    <t>12-10</t>
    <phoneticPr fontId="1"/>
  </si>
  <si>
    <t>6-3</t>
    <phoneticPr fontId="1"/>
  </si>
  <si>
    <t>6-4</t>
    <phoneticPr fontId="1"/>
  </si>
  <si>
    <t>2-6</t>
    <phoneticPr fontId="1"/>
  </si>
  <si>
    <t>7(5)6</t>
    <phoneticPr fontId="1"/>
  </si>
  <si>
    <t>10-8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</si>
</sst>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24">
    <font>
      <sz val="11"/>
      <name val="ＭＳ Ｐゴシック"/>
      <family val="3"/>
      <charset val="128"/>
    </font>
    <font>
      <sz val="6"/>
      <name val="ＭＳ Ｐゴシック"/>
      <family val="3"/>
      <charset val="128"/>
    </font>
    <font>
      <sz val="11"/>
      <name val="ＭＳ Ｐゴシック"/>
      <family val="3"/>
      <charset val="128"/>
    </font>
    <font>
      <b/>
      <sz val="18"/>
      <name val="メイリオ"/>
      <family val="3"/>
      <charset val="128"/>
    </font>
    <font>
      <sz val="18"/>
      <name val="メイリオ"/>
      <family val="3"/>
      <charset val="128"/>
    </font>
    <font>
      <sz val="20"/>
      <name val="メイリオ"/>
      <family val="3"/>
      <charset val="128"/>
    </font>
    <font>
      <sz val="11"/>
      <name val="メイリオ"/>
      <family val="3"/>
      <charset val="128"/>
    </font>
    <font>
      <sz val="24"/>
      <name val="メイリオ"/>
      <family val="3"/>
      <charset val="128"/>
    </font>
    <font>
      <sz val="16"/>
      <name val="メイリオ"/>
      <family val="3"/>
      <charset val="128"/>
    </font>
    <font>
      <sz val="14"/>
      <name val="メイリオ"/>
      <family val="3"/>
      <charset val="128"/>
    </font>
    <font>
      <sz val="12"/>
      <name val="メイリオ"/>
      <family val="3"/>
      <charset val="128"/>
    </font>
    <font>
      <sz val="10"/>
      <name val="メイリオ"/>
      <family val="3"/>
      <charset val="128"/>
    </font>
    <font>
      <b/>
      <sz val="12"/>
      <name val="メイリオ"/>
      <family val="3"/>
      <charset val="128"/>
    </font>
    <font>
      <sz val="8"/>
      <name val="メイリオ"/>
      <family val="3"/>
      <charset val="128"/>
    </font>
    <font>
      <b/>
      <sz val="14"/>
      <name val="メイリオ"/>
      <family val="3"/>
      <charset val="128"/>
    </font>
    <font>
      <sz val="9"/>
      <name val="メイリオ"/>
      <family val="3"/>
      <charset val="128"/>
    </font>
    <font>
      <sz val="16"/>
      <color indexed="9"/>
      <name val="メイリオ"/>
      <family val="3"/>
      <charset val="128"/>
    </font>
    <font>
      <sz val="20"/>
      <color indexed="8"/>
      <name val="メイリオ"/>
      <family val="3"/>
      <charset val="128"/>
    </font>
    <font>
      <sz val="14"/>
      <color indexed="9"/>
      <name val="メイリオ"/>
      <family val="3"/>
      <charset val="128"/>
    </font>
    <font>
      <b/>
      <sz val="11"/>
      <name val="メイリオ"/>
      <family val="3"/>
      <charset val="128"/>
    </font>
    <font>
      <b/>
      <sz val="20"/>
      <name val="メイリオ"/>
      <family val="3"/>
      <charset val="128"/>
    </font>
    <font>
      <b/>
      <sz val="20"/>
      <color indexed="9"/>
      <name val="メイリオ"/>
      <family val="3"/>
      <charset val="128"/>
    </font>
    <font>
      <b/>
      <sz val="11"/>
      <color indexed="9"/>
      <name val="メイリオ"/>
      <family val="3"/>
      <charset val="128"/>
    </font>
    <font>
      <b/>
      <sz val="18"/>
      <color rgb="FFFF0000"/>
      <name val="メイリオ"/>
      <family val="3"/>
      <charset val="128"/>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0"/>
        <bgColor indexed="64"/>
      </patternFill>
    </fill>
    <fill>
      <patternFill patternType="solid">
        <fgColor indexed="50"/>
        <bgColor indexed="64"/>
      </patternFill>
    </fill>
    <fill>
      <patternFill patternType="solid">
        <fgColor indexed="10"/>
        <bgColor indexed="64"/>
      </patternFill>
    </fill>
    <fill>
      <patternFill patternType="solid">
        <fgColor indexed="46"/>
        <bgColor indexed="64"/>
      </patternFill>
    </fill>
    <fill>
      <patternFill patternType="solid">
        <fgColor theme="0" tint="-0.249977111117893"/>
        <bgColor indexed="64"/>
      </patternFill>
    </fill>
  </fills>
  <borders count="48">
    <border>
      <left/>
      <right/>
      <top/>
      <bottom/>
      <diagonal/>
    </border>
    <border>
      <left/>
      <right/>
      <top/>
      <bottom style="thick">
        <color indexed="64"/>
      </bottom>
      <diagonal/>
    </border>
    <border>
      <left/>
      <right/>
      <top/>
      <bottom style="thick">
        <color indexed="8"/>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
      <left/>
      <right/>
      <top style="thin">
        <color indexed="64"/>
      </top>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ck">
        <color rgb="FFFF0000"/>
      </bottom>
      <diagonal/>
    </border>
  </borders>
  <cellStyleXfs count="2">
    <xf numFmtId="0" fontId="0" fillId="0" borderId="0"/>
    <xf numFmtId="9" fontId="2" fillId="0" borderId="0" applyFill="0" applyBorder="0" applyAlignment="0" applyProtection="0"/>
  </cellStyleXfs>
  <cellXfs count="235">
    <xf numFmtId="0" fontId="0" fillId="0" borderId="0" xfId="0"/>
    <xf numFmtId="0" fontId="3" fillId="0" borderId="0" xfId="0" applyFont="1" applyBorder="1" applyAlignment="1">
      <alignment horizontal="center" vertical="center"/>
    </xf>
    <xf numFmtId="0" fontId="4" fillId="0" borderId="0" xfId="0" applyFont="1" applyBorder="1" applyAlignment="1">
      <alignment horizontal="center"/>
    </xf>
    <xf numFmtId="0" fontId="3" fillId="0" borderId="1" xfId="0" applyFont="1" applyBorder="1" applyAlignment="1">
      <alignment horizontal="center" vertical="center"/>
    </xf>
    <xf numFmtId="0" fontId="6" fillId="0" borderId="0" xfId="0" applyFont="1"/>
    <xf numFmtId="0" fontId="6" fillId="0" borderId="0" xfId="0" applyFont="1" applyBorder="1"/>
    <xf numFmtId="0" fontId="6"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Border="1" applyAlignment="1">
      <alignment horizontal="center"/>
    </xf>
    <xf numFmtId="0" fontId="9" fillId="0" borderId="2" xfId="0" applyFont="1" applyBorder="1" applyAlignment="1">
      <alignment horizontal="right" vertical="center"/>
    </xf>
    <xf numFmtId="0" fontId="5" fillId="0" borderId="0" xfId="0" applyFont="1" applyBorder="1" applyAlignment="1">
      <alignment horizontal="center"/>
    </xf>
    <xf numFmtId="0" fontId="5" fillId="0" borderId="0" xfId="0" applyFont="1" applyAlignment="1"/>
    <xf numFmtId="0" fontId="6" fillId="0" borderId="3" xfId="0" applyFont="1" applyBorder="1"/>
    <xf numFmtId="0" fontId="6" fillId="0" borderId="4" xfId="0" applyFont="1" applyBorder="1"/>
    <xf numFmtId="0" fontId="10" fillId="0" borderId="3" xfId="0" applyFont="1" applyBorder="1" applyAlignment="1">
      <alignment horizontal="center" vertical="center"/>
    </xf>
    <xf numFmtId="0" fontId="10" fillId="0" borderId="5" xfId="0" applyFont="1" applyBorder="1" applyAlignment="1">
      <alignment horizontal="center" vertical="center"/>
    </xf>
    <xf numFmtId="176" fontId="10" fillId="0" borderId="3"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xf numFmtId="0" fontId="10" fillId="0" borderId="0"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6" fillId="0" borderId="0" xfId="0" applyFont="1" applyFill="1" applyBorder="1" applyAlignment="1">
      <alignment horizontal="left" vertical="center"/>
    </xf>
    <xf numFmtId="0" fontId="6" fillId="0" borderId="0" xfId="0" applyFont="1" applyBorder="1" applyAlignment="1"/>
    <xf numFmtId="0" fontId="6" fillId="0" borderId="8" xfId="0" applyFont="1" applyBorder="1"/>
    <xf numFmtId="0" fontId="10" fillId="0" borderId="9" xfId="0" applyFont="1" applyBorder="1" applyAlignment="1">
      <alignment horizontal="center" vertical="center"/>
    </xf>
    <xf numFmtId="49" fontId="8" fillId="0"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right" vertical="center"/>
    </xf>
    <xf numFmtId="2" fontId="10" fillId="0" borderId="0" xfId="1"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5" fillId="0" borderId="0" xfId="0" applyFont="1"/>
    <xf numFmtId="0" fontId="10"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xf numFmtId="0" fontId="10"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9" fillId="0" borderId="0" xfId="0" applyFont="1"/>
    <xf numFmtId="0" fontId="6" fillId="0" borderId="10" xfId="0" applyFont="1" applyBorder="1"/>
    <xf numFmtId="56" fontId="8" fillId="0" borderId="11" xfId="0" applyNumberFormat="1" applyFont="1" applyFill="1" applyBorder="1" applyAlignment="1">
      <alignment horizontal="center" vertical="center"/>
    </xf>
    <xf numFmtId="0" fontId="17" fillId="0" borderId="0" xfId="0" applyFont="1" applyAlignment="1"/>
    <xf numFmtId="0" fontId="17" fillId="0" borderId="0" xfId="0" applyFont="1" applyBorder="1" applyAlignment="1"/>
    <xf numFmtId="0" fontId="10" fillId="0" borderId="0" xfId="0" applyFont="1" applyAlignment="1">
      <alignment horizontal="center"/>
    </xf>
    <xf numFmtId="49" fontId="10" fillId="0" borderId="0" xfId="0" applyNumberFormat="1" applyFont="1"/>
    <xf numFmtId="0" fontId="9" fillId="0" borderId="0" xfId="0" applyFont="1" applyAlignment="1">
      <alignment vertical="center"/>
    </xf>
    <xf numFmtId="0" fontId="9" fillId="0" borderId="12" xfId="0" applyFont="1" applyBorder="1"/>
    <xf numFmtId="0" fontId="10" fillId="0" borderId="0" xfId="0" applyFont="1"/>
    <xf numFmtId="0" fontId="6" fillId="0" borderId="0" xfId="0" applyFont="1" applyBorder="1" applyAlignment="1">
      <alignment horizontal="center"/>
    </xf>
    <xf numFmtId="0" fontId="10" fillId="0" borderId="13" xfId="0" applyFont="1" applyBorder="1" applyAlignment="1">
      <alignment horizontal="center" vertical="center"/>
    </xf>
    <xf numFmtId="0" fontId="20" fillId="0" borderId="0" xfId="0" applyFont="1" applyBorder="1" applyAlignment="1">
      <alignment vertical="center"/>
    </xf>
    <xf numFmtId="0" fontId="20" fillId="0" borderId="1"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7" fillId="0" borderId="10" xfId="0" applyFont="1" applyBorder="1" applyAlignment="1">
      <alignment horizontal="right" vertical="center"/>
    </xf>
    <xf numFmtId="0" fontId="7" fillId="0" borderId="0" xfId="0" applyFont="1" applyBorder="1" applyAlignment="1">
      <alignment horizontal="right" vertical="center"/>
    </xf>
    <xf numFmtId="0" fontId="20" fillId="0" borderId="0"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xf numFmtId="0" fontId="6" fillId="0" borderId="0" xfId="0" applyFont="1" applyBorder="1" applyAlignment="1"/>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6" fillId="0" borderId="3" xfId="0" applyFont="1" applyBorder="1" applyAlignment="1"/>
    <xf numFmtId="0" fontId="6" fillId="0" borderId="0" xfId="0" applyFont="1" applyBorder="1" applyAlignment="1"/>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left" vertical="center"/>
    </xf>
    <xf numFmtId="0" fontId="10" fillId="0" borderId="9" xfId="0" applyFont="1" applyBorder="1" applyAlignment="1">
      <alignment horizontal="center" vertical="center"/>
    </xf>
    <xf numFmtId="0" fontId="6" fillId="0" borderId="6" xfId="0" applyFont="1" applyBorder="1" applyAlignment="1">
      <alignment horizontal="center"/>
    </xf>
    <xf numFmtId="0" fontId="6" fillId="0" borderId="7" xfId="0" applyFont="1" applyBorder="1" applyAlignment="1">
      <alignment horizont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6" xfId="0" applyFont="1" applyBorder="1" applyAlignment="1">
      <alignment horizontal="center" vertical="center"/>
    </xf>
    <xf numFmtId="0" fontId="6" fillId="0" borderId="7" xfId="0" applyFont="1" applyBorder="1" applyAlignment="1"/>
    <xf numFmtId="49" fontId="9" fillId="0" borderId="9"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0" fillId="2" borderId="9"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9" fillId="0" borderId="9"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9" xfId="0" applyFont="1" applyBorder="1" applyAlignment="1"/>
    <xf numFmtId="0" fontId="10" fillId="0" borderId="6" xfId="0" applyFont="1" applyBorder="1" applyAlignment="1"/>
    <xf numFmtId="0" fontId="10" fillId="0" borderId="7" xfId="0" applyFont="1" applyBorder="1" applyAlignment="1"/>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2" fontId="10" fillId="0" borderId="13" xfId="0" applyNumberFormat="1" applyFont="1" applyBorder="1" applyAlignment="1">
      <alignment horizontal="center" vertical="center"/>
    </xf>
    <xf numFmtId="2" fontId="10" fillId="0" borderId="3" xfId="0" applyNumberFormat="1" applyFont="1" applyBorder="1" applyAlignment="1">
      <alignment horizontal="center" vertical="center"/>
    </xf>
    <xf numFmtId="2" fontId="10" fillId="0" borderId="5" xfId="0" applyNumberFormat="1" applyFont="1" applyBorder="1" applyAlignment="1">
      <alignment horizontal="center"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6" xfId="0" applyFont="1" applyBorder="1" applyAlignment="1"/>
    <xf numFmtId="0" fontId="6" fillId="3"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0" fillId="3" borderId="9"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20" fillId="3" borderId="0" xfId="0" applyFont="1" applyFill="1" applyBorder="1" applyAlignment="1">
      <alignment horizontal="center"/>
    </xf>
    <xf numFmtId="0" fontId="19" fillId="3" borderId="0" xfId="0" applyFont="1" applyFill="1" applyAlignment="1"/>
    <xf numFmtId="0" fontId="10" fillId="0" borderId="3" xfId="0" applyFont="1" applyBorder="1" applyAlignment="1"/>
    <xf numFmtId="0" fontId="10" fillId="0" borderId="5" xfId="0" applyFont="1" applyBorder="1" applyAlignment="1"/>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Alignment="1"/>
    <xf numFmtId="2" fontId="10" fillId="0" borderId="9" xfId="0" applyNumberFormat="1" applyFont="1" applyBorder="1" applyAlignment="1">
      <alignment horizontal="center" vertical="center"/>
    </xf>
    <xf numFmtId="2" fontId="10" fillId="0" borderId="6" xfId="0" applyNumberFormat="1" applyFont="1" applyBorder="1" applyAlignment="1">
      <alignment horizontal="center" vertical="center"/>
    </xf>
    <xf numFmtId="2" fontId="10" fillId="0" borderId="7" xfId="0" applyNumberFormat="1" applyFont="1" applyBorder="1" applyAlignment="1">
      <alignment horizontal="center" vertical="center"/>
    </xf>
    <xf numFmtId="0" fontId="20" fillId="4" borderId="0" xfId="0" applyFont="1" applyFill="1" applyBorder="1" applyAlignment="1">
      <alignment horizontal="center"/>
    </xf>
    <xf numFmtId="0" fontId="19" fillId="4" borderId="0" xfId="0" applyFont="1" applyFill="1" applyAlignment="1"/>
    <xf numFmtId="0" fontId="5" fillId="5" borderId="0" xfId="0" applyFont="1" applyFill="1" applyBorder="1" applyAlignment="1">
      <alignment horizontal="center"/>
    </xf>
    <xf numFmtId="0" fontId="6" fillId="5" borderId="0" xfId="0" applyFont="1" applyFill="1" applyAlignment="1"/>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1" fillId="6" borderId="0" xfId="0" applyFont="1" applyFill="1" applyBorder="1" applyAlignment="1">
      <alignment horizontal="center"/>
    </xf>
    <xf numFmtId="0" fontId="22" fillId="6" borderId="0" xfId="0" applyFont="1" applyFill="1" applyAlignment="1"/>
    <xf numFmtId="0" fontId="20" fillId="7" borderId="0" xfId="0" applyFont="1" applyFill="1" applyBorder="1" applyAlignment="1">
      <alignment horizontal="center"/>
    </xf>
    <xf numFmtId="0" fontId="19" fillId="7" borderId="0" xfId="0" applyFont="1" applyFill="1" applyAlignment="1"/>
    <xf numFmtId="0" fontId="17" fillId="0" borderId="0" xfId="0" applyFont="1" applyBorder="1" applyAlignment="1">
      <alignment horizontal="center"/>
    </xf>
    <xf numFmtId="0" fontId="3" fillId="0" borderId="0" xfId="0" applyFont="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8"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9" fillId="0" borderId="20" xfId="0" applyFont="1" applyBorder="1" applyAlignment="1">
      <alignment horizontal="center" vertical="center"/>
    </xf>
    <xf numFmtId="0" fontId="9" fillId="5" borderId="15" xfId="0" applyFont="1" applyFill="1" applyBorder="1" applyAlignment="1">
      <alignment horizontal="center" vertical="center" shrinkToFit="1"/>
    </xf>
    <xf numFmtId="0" fontId="9" fillId="5" borderId="16" xfId="0" applyFont="1" applyFill="1" applyBorder="1" applyAlignment="1">
      <alignment horizontal="center" vertical="center" shrinkToFit="1"/>
    </xf>
    <xf numFmtId="0" fontId="9" fillId="5" borderId="17" xfId="0" applyFont="1" applyFill="1" applyBorder="1" applyAlignment="1">
      <alignment horizontal="center" vertical="center" shrinkToFit="1"/>
    </xf>
    <xf numFmtId="0" fontId="9" fillId="5" borderId="18" xfId="0" applyFont="1" applyFill="1" applyBorder="1" applyAlignment="1">
      <alignment horizontal="center" vertical="center" shrinkToFit="1"/>
    </xf>
    <xf numFmtId="0" fontId="9" fillId="5" borderId="0" xfId="0" applyFont="1" applyFill="1" applyBorder="1" applyAlignment="1">
      <alignment horizontal="center" vertical="center" shrinkToFit="1"/>
    </xf>
    <xf numFmtId="0" fontId="9" fillId="5" borderId="19" xfId="0" applyFont="1" applyFill="1" applyBorder="1" applyAlignment="1">
      <alignment horizontal="center" vertical="center" shrinkToFit="1"/>
    </xf>
    <xf numFmtId="0" fontId="9" fillId="5" borderId="21" xfId="0" applyFont="1" applyFill="1" applyBorder="1" applyAlignment="1">
      <alignment horizontal="center" vertical="center" shrinkToFit="1"/>
    </xf>
    <xf numFmtId="0" fontId="9" fillId="5" borderId="22" xfId="0" applyFont="1" applyFill="1" applyBorder="1" applyAlignment="1">
      <alignment horizontal="center" vertical="center" shrinkToFit="1"/>
    </xf>
    <xf numFmtId="0" fontId="9" fillId="5" borderId="23" xfId="0" applyFont="1" applyFill="1" applyBorder="1" applyAlignment="1">
      <alignment horizontal="center" vertical="center" shrinkToFit="1"/>
    </xf>
    <xf numFmtId="0" fontId="9" fillId="7" borderId="15" xfId="0" applyFont="1" applyFill="1" applyBorder="1" applyAlignment="1">
      <alignment horizontal="center" vertical="center" shrinkToFit="1"/>
    </xf>
    <xf numFmtId="0" fontId="9" fillId="7" borderId="16" xfId="0" applyFont="1" applyFill="1" applyBorder="1" applyAlignment="1">
      <alignment horizontal="center" vertical="center" shrinkToFit="1"/>
    </xf>
    <xf numFmtId="0" fontId="9" fillId="7" borderId="17" xfId="0" applyFont="1" applyFill="1" applyBorder="1" applyAlignment="1">
      <alignment horizontal="center" vertical="center" shrinkToFit="1"/>
    </xf>
    <xf numFmtId="0" fontId="9" fillId="7" borderId="18" xfId="0" applyFont="1" applyFill="1" applyBorder="1" applyAlignment="1">
      <alignment horizontal="center" vertical="center" shrinkToFit="1"/>
    </xf>
    <xf numFmtId="0" fontId="9" fillId="7" borderId="0" xfId="0" applyFont="1" applyFill="1" applyBorder="1" applyAlignment="1">
      <alignment horizontal="center" vertical="center" shrinkToFit="1"/>
    </xf>
    <xf numFmtId="0" fontId="9" fillId="7" borderId="19" xfId="0" applyFont="1" applyFill="1" applyBorder="1" applyAlignment="1">
      <alignment horizontal="center" vertical="center" shrinkToFit="1"/>
    </xf>
    <xf numFmtId="0" fontId="9" fillId="7" borderId="21" xfId="0" applyFont="1" applyFill="1" applyBorder="1" applyAlignment="1">
      <alignment horizontal="center" vertical="center" shrinkToFit="1"/>
    </xf>
    <xf numFmtId="0" fontId="9" fillId="7" borderId="22" xfId="0" applyFont="1" applyFill="1" applyBorder="1" applyAlignment="1">
      <alignment horizontal="center" vertical="center" shrinkToFit="1"/>
    </xf>
    <xf numFmtId="0" fontId="9" fillId="7" borderId="23" xfId="0" applyFont="1" applyFill="1" applyBorder="1" applyAlignment="1">
      <alignment horizontal="center" vertical="center" shrinkToFit="1"/>
    </xf>
    <xf numFmtId="0" fontId="18" fillId="6" borderId="14" xfId="0" applyFont="1" applyFill="1" applyBorder="1" applyAlignment="1">
      <alignment horizontal="center" vertical="center"/>
    </xf>
    <xf numFmtId="0" fontId="9" fillId="2" borderId="14" xfId="0" applyFont="1" applyFill="1" applyBorder="1" applyAlignment="1">
      <alignment horizontal="center" vertical="center"/>
    </xf>
    <xf numFmtId="0" fontId="6" fillId="0" borderId="14" xfId="0" applyFont="1" applyBorder="1" applyAlignment="1">
      <alignment horizontal="center"/>
    </xf>
    <xf numFmtId="0" fontId="9" fillId="3" borderId="14" xfId="0" applyFont="1" applyFill="1" applyBorder="1" applyAlignment="1">
      <alignment horizontal="center" vertical="center"/>
    </xf>
    <xf numFmtId="0" fontId="9" fillId="4" borderId="14" xfId="0" applyFont="1" applyFill="1" applyBorder="1" applyAlignment="1">
      <alignment horizontal="center" vertical="center"/>
    </xf>
    <xf numFmtId="0" fontId="16" fillId="6" borderId="24" xfId="0" applyFont="1" applyFill="1" applyBorder="1" applyAlignment="1">
      <alignment horizontal="center" vertical="center"/>
    </xf>
    <xf numFmtId="0" fontId="16" fillId="6" borderId="25" xfId="0" applyFont="1" applyFill="1" applyBorder="1" applyAlignment="1"/>
    <xf numFmtId="0" fontId="16" fillId="6" borderId="28" xfId="0" applyFont="1" applyFill="1" applyBorder="1" applyAlignment="1"/>
    <xf numFmtId="0" fontId="16" fillId="6" borderId="27" xfId="0" applyFont="1" applyFill="1" applyBorder="1" applyAlignment="1"/>
    <xf numFmtId="0" fontId="8" fillId="4" borderId="24" xfId="0" applyFont="1" applyFill="1" applyBorder="1" applyAlignment="1">
      <alignment horizontal="center" vertical="center"/>
    </xf>
    <xf numFmtId="0" fontId="8" fillId="4" borderId="25" xfId="0" applyFont="1" applyFill="1" applyBorder="1" applyAlignment="1"/>
    <xf numFmtId="0" fontId="8" fillId="4" borderId="28" xfId="0" applyFont="1" applyFill="1" applyBorder="1" applyAlignment="1"/>
    <xf numFmtId="0" fontId="8" fillId="4" borderId="27" xfId="0" applyFont="1" applyFill="1" applyBorder="1" applyAlignment="1"/>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20" fillId="8" borderId="12"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xf numFmtId="0" fontId="8" fillId="0" borderId="33" xfId="0" applyFont="1" applyFill="1" applyBorder="1" applyAlignment="1"/>
    <xf numFmtId="0" fontId="8" fillId="0" borderId="34" xfId="0" applyFont="1" applyFill="1" applyBorder="1" applyAlignment="1"/>
    <xf numFmtId="0" fontId="8" fillId="5" borderId="24" xfId="0" applyFont="1" applyFill="1" applyBorder="1" applyAlignment="1">
      <alignment horizontal="center" vertical="center" wrapText="1"/>
    </xf>
    <xf numFmtId="0" fontId="8" fillId="5" borderId="25" xfId="0" applyFont="1" applyFill="1" applyBorder="1" applyAlignment="1">
      <alignment wrapText="1"/>
    </xf>
    <xf numFmtId="0" fontId="8" fillId="5" borderId="28" xfId="0" applyFont="1" applyFill="1" applyBorder="1" applyAlignment="1">
      <alignment wrapText="1"/>
    </xf>
    <xf numFmtId="0" fontId="8" fillId="5" borderId="27" xfId="0" applyFont="1" applyFill="1" applyBorder="1" applyAlignment="1">
      <alignment wrapText="1"/>
    </xf>
    <xf numFmtId="0" fontId="16" fillId="6" borderId="26" xfId="0" applyFont="1" applyFill="1" applyBorder="1" applyAlignment="1">
      <alignment horizontal="center" vertical="center"/>
    </xf>
    <xf numFmtId="0" fontId="16" fillId="6" borderId="10" xfId="0" applyFont="1" applyFill="1" applyBorder="1" applyAlignment="1"/>
    <xf numFmtId="0" fontId="8" fillId="7" borderId="24" xfId="0" applyFont="1" applyFill="1" applyBorder="1" applyAlignment="1">
      <alignment horizontal="center" vertical="center" wrapText="1"/>
    </xf>
    <xf numFmtId="0" fontId="8" fillId="7" borderId="25" xfId="0" applyFont="1" applyFill="1" applyBorder="1" applyAlignment="1">
      <alignment wrapText="1"/>
    </xf>
    <xf numFmtId="0" fontId="8" fillId="7" borderId="28" xfId="0" applyFont="1" applyFill="1" applyBorder="1" applyAlignment="1">
      <alignment wrapText="1"/>
    </xf>
    <xf numFmtId="0" fontId="8" fillId="7" borderId="27" xfId="0" applyFont="1" applyFill="1" applyBorder="1" applyAlignment="1">
      <alignment wrapText="1"/>
    </xf>
    <xf numFmtId="0" fontId="8" fillId="0" borderId="1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14" fontId="8" fillId="0" borderId="0" xfId="0" applyNumberFormat="1" applyFont="1" applyAlignment="1"/>
    <xf numFmtId="0" fontId="8" fillId="0" borderId="0" xfId="0" applyFont="1" applyAlignment="1"/>
    <xf numFmtId="0" fontId="8" fillId="0" borderId="3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5" xfId="0" applyFont="1" applyFill="1" applyBorder="1" applyAlignment="1"/>
    <xf numFmtId="0" fontId="8" fillId="3" borderId="10" xfId="0" applyFont="1" applyFill="1" applyBorder="1" applyAlignment="1"/>
    <xf numFmtId="0" fontId="8" fillId="3" borderId="27" xfId="0" applyFont="1" applyFill="1" applyBorder="1" applyAlignment="1"/>
    <xf numFmtId="0" fontId="8" fillId="3" borderId="24" xfId="0" applyFont="1" applyFill="1" applyBorder="1" applyAlignment="1">
      <alignment horizontal="center" vertical="center"/>
    </xf>
    <xf numFmtId="0" fontId="8" fillId="3" borderId="28" xfId="0" applyFont="1" applyFill="1" applyBorder="1" applyAlignment="1"/>
    <xf numFmtId="0" fontId="8" fillId="0" borderId="25" xfId="0" applyFont="1" applyFill="1" applyBorder="1" applyAlignment="1"/>
    <xf numFmtId="0" fontId="8" fillId="0" borderId="28" xfId="0" applyFont="1" applyFill="1" applyBorder="1" applyAlignment="1"/>
    <xf numFmtId="0" fontId="8" fillId="0" borderId="27" xfId="0" applyFont="1" applyFill="1" applyBorder="1" applyAlignment="1"/>
    <xf numFmtId="0" fontId="20" fillId="0" borderId="10" xfId="0" applyFont="1" applyBorder="1" applyAlignment="1">
      <alignment horizontal="left" vertical="center"/>
    </xf>
    <xf numFmtId="0" fontId="9" fillId="0" borderId="9" xfId="0" quotePrefix="1" applyFont="1" applyBorder="1" applyAlignment="1">
      <alignment horizontal="center" vertical="center"/>
    </xf>
    <xf numFmtId="49" fontId="9" fillId="0" borderId="9" xfId="0" quotePrefix="1" applyNumberFormat="1" applyFont="1" applyBorder="1" applyAlignment="1">
      <alignment horizontal="center" vertical="center"/>
    </xf>
    <xf numFmtId="49" fontId="9" fillId="0" borderId="9" xfId="0" quotePrefix="1"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0" fontId="6" fillId="0" borderId="39" xfId="0" applyFont="1" applyBorder="1"/>
    <xf numFmtId="0" fontId="6" fillId="0" borderId="38" xfId="0" applyFont="1" applyBorder="1"/>
    <xf numFmtId="0" fontId="6" fillId="0" borderId="40" xfId="0" applyFont="1" applyBorder="1"/>
    <xf numFmtId="0" fontId="15" fillId="0" borderId="39" xfId="0" applyFont="1" applyBorder="1"/>
    <xf numFmtId="0" fontId="6" fillId="0" borderId="39" xfId="0" applyFont="1" applyBorder="1" applyAlignment="1"/>
    <xf numFmtId="0" fontId="9" fillId="0" borderId="7" xfId="0" applyFont="1" applyBorder="1" applyAlignment="1">
      <alignment horizontal="center" vertical="center" shrinkToFit="1"/>
    </xf>
    <xf numFmtId="0" fontId="6" fillId="0" borderId="41" xfId="0" applyFont="1" applyBorder="1" applyAlignment="1"/>
    <xf numFmtId="0" fontId="6" fillId="0" borderId="42" xfId="0" applyFont="1" applyBorder="1" applyAlignment="1"/>
    <xf numFmtId="0" fontId="6" fillId="0" borderId="43" xfId="0" applyFont="1" applyBorder="1"/>
    <xf numFmtId="49" fontId="8" fillId="0" borderId="43" xfId="0" applyNumberFormat="1" applyFont="1" applyFill="1" applyBorder="1" applyAlignment="1">
      <alignment horizontal="center" vertical="center"/>
    </xf>
    <xf numFmtId="0" fontId="6" fillId="0" borderId="44" xfId="0" applyFont="1" applyBorder="1"/>
    <xf numFmtId="0" fontId="6" fillId="0" borderId="45" xfId="0" applyFont="1" applyBorder="1" applyAlignment="1"/>
    <xf numFmtId="0" fontId="6" fillId="0" borderId="46" xfId="0" applyFont="1" applyBorder="1"/>
    <xf numFmtId="49" fontId="8" fillId="0" borderId="46" xfId="0" applyNumberFormat="1" applyFont="1" applyFill="1" applyBorder="1" applyAlignment="1">
      <alignment horizontal="center" vertical="center"/>
    </xf>
    <xf numFmtId="0" fontId="6" fillId="0" borderId="47" xfId="0" applyFont="1" applyBorder="1"/>
    <xf numFmtId="0" fontId="23" fillId="0" borderId="14" xfId="0" applyFont="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47625</xdr:colOff>
      <xdr:row>9</xdr:row>
      <xdr:rowOff>123825</xdr:rowOff>
    </xdr:from>
    <xdr:to>
      <xdr:col>9</xdr:col>
      <xdr:colOff>95250</xdr:colOff>
      <xdr:row>9</xdr:row>
      <xdr:rowOff>390525</xdr:rowOff>
    </xdr:to>
    <xdr:pic>
      <xdr:nvPicPr>
        <xdr:cNvPr id="4368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28575</xdr:colOff>
      <xdr:row>10</xdr:row>
      <xdr:rowOff>142875</xdr:rowOff>
    </xdr:from>
    <xdr:to>
      <xdr:col>12</xdr:col>
      <xdr:colOff>76200</xdr:colOff>
      <xdr:row>10</xdr:row>
      <xdr:rowOff>409575</xdr:rowOff>
    </xdr:to>
    <xdr:pic>
      <xdr:nvPicPr>
        <xdr:cNvPr id="4368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13</xdr:col>
      <xdr:colOff>28575</xdr:colOff>
      <xdr:row>11</xdr:row>
      <xdr:rowOff>123825</xdr:rowOff>
    </xdr:from>
    <xdr:to>
      <xdr:col>15</xdr:col>
      <xdr:colOff>76200</xdr:colOff>
      <xdr:row>11</xdr:row>
      <xdr:rowOff>390525</xdr:rowOff>
    </xdr:to>
    <xdr:pic>
      <xdr:nvPicPr>
        <xdr:cNvPr id="4368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0"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47625</xdr:colOff>
      <xdr:row>12</xdr:row>
      <xdr:rowOff>123825</xdr:rowOff>
    </xdr:from>
    <xdr:to>
      <xdr:col>18</xdr:col>
      <xdr:colOff>95250</xdr:colOff>
      <xdr:row>12</xdr:row>
      <xdr:rowOff>390525</xdr:rowOff>
    </xdr:to>
    <xdr:pic>
      <xdr:nvPicPr>
        <xdr:cNvPr id="4368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36</xdr:col>
      <xdr:colOff>47625</xdr:colOff>
      <xdr:row>9</xdr:row>
      <xdr:rowOff>123825</xdr:rowOff>
    </xdr:from>
    <xdr:to>
      <xdr:col>38</xdr:col>
      <xdr:colOff>95250</xdr:colOff>
      <xdr:row>9</xdr:row>
      <xdr:rowOff>390525</xdr:rowOff>
    </xdr:to>
    <xdr:pic>
      <xdr:nvPicPr>
        <xdr:cNvPr id="4368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39</xdr:col>
      <xdr:colOff>28575</xdr:colOff>
      <xdr:row>10</xdr:row>
      <xdr:rowOff>142875</xdr:rowOff>
    </xdr:from>
    <xdr:to>
      <xdr:col>41</xdr:col>
      <xdr:colOff>76200</xdr:colOff>
      <xdr:row>10</xdr:row>
      <xdr:rowOff>409575</xdr:rowOff>
    </xdr:to>
    <xdr:pic>
      <xdr:nvPicPr>
        <xdr:cNvPr id="436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0"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42</xdr:col>
      <xdr:colOff>28575</xdr:colOff>
      <xdr:row>11</xdr:row>
      <xdr:rowOff>123825</xdr:rowOff>
    </xdr:from>
    <xdr:to>
      <xdr:col>44</xdr:col>
      <xdr:colOff>76200</xdr:colOff>
      <xdr:row>11</xdr:row>
      <xdr:rowOff>390525</xdr:rowOff>
    </xdr:to>
    <xdr:pic>
      <xdr:nvPicPr>
        <xdr:cNvPr id="4368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45</xdr:col>
      <xdr:colOff>47625</xdr:colOff>
      <xdr:row>12</xdr:row>
      <xdr:rowOff>123825</xdr:rowOff>
    </xdr:from>
    <xdr:to>
      <xdr:col>47</xdr:col>
      <xdr:colOff>95250</xdr:colOff>
      <xdr:row>12</xdr:row>
      <xdr:rowOff>390525</xdr:rowOff>
    </xdr:to>
    <xdr:pic>
      <xdr:nvPicPr>
        <xdr:cNvPr id="436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1050"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20</xdr:col>
      <xdr:colOff>85725</xdr:colOff>
      <xdr:row>45</xdr:row>
      <xdr:rowOff>38100</xdr:rowOff>
    </xdr:from>
    <xdr:to>
      <xdr:col>35</xdr:col>
      <xdr:colOff>66675</xdr:colOff>
      <xdr:row>47</xdr:row>
      <xdr:rowOff>114300</xdr:rowOff>
    </xdr:to>
    <xdr:pic>
      <xdr:nvPicPr>
        <xdr:cNvPr id="43688"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4300" y="11572875"/>
          <a:ext cx="2476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28575</xdr:colOff>
      <xdr:row>0</xdr:row>
      <xdr:rowOff>142875</xdr:rowOff>
    </xdr:from>
    <xdr:to>
      <xdr:col>17</xdr:col>
      <xdr:colOff>0</xdr:colOff>
      <xdr:row>2</xdr:row>
      <xdr:rowOff>142875</xdr:rowOff>
    </xdr:to>
    <xdr:pic>
      <xdr:nvPicPr>
        <xdr:cNvPr id="43689"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42875"/>
          <a:ext cx="28003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0</xdr:row>
      <xdr:rowOff>161925</xdr:rowOff>
    </xdr:from>
    <xdr:to>
      <xdr:col>17</xdr:col>
      <xdr:colOff>9525</xdr:colOff>
      <xdr:row>2</xdr:row>
      <xdr:rowOff>161925</xdr:rowOff>
    </xdr:to>
    <xdr:pic>
      <xdr:nvPicPr>
        <xdr:cNvPr id="36709"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61925"/>
          <a:ext cx="28003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7</xdr:col>
      <xdr:colOff>47625</xdr:colOff>
      <xdr:row>9</xdr:row>
      <xdr:rowOff>123825</xdr:rowOff>
    </xdr:from>
    <xdr:to>
      <xdr:col>9</xdr:col>
      <xdr:colOff>95250</xdr:colOff>
      <xdr:row>9</xdr:row>
      <xdr:rowOff>390525</xdr:rowOff>
    </xdr:to>
    <xdr:pic>
      <xdr:nvPicPr>
        <xdr:cNvPr id="36710"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1100"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28575</xdr:colOff>
      <xdr:row>10</xdr:row>
      <xdr:rowOff>142875</xdr:rowOff>
    </xdr:from>
    <xdr:to>
      <xdr:col>12</xdr:col>
      <xdr:colOff>76200</xdr:colOff>
      <xdr:row>10</xdr:row>
      <xdr:rowOff>409575</xdr:rowOff>
    </xdr:to>
    <xdr:pic>
      <xdr:nvPicPr>
        <xdr:cNvPr id="36711"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5"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13</xdr:col>
      <xdr:colOff>28575</xdr:colOff>
      <xdr:row>11</xdr:row>
      <xdr:rowOff>123825</xdr:rowOff>
    </xdr:from>
    <xdr:to>
      <xdr:col>15</xdr:col>
      <xdr:colOff>76200</xdr:colOff>
      <xdr:row>11</xdr:row>
      <xdr:rowOff>390525</xdr:rowOff>
    </xdr:to>
    <xdr:pic>
      <xdr:nvPicPr>
        <xdr:cNvPr id="36712"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300"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47625</xdr:colOff>
      <xdr:row>12</xdr:row>
      <xdr:rowOff>123825</xdr:rowOff>
    </xdr:from>
    <xdr:to>
      <xdr:col>18</xdr:col>
      <xdr:colOff>95250</xdr:colOff>
      <xdr:row>12</xdr:row>
      <xdr:rowOff>390525</xdr:rowOff>
    </xdr:to>
    <xdr:pic>
      <xdr:nvPicPr>
        <xdr:cNvPr id="3671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8475"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36</xdr:col>
      <xdr:colOff>47625</xdr:colOff>
      <xdr:row>9</xdr:row>
      <xdr:rowOff>123825</xdr:rowOff>
    </xdr:from>
    <xdr:to>
      <xdr:col>38</xdr:col>
      <xdr:colOff>95250</xdr:colOff>
      <xdr:row>9</xdr:row>
      <xdr:rowOff>390525</xdr:rowOff>
    </xdr:to>
    <xdr:pic>
      <xdr:nvPicPr>
        <xdr:cNvPr id="36714"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39</xdr:col>
      <xdr:colOff>28575</xdr:colOff>
      <xdr:row>10</xdr:row>
      <xdr:rowOff>142875</xdr:rowOff>
    </xdr:from>
    <xdr:to>
      <xdr:col>41</xdr:col>
      <xdr:colOff>76200</xdr:colOff>
      <xdr:row>10</xdr:row>
      <xdr:rowOff>409575</xdr:rowOff>
    </xdr:to>
    <xdr:pic>
      <xdr:nvPicPr>
        <xdr:cNvPr id="3671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0"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42</xdr:col>
      <xdr:colOff>28575</xdr:colOff>
      <xdr:row>11</xdr:row>
      <xdr:rowOff>123825</xdr:rowOff>
    </xdr:from>
    <xdr:to>
      <xdr:col>44</xdr:col>
      <xdr:colOff>76200</xdr:colOff>
      <xdr:row>11</xdr:row>
      <xdr:rowOff>390525</xdr:rowOff>
    </xdr:to>
    <xdr:pic>
      <xdr:nvPicPr>
        <xdr:cNvPr id="36716"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62875"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45</xdr:col>
      <xdr:colOff>47625</xdr:colOff>
      <xdr:row>12</xdr:row>
      <xdr:rowOff>123825</xdr:rowOff>
    </xdr:from>
    <xdr:to>
      <xdr:col>47</xdr:col>
      <xdr:colOff>95250</xdr:colOff>
      <xdr:row>12</xdr:row>
      <xdr:rowOff>390525</xdr:rowOff>
    </xdr:to>
    <xdr:pic>
      <xdr:nvPicPr>
        <xdr:cNvPr id="36717"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1050"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22</xdr:col>
      <xdr:colOff>85725</xdr:colOff>
      <xdr:row>45</xdr:row>
      <xdr:rowOff>9525</xdr:rowOff>
    </xdr:from>
    <xdr:to>
      <xdr:col>37</xdr:col>
      <xdr:colOff>66675</xdr:colOff>
      <xdr:row>47</xdr:row>
      <xdr:rowOff>76200</xdr:rowOff>
    </xdr:to>
    <xdr:pic>
      <xdr:nvPicPr>
        <xdr:cNvPr id="3671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11544300"/>
          <a:ext cx="2409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1</xdr:row>
      <xdr:rowOff>0</xdr:rowOff>
    </xdr:from>
    <xdr:to>
      <xdr:col>17</xdr:col>
      <xdr:colOff>9525</xdr:colOff>
      <xdr:row>2</xdr:row>
      <xdr:rowOff>161925</xdr:rowOff>
    </xdr:to>
    <xdr:pic>
      <xdr:nvPicPr>
        <xdr:cNvPr id="41609"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3812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7</xdr:col>
      <xdr:colOff>47625</xdr:colOff>
      <xdr:row>9</xdr:row>
      <xdr:rowOff>123825</xdr:rowOff>
    </xdr:from>
    <xdr:to>
      <xdr:col>9</xdr:col>
      <xdr:colOff>95250</xdr:colOff>
      <xdr:row>9</xdr:row>
      <xdr:rowOff>390525</xdr:rowOff>
    </xdr:to>
    <xdr:pic>
      <xdr:nvPicPr>
        <xdr:cNvPr id="41610"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1100"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47625</xdr:colOff>
      <xdr:row>10</xdr:row>
      <xdr:rowOff>114300</xdr:rowOff>
    </xdr:from>
    <xdr:to>
      <xdr:col>12</xdr:col>
      <xdr:colOff>95250</xdr:colOff>
      <xdr:row>10</xdr:row>
      <xdr:rowOff>381000</xdr:rowOff>
    </xdr:to>
    <xdr:pic>
      <xdr:nvPicPr>
        <xdr:cNvPr id="41611"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0225" y="30670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13</xdr:col>
      <xdr:colOff>47625</xdr:colOff>
      <xdr:row>11</xdr:row>
      <xdr:rowOff>114300</xdr:rowOff>
    </xdr:from>
    <xdr:to>
      <xdr:col>15</xdr:col>
      <xdr:colOff>95250</xdr:colOff>
      <xdr:row>11</xdr:row>
      <xdr:rowOff>381000</xdr:rowOff>
    </xdr:to>
    <xdr:pic>
      <xdr:nvPicPr>
        <xdr:cNvPr id="41612"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19350" y="357187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36</xdr:col>
      <xdr:colOff>47625</xdr:colOff>
      <xdr:row>9</xdr:row>
      <xdr:rowOff>123825</xdr:rowOff>
    </xdr:from>
    <xdr:to>
      <xdr:col>38</xdr:col>
      <xdr:colOff>95250</xdr:colOff>
      <xdr:row>9</xdr:row>
      <xdr:rowOff>390525</xdr:rowOff>
    </xdr:to>
    <xdr:pic>
      <xdr:nvPicPr>
        <xdr:cNvPr id="4161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39</xdr:col>
      <xdr:colOff>47625</xdr:colOff>
      <xdr:row>10</xdr:row>
      <xdr:rowOff>142875</xdr:rowOff>
    </xdr:from>
    <xdr:to>
      <xdr:col>41</xdr:col>
      <xdr:colOff>95250</xdr:colOff>
      <xdr:row>10</xdr:row>
      <xdr:rowOff>409575</xdr:rowOff>
    </xdr:to>
    <xdr:pic>
      <xdr:nvPicPr>
        <xdr:cNvPr id="41614"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2800"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42</xdr:col>
      <xdr:colOff>47625</xdr:colOff>
      <xdr:row>11</xdr:row>
      <xdr:rowOff>142875</xdr:rowOff>
    </xdr:from>
    <xdr:to>
      <xdr:col>44</xdr:col>
      <xdr:colOff>95250</xdr:colOff>
      <xdr:row>11</xdr:row>
      <xdr:rowOff>409575</xdr:rowOff>
    </xdr:to>
    <xdr:pic>
      <xdr:nvPicPr>
        <xdr:cNvPr id="4161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81925" y="36004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45</xdr:col>
      <xdr:colOff>47625</xdr:colOff>
      <xdr:row>12</xdr:row>
      <xdr:rowOff>123825</xdr:rowOff>
    </xdr:from>
    <xdr:to>
      <xdr:col>47</xdr:col>
      <xdr:colOff>95250</xdr:colOff>
      <xdr:row>12</xdr:row>
      <xdr:rowOff>390525</xdr:rowOff>
    </xdr:to>
    <xdr:pic>
      <xdr:nvPicPr>
        <xdr:cNvPr id="41616"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1050"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47625</xdr:colOff>
      <xdr:row>12</xdr:row>
      <xdr:rowOff>123825</xdr:rowOff>
    </xdr:from>
    <xdr:to>
      <xdr:col>18</xdr:col>
      <xdr:colOff>95250</xdr:colOff>
      <xdr:row>12</xdr:row>
      <xdr:rowOff>390525</xdr:rowOff>
    </xdr:to>
    <xdr:pic>
      <xdr:nvPicPr>
        <xdr:cNvPr id="41617"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8475"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22</xdr:col>
      <xdr:colOff>38100</xdr:colOff>
      <xdr:row>45</xdr:row>
      <xdr:rowOff>66675</xdr:rowOff>
    </xdr:from>
    <xdr:to>
      <xdr:col>37</xdr:col>
      <xdr:colOff>9525</xdr:colOff>
      <xdr:row>47</xdr:row>
      <xdr:rowOff>76200</xdr:rowOff>
    </xdr:to>
    <xdr:pic>
      <xdr:nvPicPr>
        <xdr:cNvPr id="4161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1601450"/>
          <a:ext cx="2400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0</xdr:row>
      <xdr:rowOff>209550</xdr:rowOff>
    </xdr:from>
    <xdr:to>
      <xdr:col>17</xdr:col>
      <xdr:colOff>0</xdr:colOff>
      <xdr:row>2</xdr:row>
      <xdr:rowOff>161925</xdr:rowOff>
    </xdr:to>
    <xdr:pic>
      <xdr:nvPicPr>
        <xdr:cNvPr id="3956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09550"/>
          <a:ext cx="28003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7</xdr:col>
      <xdr:colOff>47625</xdr:colOff>
      <xdr:row>9</xdr:row>
      <xdr:rowOff>123825</xdr:rowOff>
    </xdr:from>
    <xdr:to>
      <xdr:col>9</xdr:col>
      <xdr:colOff>95250</xdr:colOff>
      <xdr:row>9</xdr:row>
      <xdr:rowOff>390525</xdr:rowOff>
    </xdr:to>
    <xdr:pic>
      <xdr:nvPicPr>
        <xdr:cNvPr id="39562"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1100"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28575</xdr:colOff>
      <xdr:row>10</xdr:row>
      <xdr:rowOff>142875</xdr:rowOff>
    </xdr:from>
    <xdr:to>
      <xdr:col>12</xdr:col>
      <xdr:colOff>76200</xdr:colOff>
      <xdr:row>10</xdr:row>
      <xdr:rowOff>409575</xdr:rowOff>
    </xdr:to>
    <xdr:pic>
      <xdr:nvPicPr>
        <xdr:cNvPr id="3956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5"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13</xdr:col>
      <xdr:colOff>28575</xdr:colOff>
      <xdr:row>11</xdr:row>
      <xdr:rowOff>123825</xdr:rowOff>
    </xdr:from>
    <xdr:to>
      <xdr:col>15</xdr:col>
      <xdr:colOff>76200</xdr:colOff>
      <xdr:row>11</xdr:row>
      <xdr:rowOff>390525</xdr:rowOff>
    </xdr:to>
    <xdr:pic>
      <xdr:nvPicPr>
        <xdr:cNvPr id="39564"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300"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47625</xdr:colOff>
      <xdr:row>12</xdr:row>
      <xdr:rowOff>123825</xdr:rowOff>
    </xdr:from>
    <xdr:to>
      <xdr:col>18</xdr:col>
      <xdr:colOff>95250</xdr:colOff>
      <xdr:row>12</xdr:row>
      <xdr:rowOff>390525</xdr:rowOff>
    </xdr:to>
    <xdr:pic>
      <xdr:nvPicPr>
        <xdr:cNvPr id="3956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8475"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36</xdr:col>
      <xdr:colOff>47625</xdr:colOff>
      <xdr:row>9</xdr:row>
      <xdr:rowOff>123825</xdr:rowOff>
    </xdr:from>
    <xdr:to>
      <xdr:col>38</xdr:col>
      <xdr:colOff>95250</xdr:colOff>
      <xdr:row>9</xdr:row>
      <xdr:rowOff>390525</xdr:rowOff>
    </xdr:to>
    <xdr:pic>
      <xdr:nvPicPr>
        <xdr:cNvPr id="39566"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39</xdr:col>
      <xdr:colOff>28575</xdr:colOff>
      <xdr:row>10</xdr:row>
      <xdr:rowOff>142875</xdr:rowOff>
    </xdr:from>
    <xdr:to>
      <xdr:col>41</xdr:col>
      <xdr:colOff>76200</xdr:colOff>
      <xdr:row>10</xdr:row>
      <xdr:rowOff>409575</xdr:rowOff>
    </xdr:to>
    <xdr:pic>
      <xdr:nvPicPr>
        <xdr:cNvPr id="39567"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0"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42</xdr:col>
      <xdr:colOff>28575</xdr:colOff>
      <xdr:row>11</xdr:row>
      <xdr:rowOff>123825</xdr:rowOff>
    </xdr:from>
    <xdr:to>
      <xdr:col>44</xdr:col>
      <xdr:colOff>76200</xdr:colOff>
      <xdr:row>11</xdr:row>
      <xdr:rowOff>390525</xdr:rowOff>
    </xdr:to>
    <xdr:pic>
      <xdr:nvPicPr>
        <xdr:cNvPr id="39568"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62875"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45</xdr:col>
      <xdr:colOff>47625</xdr:colOff>
      <xdr:row>12</xdr:row>
      <xdr:rowOff>123825</xdr:rowOff>
    </xdr:from>
    <xdr:to>
      <xdr:col>47</xdr:col>
      <xdr:colOff>95250</xdr:colOff>
      <xdr:row>12</xdr:row>
      <xdr:rowOff>390525</xdr:rowOff>
    </xdr:to>
    <xdr:pic>
      <xdr:nvPicPr>
        <xdr:cNvPr id="3956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1050"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21</xdr:col>
      <xdr:colOff>95250</xdr:colOff>
      <xdr:row>44</xdr:row>
      <xdr:rowOff>85725</xdr:rowOff>
    </xdr:from>
    <xdr:to>
      <xdr:col>36</xdr:col>
      <xdr:colOff>76200</xdr:colOff>
      <xdr:row>46</xdr:row>
      <xdr:rowOff>161925</xdr:rowOff>
    </xdr:to>
    <xdr:pic>
      <xdr:nvPicPr>
        <xdr:cNvPr id="3957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11430000"/>
          <a:ext cx="2476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xdr:colOff>
      <xdr:row>9</xdr:row>
      <xdr:rowOff>123825</xdr:rowOff>
    </xdr:from>
    <xdr:to>
      <xdr:col>9</xdr:col>
      <xdr:colOff>95250</xdr:colOff>
      <xdr:row>9</xdr:row>
      <xdr:rowOff>390525</xdr:rowOff>
    </xdr:to>
    <xdr:pic>
      <xdr:nvPicPr>
        <xdr:cNvPr id="405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28575</xdr:colOff>
      <xdr:row>10</xdr:row>
      <xdr:rowOff>142875</xdr:rowOff>
    </xdr:from>
    <xdr:to>
      <xdr:col>12</xdr:col>
      <xdr:colOff>76200</xdr:colOff>
      <xdr:row>10</xdr:row>
      <xdr:rowOff>409575</xdr:rowOff>
    </xdr:to>
    <xdr:pic>
      <xdr:nvPicPr>
        <xdr:cNvPr id="4059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13</xdr:col>
      <xdr:colOff>28575</xdr:colOff>
      <xdr:row>11</xdr:row>
      <xdr:rowOff>123825</xdr:rowOff>
    </xdr:from>
    <xdr:to>
      <xdr:col>15</xdr:col>
      <xdr:colOff>76200</xdr:colOff>
      <xdr:row>11</xdr:row>
      <xdr:rowOff>390525</xdr:rowOff>
    </xdr:to>
    <xdr:pic>
      <xdr:nvPicPr>
        <xdr:cNvPr id="4059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0"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47625</xdr:colOff>
      <xdr:row>12</xdr:row>
      <xdr:rowOff>123825</xdr:rowOff>
    </xdr:from>
    <xdr:to>
      <xdr:col>18</xdr:col>
      <xdr:colOff>95250</xdr:colOff>
      <xdr:row>12</xdr:row>
      <xdr:rowOff>390525</xdr:rowOff>
    </xdr:to>
    <xdr:pic>
      <xdr:nvPicPr>
        <xdr:cNvPr id="4059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36</xdr:col>
      <xdr:colOff>47625</xdr:colOff>
      <xdr:row>9</xdr:row>
      <xdr:rowOff>123825</xdr:rowOff>
    </xdr:from>
    <xdr:to>
      <xdr:col>38</xdr:col>
      <xdr:colOff>95250</xdr:colOff>
      <xdr:row>9</xdr:row>
      <xdr:rowOff>390525</xdr:rowOff>
    </xdr:to>
    <xdr:pic>
      <xdr:nvPicPr>
        <xdr:cNvPr id="405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257175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39</xdr:col>
      <xdr:colOff>28575</xdr:colOff>
      <xdr:row>10</xdr:row>
      <xdr:rowOff>142875</xdr:rowOff>
    </xdr:from>
    <xdr:to>
      <xdr:col>41</xdr:col>
      <xdr:colOff>76200</xdr:colOff>
      <xdr:row>10</xdr:row>
      <xdr:rowOff>409575</xdr:rowOff>
    </xdr:to>
    <xdr:pic>
      <xdr:nvPicPr>
        <xdr:cNvPr id="4059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0" y="30956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42</xdr:col>
      <xdr:colOff>28575</xdr:colOff>
      <xdr:row>11</xdr:row>
      <xdr:rowOff>123825</xdr:rowOff>
    </xdr:from>
    <xdr:to>
      <xdr:col>44</xdr:col>
      <xdr:colOff>76200</xdr:colOff>
      <xdr:row>11</xdr:row>
      <xdr:rowOff>390525</xdr:rowOff>
    </xdr:to>
    <xdr:pic>
      <xdr:nvPicPr>
        <xdr:cNvPr id="405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358140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45</xdr:col>
      <xdr:colOff>47625</xdr:colOff>
      <xdr:row>12</xdr:row>
      <xdr:rowOff>123825</xdr:rowOff>
    </xdr:from>
    <xdr:to>
      <xdr:col>47</xdr:col>
      <xdr:colOff>95250</xdr:colOff>
      <xdr:row>12</xdr:row>
      <xdr:rowOff>390525</xdr:rowOff>
    </xdr:to>
    <xdr:pic>
      <xdr:nvPicPr>
        <xdr:cNvPr id="4059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1050" y="4086225"/>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21</xdr:col>
      <xdr:colOff>47625</xdr:colOff>
      <xdr:row>44</xdr:row>
      <xdr:rowOff>152400</xdr:rowOff>
    </xdr:from>
    <xdr:to>
      <xdr:col>36</xdr:col>
      <xdr:colOff>28575</xdr:colOff>
      <xdr:row>47</xdr:row>
      <xdr:rowOff>38100</xdr:rowOff>
    </xdr:to>
    <xdr:pic>
      <xdr:nvPicPr>
        <xdr:cNvPr id="40600"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8125" y="11496675"/>
          <a:ext cx="2476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2</xdr:col>
      <xdr:colOff>95250</xdr:colOff>
      <xdr:row>1</xdr:row>
      <xdr:rowOff>0</xdr:rowOff>
    </xdr:from>
    <xdr:to>
      <xdr:col>15</xdr:col>
      <xdr:colOff>28575</xdr:colOff>
      <xdr:row>2</xdr:row>
      <xdr:rowOff>152400</xdr:rowOff>
    </xdr:to>
    <xdr:pic>
      <xdr:nvPicPr>
        <xdr:cNvPr id="40601"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238125"/>
          <a:ext cx="2371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6</xdr:row>
      <xdr:rowOff>142875</xdr:rowOff>
    </xdr:from>
    <xdr:to>
      <xdr:col>5</xdr:col>
      <xdr:colOff>47625</xdr:colOff>
      <xdr:row>8</xdr:row>
      <xdr:rowOff>114300</xdr:rowOff>
    </xdr:to>
    <xdr:pic>
      <xdr:nvPicPr>
        <xdr:cNvPr id="5938"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657350"/>
          <a:ext cx="6572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76200</xdr:colOff>
      <xdr:row>0</xdr:row>
      <xdr:rowOff>228600</xdr:rowOff>
    </xdr:from>
    <xdr:to>
      <xdr:col>14</xdr:col>
      <xdr:colOff>9525</xdr:colOff>
      <xdr:row>2</xdr:row>
      <xdr:rowOff>161925</xdr:rowOff>
    </xdr:to>
    <xdr:pic>
      <xdr:nvPicPr>
        <xdr:cNvPr id="5939"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228600"/>
          <a:ext cx="25908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18</xdr:col>
      <xdr:colOff>171450</xdr:colOff>
      <xdr:row>44</xdr:row>
      <xdr:rowOff>104775</xdr:rowOff>
    </xdr:from>
    <xdr:to>
      <xdr:col>31</xdr:col>
      <xdr:colOff>142875</xdr:colOff>
      <xdr:row>46</xdr:row>
      <xdr:rowOff>9525</xdr:rowOff>
    </xdr:to>
    <xdr:pic>
      <xdr:nvPicPr>
        <xdr:cNvPr id="5940"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0" y="11049000"/>
          <a:ext cx="28194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485775</xdr:colOff>
      <xdr:row>0</xdr:row>
      <xdr:rowOff>457200</xdr:rowOff>
    </xdr:from>
    <xdr:to>
      <xdr:col>4</xdr:col>
      <xdr:colOff>9525</xdr:colOff>
      <xdr:row>1</xdr:row>
      <xdr:rowOff>409575</xdr:rowOff>
    </xdr:to>
    <xdr:pic>
      <xdr:nvPicPr>
        <xdr:cNvPr id="659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457200"/>
          <a:ext cx="2324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5</xdr:col>
      <xdr:colOff>161925</xdr:colOff>
      <xdr:row>37</xdr:row>
      <xdr:rowOff>85725</xdr:rowOff>
    </xdr:from>
    <xdr:to>
      <xdr:col>8</xdr:col>
      <xdr:colOff>314325</xdr:colOff>
      <xdr:row>38</xdr:row>
      <xdr:rowOff>190500</xdr:rowOff>
    </xdr:to>
    <xdr:pic>
      <xdr:nvPicPr>
        <xdr:cNvPr id="659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14392275"/>
          <a:ext cx="24098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cintosh01Users/santahouse/Documents/Microsoft%20&#12518;&#12540;&#12470;&#12540;%20&#12487;&#12540;&#12479;/&#20445;&#23384;&#28168;&#12415;&#28155;&#20184;&#12501;&#12449;&#12452;&#12523;/&#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TENNIS\&#22823;&#20250;\&#20840;&#26085;\&#30476;&#20491;&#30331;&#37682;98(&#19968;&#333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H16&#20491;&#20154;&#30331;&#3768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cintosh01&#20061;&#24030;&#12472;&#12517;&#12491;&#12450;&#30476;&#20104;&#36984;/&#30476;&#12472;&#12517;&#12491;&#12450;&#36939;&#21942;&#26360;&#39006;/H22&#12472;&#12517;&#12491;&#12450;&#22996;&#21729;&#20250;&#35215;&#23450;&#12394;&#123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cintosh01&#20061;&#24030;&#12472;&#12517;&#12491;&#12450;&#30476;&#20104;&#36984;/10.&#65320;22&#24180;&#24230;&#65322;&#65362;&#12522;&#12540;&#12464;&#31532;&#65298;&#25126;&#35201;&#389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MTENNIS\&#22823;&#20250;\&#20840;&#26085;\&#65325;&#65332;&#65328;&#12509;&#12452;&#12531;&#12488;9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cintosh01&#20061;&#24030;&#12472;&#12517;&#12491;&#12450;&#30476;&#20104;&#36984;/WINDOWS/Local%20Settings/Temporary%20Internet%20Files/Content.IE5/WXE5SF0Z/MTP&#12509;&#12452;&#12531;&#12488;&#12521;&#12531;&#12461;&#12531;&#12464;2001.5.31&#29694;&#223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2243;&#20307;&#30331;&#37682;H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AIIKU2\&#20849;&#26377;&#20307;&#32946;&#31185;\windows\TEMP\H16&#20491;&#20154;&#30331;&#3768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S59"/>
  <sheetViews>
    <sheetView zoomScale="125" zoomScaleNormal="125" workbookViewId="0">
      <selection activeCell="R7" sqref="R7"/>
    </sheetView>
    <sheetView topLeftCell="B1" workbookViewId="1">
      <selection activeCell="W10" sqref="W10:Y10"/>
    </sheetView>
  </sheetViews>
  <sheetFormatPr defaultColWidth="12.875" defaultRowHeight="18.75"/>
  <cols>
    <col min="1" max="8" width="2.125" style="4" customWidth="1"/>
    <col min="9" max="10" width="3" style="4" bestFit="1" customWidth="1"/>
    <col min="11" max="11" width="2.125" style="4" customWidth="1"/>
    <col min="12" max="13" width="3" style="4" bestFit="1" customWidth="1"/>
    <col min="14" max="14" width="2.125" style="4" customWidth="1"/>
    <col min="15" max="16" width="3" style="4" bestFit="1" customWidth="1"/>
    <col min="17" max="17" width="2.125" style="4" customWidth="1"/>
    <col min="18" max="20" width="3" style="4" bestFit="1" customWidth="1"/>
    <col min="21" max="21" width="2.125" style="4" customWidth="1"/>
    <col min="22" max="22" width="3" style="4" bestFit="1" customWidth="1"/>
    <col min="23" max="37" width="2.125" style="4" customWidth="1"/>
    <col min="38" max="39" width="3" style="4" bestFit="1" customWidth="1"/>
    <col min="40" max="40" width="2.125" style="4" customWidth="1"/>
    <col min="41" max="42" width="3" style="4" bestFit="1" customWidth="1"/>
    <col min="43" max="43" width="2.125" style="4" customWidth="1"/>
    <col min="44" max="45" width="3" style="4" bestFit="1" customWidth="1"/>
    <col min="46" max="46" width="2.125" style="4" customWidth="1"/>
    <col min="47" max="49" width="3" style="4" bestFit="1" customWidth="1"/>
    <col min="50" max="50" width="2.125" style="4" customWidth="1"/>
    <col min="51" max="51" width="3" style="4" bestFit="1" customWidth="1"/>
    <col min="52" max="57" width="2.125" style="4" customWidth="1"/>
    <col min="58" max="66" width="1.875" style="4" customWidth="1"/>
    <col min="67" max="67" width="2" style="4" customWidth="1"/>
    <col min="68" max="68" width="1.875" style="4" customWidth="1"/>
    <col min="69" max="16384" width="12.875" style="4"/>
  </cols>
  <sheetData>
    <row r="2" spans="1:71" ht="18" customHeight="1">
      <c r="P2" s="54"/>
      <c r="Q2" s="54"/>
      <c r="R2" s="64" t="s">
        <v>106</v>
      </c>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row>
    <row r="3" spans="1:71" ht="14.1" customHeight="1" thickBot="1">
      <c r="B3" s="11"/>
      <c r="C3" s="11"/>
      <c r="D3" s="11"/>
      <c r="E3" s="11"/>
      <c r="F3" s="11"/>
      <c r="G3" s="11"/>
      <c r="H3" s="11"/>
      <c r="I3" s="11"/>
      <c r="J3" s="11"/>
      <c r="K3" s="11"/>
      <c r="L3" s="11"/>
      <c r="M3" s="11"/>
      <c r="N3" s="11"/>
      <c r="O3" s="55"/>
      <c r="P3" s="55"/>
      <c r="Q3" s="5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row>
    <row r="4" spans="1:71" ht="20.100000000000001" customHeight="1" thickTop="1"/>
    <row r="5" spans="1:71" ht="30" customHeight="1">
      <c r="A5" s="105" t="s">
        <v>109</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row>
    <row r="6" spans="1:71" ht="2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13"/>
      <c r="AO6" s="13"/>
      <c r="AP6" s="13"/>
      <c r="AQ6" s="13"/>
      <c r="AR6" s="13"/>
      <c r="AS6" s="13"/>
      <c r="AT6" s="13"/>
      <c r="AU6" s="13"/>
      <c r="AV6" s="13"/>
      <c r="AW6" s="13"/>
      <c r="AX6" s="13"/>
      <c r="AY6" s="13"/>
      <c r="AZ6" s="13"/>
      <c r="BA6" s="13"/>
      <c r="BB6" s="13"/>
      <c r="BC6" s="13"/>
      <c r="BD6" s="13"/>
      <c r="BE6" s="13"/>
    </row>
    <row r="7" spans="1:71" ht="20.100000000000001" customHeight="1">
      <c r="B7" s="95" t="s">
        <v>90</v>
      </c>
      <c r="C7" s="96"/>
      <c r="D7" s="96"/>
      <c r="E7" s="96"/>
      <c r="F7" s="96"/>
      <c r="G7" s="96"/>
      <c r="H7" s="96"/>
      <c r="I7" s="96"/>
      <c r="J7" s="97"/>
      <c r="AE7" s="95" t="s">
        <v>40</v>
      </c>
      <c r="AF7" s="96"/>
      <c r="AG7" s="96"/>
      <c r="AH7" s="96"/>
      <c r="AI7" s="96"/>
      <c r="AJ7" s="96"/>
      <c r="AK7" s="96"/>
      <c r="AL7" s="97"/>
    </row>
    <row r="8" spans="1:71" ht="20.100000000000001" customHeight="1">
      <c r="B8" s="14"/>
      <c r="C8" s="14"/>
      <c r="D8" s="14"/>
      <c r="E8" s="14"/>
      <c r="F8" s="14"/>
      <c r="G8" s="14"/>
      <c r="H8" s="14"/>
      <c r="I8" s="14"/>
      <c r="J8" s="14"/>
      <c r="K8" s="14"/>
      <c r="L8" s="14"/>
      <c r="M8" s="14"/>
      <c r="N8" s="14"/>
      <c r="O8" s="14"/>
      <c r="P8" s="14"/>
      <c r="Q8" s="14"/>
      <c r="R8" s="14"/>
      <c r="S8" s="14"/>
      <c r="T8" s="14"/>
      <c r="U8" s="14"/>
      <c r="V8" s="14"/>
      <c r="W8" s="14" t="str">
        <f>IF(COUNTIF(T10:T13,T10)&lt;2,"",SUM(I10,L10,O10,R10)/SUM(H10:S10))</f>
        <v/>
      </c>
      <c r="X8" s="14"/>
      <c r="Y8" s="14"/>
      <c r="Z8" s="14"/>
      <c r="AA8" s="14"/>
      <c r="AB8" s="14"/>
    </row>
    <row r="9" spans="1:71" ht="30" customHeight="1">
      <c r="A9" s="15"/>
      <c r="B9" s="109" t="s">
        <v>55</v>
      </c>
      <c r="C9" s="110"/>
      <c r="D9" s="99" t="s">
        <v>54</v>
      </c>
      <c r="E9" s="69"/>
      <c r="F9" s="69"/>
      <c r="G9" s="70"/>
      <c r="H9" s="111" t="str">
        <f>D10</f>
        <v>熊本</v>
      </c>
      <c r="I9" s="111"/>
      <c r="J9" s="112"/>
      <c r="K9" s="113" t="str">
        <f>D11</f>
        <v>沖縄</v>
      </c>
      <c r="L9" s="111"/>
      <c r="M9" s="112"/>
      <c r="N9" s="113" t="str">
        <f>D12</f>
        <v>鹿児島</v>
      </c>
      <c r="O9" s="111"/>
      <c r="P9" s="112"/>
      <c r="Q9" s="113" t="str">
        <f>D13</f>
        <v>長崎</v>
      </c>
      <c r="R9" s="111"/>
      <c r="S9" s="112"/>
      <c r="T9" s="103" t="s">
        <v>87</v>
      </c>
      <c r="U9" s="103"/>
      <c r="V9" s="104"/>
      <c r="W9" s="102" t="s">
        <v>88</v>
      </c>
      <c r="X9" s="103"/>
      <c r="Y9" s="104"/>
      <c r="Z9" s="102" t="s">
        <v>89</v>
      </c>
      <c r="AA9" s="103"/>
      <c r="AB9" s="104"/>
      <c r="AD9" s="15"/>
      <c r="AE9" s="109" t="s">
        <v>55</v>
      </c>
      <c r="AF9" s="110"/>
      <c r="AG9" s="99" t="s">
        <v>54</v>
      </c>
      <c r="AH9" s="69"/>
      <c r="AI9" s="69"/>
      <c r="AJ9" s="70"/>
      <c r="AK9" s="111" t="str">
        <f>AG10</f>
        <v>宮崎</v>
      </c>
      <c r="AL9" s="111"/>
      <c r="AM9" s="112"/>
      <c r="AN9" s="113" t="str">
        <f>AG11</f>
        <v>福岡</v>
      </c>
      <c r="AO9" s="111"/>
      <c r="AP9" s="112"/>
      <c r="AQ9" s="113" t="str">
        <f>AG12</f>
        <v>大分</v>
      </c>
      <c r="AR9" s="111"/>
      <c r="AS9" s="112"/>
      <c r="AT9" s="113" t="str">
        <f>AG13</f>
        <v>佐賀</v>
      </c>
      <c r="AU9" s="111"/>
      <c r="AV9" s="112"/>
      <c r="AW9" s="103" t="s">
        <v>87</v>
      </c>
      <c r="AX9" s="103"/>
      <c r="AY9" s="104"/>
      <c r="AZ9" s="102" t="s">
        <v>88</v>
      </c>
      <c r="BA9" s="103"/>
      <c r="BB9" s="104"/>
      <c r="BC9" s="102" t="s">
        <v>89</v>
      </c>
      <c r="BD9" s="103"/>
      <c r="BE9" s="104"/>
    </row>
    <row r="10" spans="1:71" ht="39.950000000000003" customHeight="1">
      <c r="A10" s="15"/>
      <c r="B10" s="90" t="s">
        <v>56</v>
      </c>
      <c r="C10" s="91"/>
      <c r="D10" s="75" t="s">
        <v>108</v>
      </c>
      <c r="E10" s="76"/>
      <c r="F10" s="76"/>
      <c r="G10" s="77"/>
      <c r="H10" s="107"/>
      <c r="I10" s="107"/>
      <c r="J10" s="108"/>
      <c r="K10" s="53" t="str">
        <f>IF(L10="","",IF(L10&gt;M10,"○","●"))</f>
        <v>●</v>
      </c>
      <c r="L10" s="16">
        <v>4</v>
      </c>
      <c r="M10" s="17">
        <v>8</v>
      </c>
      <c r="N10" s="53" t="str">
        <f>IF(O10="","",IF(O10&gt;P10,"○","●"))</f>
        <v>●</v>
      </c>
      <c r="O10" s="16">
        <v>4</v>
      </c>
      <c r="P10" s="17">
        <v>8</v>
      </c>
      <c r="Q10" s="53" t="str">
        <f>IF(R10="","",IF(R10&gt;S10,"○","●"))</f>
        <v>●</v>
      </c>
      <c r="R10" s="16">
        <v>5</v>
      </c>
      <c r="S10" s="17">
        <v>8</v>
      </c>
      <c r="T10" s="16">
        <f>IF(K10="","",COUNTIF(K10:Q10,"○"))</f>
        <v>0</v>
      </c>
      <c r="U10" s="18" t="s">
        <v>79</v>
      </c>
      <c r="V10" s="16">
        <f>IF(M10="","",COUNTIF(K10:Q10,"●"))</f>
        <v>3</v>
      </c>
      <c r="W10" s="92" t="str">
        <f>IF(COUNTIF(T$10:T$13,T10)&lt;=2,"",SUM(I10,L10,O10,R10)/SUM(H10:S10))</f>
        <v/>
      </c>
      <c r="X10" s="93"/>
      <c r="Y10" s="94"/>
      <c r="Z10" s="75">
        <f>IF(W10&lt;&gt;"",IF(T10=1,1,0)+RANK(W10,W$10:W$13),RANK(T10,T$10:T$13,0))</f>
        <v>4</v>
      </c>
      <c r="AA10" s="76"/>
      <c r="AB10" s="77"/>
      <c r="AC10" s="100"/>
      <c r="AD10" s="101"/>
      <c r="AE10" s="90" t="s">
        <v>43</v>
      </c>
      <c r="AF10" s="91"/>
      <c r="AG10" s="75" t="s">
        <v>59</v>
      </c>
      <c r="AH10" s="98"/>
      <c r="AI10" s="98"/>
      <c r="AJ10" s="79"/>
      <c r="AK10" s="107"/>
      <c r="AL10" s="107"/>
      <c r="AM10" s="108"/>
      <c r="AN10" s="53" t="str">
        <f>IF(AO10="","",IF(AO10&gt;AP10,"○","●"))</f>
        <v>○</v>
      </c>
      <c r="AO10" s="16">
        <v>8</v>
      </c>
      <c r="AP10" s="17">
        <v>6</v>
      </c>
      <c r="AQ10" s="53" t="str">
        <f>IF(AR10="","",IF(AR10&gt;AS10,"○","●"))</f>
        <v>○</v>
      </c>
      <c r="AR10" s="16">
        <v>9</v>
      </c>
      <c r="AS10" s="17">
        <v>8</v>
      </c>
      <c r="AT10" s="53" t="str">
        <f>IF(AU10="","",IF(AU10&gt;AV10,"○","●"))</f>
        <v>○</v>
      </c>
      <c r="AU10" s="16">
        <v>8</v>
      </c>
      <c r="AV10" s="17">
        <v>2</v>
      </c>
      <c r="AW10" s="16">
        <f>IF(AN10="","",COUNTIF(AN10:AT10,"○"))</f>
        <v>3</v>
      </c>
      <c r="AX10" s="18" t="s">
        <v>79</v>
      </c>
      <c r="AY10" s="16">
        <f>IF(AP10="","",COUNTIF(AN10:AT10,"●"))</f>
        <v>0</v>
      </c>
      <c r="AZ10" s="92" t="str">
        <f>IF(COUNTIF(AW$10:AW$13,AW10)&lt;=2,"",SUM(AL10,AO10,AR10,AU10)/SUM(AK10:AV10))</f>
        <v/>
      </c>
      <c r="BA10" s="93"/>
      <c r="BB10" s="94"/>
      <c r="BC10" s="75">
        <f>IF(AZ10&lt;&gt;"",IF(AW10=1,1,0)+RANK(AZ10,AZ$10:AZ$13),RANK(AW10,AW$10:AW$13,0))</f>
        <v>1</v>
      </c>
      <c r="BD10" s="76"/>
      <c r="BE10" s="77"/>
      <c r="BG10" s="75" t="s">
        <v>60</v>
      </c>
      <c r="BH10" s="76"/>
      <c r="BI10" s="76"/>
      <c r="BJ10" s="79"/>
      <c r="BM10" s="75" t="s">
        <v>62</v>
      </c>
      <c r="BN10" s="98"/>
      <c r="BO10" s="98"/>
      <c r="BP10" s="79"/>
      <c r="BS10" s="4">
        <f>SUM(H10:S10)</f>
        <v>37</v>
      </c>
    </row>
    <row r="11" spans="1:71" ht="39.950000000000003" customHeight="1">
      <c r="A11" s="15"/>
      <c r="B11" s="114" t="s">
        <v>57</v>
      </c>
      <c r="C11" s="115"/>
      <c r="D11" s="75" t="s">
        <v>21</v>
      </c>
      <c r="E11" s="98"/>
      <c r="F11" s="98"/>
      <c r="G11" s="79"/>
      <c r="H11" s="19" t="str">
        <f>IF(I11="","",IF(I11&gt;J11,"○","●"))</f>
        <v>○</v>
      </c>
      <c r="I11" s="19">
        <f>IF(M10="","",M10)</f>
        <v>8</v>
      </c>
      <c r="J11" s="19">
        <f>IF(L10="","",L10)</f>
        <v>4</v>
      </c>
      <c r="K11" s="87"/>
      <c r="L11" s="88"/>
      <c r="M11" s="89"/>
      <c r="N11" s="29" t="str">
        <f>IF(O11="","",IF(O11&gt;P11,"○","●"))</f>
        <v>●</v>
      </c>
      <c r="O11" s="19">
        <v>3</v>
      </c>
      <c r="P11" s="20">
        <v>8</v>
      </c>
      <c r="Q11" s="29" t="str">
        <f>IF(R11="","",IF(R11&gt;S11,"○","●"))</f>
        <v>○</v>
      </c>
      <c r="R11" s="19">
        <v>8</v>
      </c>
      <c r="S11" s="20">
        <v>0</v>
      </c>
      <c r="T11" s="19">
        <f>IF(H11="","",COUNTIF(H11:Q11,"○"))</f>
        <v>2</v>
      </c>
      <c r="U11" s="19" t="s">
        <v>80</v>
      </c>
      <c r="V11" s="19">
        <f>IF(H11="","",COUNTIF(H11:Q11,"●"))</f>
        <v>1</v>
      </c>
      <c r="W11" s="92">
        <f>IF(COUNTIF(T$10:T$13,T11)&lt;=2,"",SUM(I11,L11,O11,R11)/SUM(H11:S11))</f>
        <v>0.61290322580645162</v>
      </c>
      <c r="X11" s="93"/>
      <c r="Y11" s="94"/>
      <c r="Z11" s="75">
        <f>IF(W11&lt;&gt;"",IF(T11=1,1,0)+RANK(W11,W$10:W$13),RANK(T11,T$10:T$13,0))</f>
        <v>1</v>
      </c>
      <c r="AA11" s="76"/>
      <c r="AB11" s="77"/>
      <c r="AD11" s="15"/>
      <c r="AE11" s="90" t="s">
        <v>82</v>
      </c>
      <c r="AF11" s="91"/>
      <c r="AG11" s="75" t="s">
        <v>60</v>
      </c>
      <c r="AH11" s="98"/>
      <c r="AI11" s="98"/>
      <c r="AJ11" s="79"/>
      <c r="AK11" s="19" t="str">
        <f>IF(AL11="","",IF(AL11&gt;AM11,"○","●"))</f>
        <v>●</v>
      </c>
      <c r="AL11" s="19">
        <f>IF(AP10="","",AP10)</f>
        <v>6</v>
      </c>
      <c r="AM11" s="19">
        <f>IF(AO10="","",AO10)</f>
        <v>8</v>
      </c>
      <c r="AN11" s="87"/>
      <c r="AO11" s="88"/>
      <c r="AP11" s="89"/>
      <c r="AQ11" s="29" t="str">
        <f>IF(AR11="","",IF(AR11&gt;AS11,"○","●"))</f>
        <v>●</v>
      </c>
      <c r="AR11" s="19">
        <v>7</v>
      </c>
      <c r="AS11" s="20">
        <v>9</v>
      </c>
      <c r="AT11" s="29" t="str">
        <f>IF(AU11="","",IF(AU11&gt;AV11,"○","●"))</f>
        <v>○</v>
      </c>
      <c r="AU11" s="19">
        <v>8</v>
      </c>
      <c r="AV11" s="20">
        <v>6</v>
      </c>
      <c r="AW11" s="19">
        <f>IF(AK11="","",COUNTIF(AK11:AT11,"○"))</f>
        <v>1</v>
      </c>
      <c r="AX11" s="19" t="s">
        <v>79</v>
      </c>
      <c r="AY11" s="19">
        <f>IF(AK11="","",COUNTIF(AK11:AT11,"●"))</f>
        <v>2</v>
      </c>
      <c r="AZ11" s="92" t="str">
        <f>IF(COUNTIF(AW$10:AW$13,AW11)&lt;=2,"",SUM(AL11,AO11,AR11,AU11)/SUM(AK11:AV11))</f>
        <v/>
      </c>
      <c r="BA11" s="93"/>
      <c r="BB11" s="94"/>
      <c r="BC11" s="75">
        <f>IF(AZ11&lt;&gt;"",IF(AW11=1,1,0)+RANK(AZ11,AZ$10:AZ$13),RANK(AW11,AW$10:AW$13,0))</f>
        <v>3</v>
      </c>
      <c r="BD11" s="76"/>
      <c r="BE11" s="77"/>
      <c r="BG11" s="75" t="s">
        <v>61</v>
      </c>
      <c r="BH11" s="76"/>
      <c r="BI11" s="76"/>
      <c r="BJ11" s="79"/>
      <c r="BM11" s="75" t="s">
        <v>15</v>
      </c>
      <c r="BN11" s="98"/>
      <c r="BO11" s="98"/>
      <c r="BP11" s="79"/>
      <c r="BS11" s="4">
        <f>SUM(H11:S11)</f>
        <v>31</v>
      </c>
    </row>
    <row r="12" spans="1:71" ht="39.950000000000003" customHeight="1">
      <c r="A12" s="15"/>
      <c r="B12" s="114" t="s">
        <v>58</v>
      </c>
      <c r="C12" s="115"/>
      <c r="D12" s="75" t="s">
        <v>14</v>
      </c>
      <c r="E12" s="76"/>
      <c r="F12" s="76"/>
      <c r="G12" s="79"/>
      <c r="H12" s="19" t="str">
        <f>IF(I12="","",IF(I12&gt;J12,"○","●"))</f>
        <v>○</v>
      </c>
      <c r="I12" s="19">
        <f>IF(P10="","",P10)</f>
        <v>8</v>
      </c>
      <c r="J12" s="19">
        <f>IF(O10="","",O10)</f>
        <v>4</v>
      </c>
      <c r="K12" s="29" t="str">
        <f>IF(L12="","",IF(L12&gt;M12,"○","●"))</f>
        <v>○</v>
      </c>
      <c r="L12" s="19">
        <f>IF(P11="","",P11)</f>
        <v>8</v>
      </c>
      <c r="M12" s="19">
        <f>IF(O11="","",O11)</f>
        <v>3</v>
      </c>
      <c r="N12" s="87"/>
      <c r="O12" s="88"/>
      <c r="P12" s="89"/>
      <c r="Q12" s="29" t="str">
        <f>IF(R12="","",IF(R12&gt;S12,"○","●"))</f>
        <v>●</v>
      </c>
      <c r="R12" s="19">
        <v>8</v>
      </c>
      <c r="S12" s="20">
        <v>9</v>
      </c>
      <c r="T12" s="19">
        <f>IF(R12="","",COUNTIF(H12:Q12,"○"))</f>
        <v>2</v>
      </c>
      <c r="U12" s="19" t="s">
        <v>81</v>
      </c>
      <c r="V12" s="19">
        <f>IF(R12="","",COUNTIF(H12:Q12,"●"))</f>
        <v>1</v>
      </c>
      <c r="W12" s="92">
        <f>IF(COUNTIF(T$10:T$13,T12)&lt;=2,"",SUM(I12,L12,O12,R12)/SUM(H12:S12))</f>
        <v>0.6</v>
      </c>
      <c r="X12" s="93"/>
      <c r="Y12" s="94"/>
      <c r="Z12" s="75">
        <f>IF(W12&lt;&gt;"",IF(T12=1,1,0)+RANK(W12,W$10:W$13),RANK(T12,T$10:T$13,0))</f>
        <v>2</v>
      </c>
      <c r="AA12" s="76"/>
      <c r="AB12" s="77"/>
      <c r="AD12" s="15"/>
      <c r="AE12" s="90" t="s">
        <v>83</v>
      </c>
      <c r="AF12" s="91"/>
      <c r="AG12" s="85" t="s">
        <v>22</v>
      </c>
      <c r="AH12" s="86"/>
      <c r="AI12" s="86"/>
      <c r="AJ12" s="79"/>
      <c r="AK12" s="19" t="str">
        <f>IF(AL12="","",IF(AL12&gt;AM12,"○","●"))</f>
        <v>●</v>
      </c>
      <c r="AL12" s="19">
        <f>IF(AS10="","",AS10)</f>
        <v>8</v>
      </c>
      <c r="AM12" s="19">
        <f>IF(AR10="","",AR10)</f>
        <v>9</v>
      </c>
      <c r="AN12" s="29" t="str">
        <f>IF(AO12="","",IF(AO12&gt;AP12,"○","●"))</f>
        <v>○</v>
      </c>
      <c r="AO12" s="19">
        <f>IF(AS11="","",AS11)</f>
        <v>9</v>
      </c>
      <c r="AP12" s="19">
        <f>IF(AR11="","",AR11)</f>
        <v>7</v>
      </c>
      <c r="AQ12" s="87"/>
      <c r="AR12" s="88"/>
      <c r="AS12" s="89"/>
      <c r="AT12" s="29" t="str">
        <f>IF(AU12="","",IF(AU12&gt;AV12,"○","●"))</f>
        <v>○</v>
      </c>
      <c r="AU12" s="19">
        <v>9</v>
      </c>
      <c r="AV12" s="20">
        <v>7</v>
      </c>
      <c r="AW12" s="19">
        <f>IF(AU12="","",COUNTIF(AK12:AT12,"○"))</f>
        <v>2</v>
      </c>
      <c r="AX12" s="19" t="s">
        <v>79</v>
      </c>
      <c r="AY12" s="19">
        <f>IF(AU12="","",COUNTIF(AK12:AT12,"●"))</f>
        <v>1</v>
      </c>
      <c r="AZ12" s="92" t="str">
        <f>IF(COUNTIF(AW$10:AW$13,AW12)&lt;=2,"",SUM(AL12,AO12,AR12,AU12)/SUM(AK12:AV12))</f>
        <v/>
      </c>
      <c r="BA12" s="93"/>
      <c r="BB12" s="94"/>
      <c r="BC12" s="75">
        <f>IF(AZ12&lt;&gt;"",IF(AW12=1,1,0)+RANK(AZ12,AZ$10:AZ$13),RANK(AW12,AW$10:AW$13,0))</f>
        <v>2</v>
      </c>
      <c r="BD12" s="76"/>
      <c r="BE12" s="77"/>
      <c r="BG12" s="75" t="s">
        <v>22</v>
      </c>
      <c r="BH12" s="76"/>
      <c r="BI12" s="76"/>
      <c r="BJ12" s="79"/>
      <c r="BM12" s="75" t="s">
        <v>59</v>
      </c>
      <c r="BN12" s="76"/>
      <c r="BO12" s="76"/>
      <c r="BP12" s="77"/>
      <c r="BS12" s="4">
        <f>SUM(H12:S12)</f>
        <v>40</v>
      </c>
    </row>
    <row r="13" spans="1:71" ht="39.950000000000003" customHeight="1">
      <c r="A13" s="15"/>
      <c r="B13" s="114" t="s">
        <v>86</v>
      </c>
      <c r="C13" s="115"/>
      <c r="D13" s="75" t="s">
        <v>62</v>
      </c>
      <c r="E13" s="76"/>
      <c r="F13" s="76"/>
      <c r="G13" s="77"/>
      <c r="H13" s="19" t="str">
        <f>IF(I13="","",IF(I13&gt;J13,"○","●"))</f>
        <v>○</v>
      </c>
      <c r="I13" s="19">
        <f>IF(S10="","",S10)</f>
        <v>8</v>
      </c>
      <c r="J13" s="19">
        <f>IF(R10="","",R10)</f>
        <v>5</v>
      </c>
      <c r="K13" s="29" t="str">
        <f>IF(L13="","",IF(L13&gt;M13,"○","●"))</f>
        <v>●</v>
      </c>
      <c r="L13" s="19">
        <f>IF(S11="","",S11)</f>
        <v>0</v>
      </c>
      <c r="M13" s="19">
        <f>IF(R11="","",R11)</f>
        <v>8</v>
      </c>
      <c r="N13" s="29" t="str">
        <f>IF(O13="","",IF(O13&gt;P13,"○","●"))</f>
        <v>○</v>
      </c>
      <c r="O13" s="19">
        <f>IF(S12="","",S12)</f>
        <v>9</v>
      </c>
      <c r="P13" s="19">
        <f>IF(R12="","",R12)</f>
        <v>8</v>
      </c>
      <c r="Q13" s="87"/>
      <c r="R13" s="88"/>
      <c r="S13" s="89"/>
      <c r="T13" s="19">
        <f>IF(O13="","",COUNTIF(H13:N13,"○"))</f>
        <v>2</v>
      </c>
      <c r="U13" s="19" t="s">
        <v>80</v>
      </c>
      <c r="V13" s="19">
        <f>IF(O13="","",COUNTIF(H13:N13,"●"))</f>
        <v>1</v>
      </c>
      <c r="W13" s="92">
        <f>IF(COUNTIF(T$10:T$13,T13)&lt;=2,"",SUM(I13,L13,O13,R13)/SUM(H13:S13))</f>
        <v>0.44736842105263158</v>
      </c>
      <c r="X13" s="93"/>
      <c r="Y13" s="94"/>
      <c r="Z13" s="75">
        <f>IF(W13&lt;&gt;"",IF(T13=1,1,0)+RANK(W13,W$10:W$13),RANK(T13,T$10:T$13,0))</f>
        <v>3</v>
      </c>
      <c r="AA13" s="76"/>
      <c r="AB13" s="77"/>
      <c r="AC13" s="100"/>
      <c r="AD13" s="101"/>
      <c r="AE13" s="90" t="s">
        <v>84</v>
      </c>
      <c r="AF13" s="91"/>
      <c r="AG13" s="75" t="s">
        <v>61</v>
      </c>
      <c r="AH13" s="76"/>
      <c r="AI13" s="76"/>
      <c r="AJ13" s="79"/>
      <c r="AK13" s="19" t="str">
        <f>IF(AL13="","",IF(AL13&gt;AM13,"○","●"))</f>
        <v>●</v>
      </c>
      <c r="AL13" s="19">
        <f>IF(AV10="","",AV10)</f>
        <v>2</v>
      </c>
      <c r="AM13" s="19">
        <f>IF(AU10="","",AU10)</f>
        <v>8</v>
      </c>
      <c r="AN13" s="29" t="str">
        <f>IF(AO13="","",IF(AO13&gt;AP13,"○","●"))</f>
        <v>●</v>
      </c>
      <c r="AO13" s="19">
        <f>IF(AV11="","",AV11)</f>
        <v>6</v>
      </c>
      <c r="AP13" s="19">
        <f>IF(AU11="","",AU11)</f>
        <v>8</v>
      </c>
      <c r="AQ13" s="29" t="str">
        <f>IF(AR13="","",IF(AR13&gt;AS13,"○","●"))</f>
        <v>●</v>
      </c>
      <c r="AR13" s="19">
        <f>IF(AV12="","",AV12)</f>
        <v>7</v>
      </c>
      <c r="AS13" s="19">
        <f>IF(AU12="","",AU12)</f>
        <v>9</v>
      </c>
      <c r="AT13" s="87"/>
      <c r="AU13" s="88"/>
      <c r="AV13" s="89"/>
      <c r="AW13" s="19">
        <f>IF(AR13="","",COUNTIF(AK13:AQ13,"○"))</f>
        <v>0</v>
      </c>
      <c r="AX13" s="19" t="s">
        <v>79</v>
      </c>
      <c r="AY13" s="19">
        <f>IF(AR13="","",COUNTIF(AK13:AQ13,"●"))</f>
        <v>3</v>
      </c>
      <c r="AZ13" s="92" t="str">
        <f>IF(COUNTIF(AW$10:AW$13,AW13)&lt;=2,"",SUM(AL13,AO13,AR13,AU13)/SUM(AK13:AV13))</f>
        <v/>
      </c>
      <c r="BA13" s="93"/>
      <c r="BB13" s="94"/>
      <c r="BC13" s="75">
        <f>IF(AZ13&lt;&gt;"",IF(AW13=1,1,0)+RANK(AZ13,AZ$10:AZ$13),RANK(AW13,AW$10:AW$13,0))</f>
        <v>4</v>
      </c>
      <c r="BD13" s="76"/>
      <c r="BE13" s="77"/>
      <c r="BG13" s="85" t="s">
        <v>14</v>
      </c>
      <c r="BH13" s="86"/>
      <c r="BI13" s="86"/>
      <c r="BJ13" s="79"/>
      <c r="BM13" s="75" t="s">
        <v>21</v>
      </c>
      <c r="BN13" s="98"/>
      <c r="BO13" s="98"/>
      <c r="BP13" s="79"/>
      <c r="BS13" s="4">
        <f>SUM(H13:S13)</f>
        <v>38</v>
      </c>
    </row>
    <row r="14" spans="1:71" ht="20.100000000000001" customHeight="1">
      <c r="H14" s="116" t="s">
        <v>92</v>
      </c>
      <c r="I14" s="117"/>
      <c r="J14" s="117"/>
      <c r="K14" s="117"/>
      <c r="L14" s="117"/>
      <c r="M14" s="117"/>
      <c r="N14" s="117"/>
      <c r="O14" s="117"/>
      <c r="P14" s="117"/>
      <c r="Q14" s="117"/>
      <c r="R14" s="117"/>
      <c r="S14" s="117"/>
      <c r="T14" s="117"/>
      <c r="U14" s="117"/>
      <c r="V14" s="117"/>
      <c r="W14" s="117"/>
      <c r="X14" s="117"/>
      <c r="Y14" s="117"/>
      <c r="Z14" s="117"/>
      <c r="AA14" s="117"/>
      <c r="AB14" s="117"/>
      <c r="AC14" s="117"/>
      <c r="AJ14" s="116" t="s">
        <v>92</v>
      </c>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71" ht="20.100000000000001" customHeight="1">
      <c r="H15" s="21"/>
      <c r="I15" s="22"/>
      <c r="J15" s="22"/>
      <c r="K15" s="22"/>
      <c r="L15" s="22"/>
      <c r="M15" s="22"/>
      <c r="N15" s="22"/>
      <c r="O15" s="22"/>
      <c r="P15" s="22"/>
      <c r="Q15" s="22"/>
      <c r="R15" s="22"/>
      <c r="S15" s="22"/>
      <c r="T15" s="22"/>
      <c r="U15" s="22"/>
      <c r="V15" s="22"/>
      <c r="W15" s="22"/>
      <c r="X15" s="22"/>
      <c r="Y15" s="22"/>
      <c r="Z15" s="22"/>
      <c r="AA15" s="22"/>
      <c r="AB15" s="22"/>
      <c r="AC15" s="22"/>
      <c r="AJ15" s="21"/>
      <c r="AK15" s="22"/>
      <c r="AL15" s="22"/>
      <c r="AM15" s="22"/>
      <c r="AN15" s="22"/>
      <c r="AO15" s="22"/>
      <c r="AP15" s="22"/>
      <c r="AQ15" s="22"/>
      <c r="AR15" s="22"/>
      <c r="AS15" s="22"/>
      <c r="AT15" s="22"/>
      <c r="AU15" s="22"/>
      <c r="AV15" s="22"/>
      <c r="AW15" s="22"/>
      <c r="AX15" s="22"/>
      <c r="AY15" s="22"/>
      <c r="AZ15" s="22"/>
      <c r="BA15" s="22"/>
      <c r="BB15" s="22"/>
      <c r="BC15" s="22"/>
      <c r="BD15" s="22"/>
      <c r="BE15" s="22"/>
    </row>
    <row r="16" spans="1:71" ht="20.100000000000001" customHeight="1">
      <c r="AU16" s="5"/>
    </row>
    <row r="17" spans="2:68" ht="20.100000000000001" customHeight="1">
      <c r="B17" s="95" t="s">
        <v>75</v>
      </c>
      <c r="C17" s="96"/>
      <c r="D17" s="96"/>
      <c r="E17" s="96"/>
      <c r="F17" s="96"/>
      <c r="G17" s="96"/>
      <c r="H17" s="96"/>
      <c r="I17" s="96"/>
      <c r="J17" s="96"/>
      <c r="K17" s="69"/>
      <c r="L17" s="70"/>
      <c r="S17" s="23"/>
      <c r="T17" s="23"/>
      <c r="U17" s="24"/>
      <c r="V17" s="25"/>
      <c r="AE17" s="95" t="s">
        <v>76</v>
      </c>
      <c r="AF17" s="69"/>
      <c r="AG17" s="69"/>
      <c r="AH17" s="69"/>
      <c r="AI17" s="69"/>
      <c r="AJ17" s="69"/>
      <c r="AK17" s="69"/>
      <c r="AL17" s="69"/>
      <c r="AM17" s="69"/>
      <c r="AN17" s="69"/>
      <c r="AO17" s="70"/>
      <c r="AT17" s="5"/>
      <c r="AU17" s="26"/>
      <c r="AV17" s="23"/>
      <c r="AW17" s="24"/>
      <c r="AX17" s="25"/>
      <c r="AY17" s="5"/>
    </row>
    <row r="18" spans="2:68" ht="14.1" customHeight="1">
      <c r="N18" s="5"/>
      <c r="AP18" s="5"/>
      <c r="AU18" s="5"/>
    </row>
    <row r="19" spans="2:68" ht="15" customHeight="1"/>
    <row r="20" spans="2:68" ht="30" customHeight="1">
      <c r="J20" s="5"/>
      <c r="K20" s="5"/>
      <c r="N20" s="5"/>
      <c r="O20" s="75" t="s">
        <v>112</v>
      </c>
      <c r="P20" s="98"/>
      <c r="Q20" s="98"/>
      <c r="R20" s="79"/>
      <c r="AL20" s="5"/>
      <c r="AM20" s="5"/>
      <c r="AP20" s="5"/>
      <c r="AQ20" s="75" t="s">
        <v>127</v>
      </c>
      <c r="AR20" s="76"/>
      <c r="AS20" s="76"/>
      <c r="AT20" s="79"/>
    </row>
    <row r="21" spans="2:68" ht="15" customHeight="1">
      <c r="J21" s="5"/>
      <c r="K21" s="5"/>
      <c r="N21" s="5"/>
      <c r="O21" s="27"/>
      <c r="P21" s="225"/>
      <c r="Q21" s="226"/>
      <c r="R21" s="27"/>
      <c r="T21" s="83" t="s">
        <v>23</v>
      </c>
      <c r="U21" s="84"/>
      <c r="V21" s="79"/>
      <c r="W21" s="214" t="s">
        <v>136</v>
      </c>
      <c r="X21" s="76"/>
      <c r="Y21" s="77"/>
      <c r="AL21" s="5"/>
      <c r="AM21" s="5"/>
      <c r="AP21" s="5"/>
      <c r="AQ21" s="27"/>
      <c r="AR21" s="230"/>
      <c r="AS21" s="27"/>
      <c r="AT21" s="27"/>
      <c r="AV21" s="83" t="s">
        <v>23</v>
      </c>
      <c r="AW21" s="84"/>
      <c r="AX21" s="79"/>
      <c r="AY21" s="214" t="s">
        <v>116</v>
      </c>
      <c r="AZ21" s="76"/>
      <c r="BA21" s="77"/>
    </row>
    <row r="22" spans="2:68" ht="15" customHeight="1">
      <c r="J22" s="5"/>
      <c r="P22" s="5"/>
      <c r="Q22" s="227"/>
      <c r="T22" s="68" t="s">
        <v>24</v>
      </c>
      <c r="U22" s="69"/>
      <c r="V22" s="70"/>
      <c r="W22" s="214" t="s">
        <v>137</v>
      </c>
      <c r="X22" s="76"/>
      <c r="Y22" s="77"/>
      <c r="AL22" s="5"/>
      <c r="AR22" s="231"/>
      <c r="AV22" s="68" t="s">
        <v>24</v>
      </c>
      <c r="AW22" s="69"/>
      <c r="AX22" s="70"/>
      <c r="AY22" s="214" t="s">
        <v>117</v>
      </c>
      <c r="AZ22" s="76"/>
      <c r="BA22" s="77"/>
    </row>
    <row r="23" spans="2:68" ht="15" customHeight="1">
      <c r="I23" s="5"/>
      <c r="J23" s="5"/>
      <c r="K23" s="5"/>
      <c r="L23" s="5"/>
      <c r="M23" s="5"/>
      <c r="N23" s="71"/>
      <c r="O23" s="71"/>
      <c r="P23" s="5"/>
      <c r="Q23" s="227"/>
      <c r="T23" s="72" t="s">
        <v>25</v>
      </c>
      <c r="U23" s="73"/>
      <c r="V23" s="74"/>
      <c r="W23" s="214" t="s">
        <v>138</v>
      </c>
      <c r="X23" s="76"/>
      <c r="Y23" s="77"/>
      <c r="AK23" s="5"/>
      <c r="AL23" s="5"/>
      <c r="AM23" s="5"/>
      <c r="AN23" s="5"/>
      <c r="AO23" s="5"/>
      <c r="AP23" s="71"/>
      <c r="AQ23" s="71"/>
      <c r="AR23" s="231"/>
      <c r="AS23" s="5"/>
      <c r="AV23" s="72" t="s">
        <v>25</v>
      </c>
      <c r="AW23" s="73"/>
      <c r="AX23" s="74"/>
      <c r="AY23" s="214" t="s">
        <v>131</v>
      </c>
      <c r="AZ23" s="76"/>
      <c r="BA23" s="77"/>
    </row>
    <row r="24" spans="2:68" ht="15" customHeight="1">
      <c r="I24" s="5"/>
      <c r="N24" s="67"/>
      <c r="O24" s="67"/>
      <c r="P24" s="30"/>
      <c r="Q24" s="228"/>
      <c r="T24" s="72" t="s">
        <v>26</v>
      </c>
      <c r="U24" s="78"/>
      <c r="V24" s="79"/>
      <c r="W24" s="216" t="s">
        <v>139</v>
      </c>
      <c r="X24" s="217"/>
      <c r="Y24" s="218"/>
      <c r="Z24" s="31"/>
      <c r="AA24" s="32"/>
      <c r="AB24" s="31"/>
      <c r="AC24" s="33"/>
      <c r="AD24" s="33"/>
      <c r="AE24" s="33"/>
      <c r="AF24" s="33"/>
      <c r="AG24" s="34"/>
      <c r="AH24" s="34"/>
      <c r="AK24" s="5"/>
      <c r="AP24" s="67"/>
      <c r="AQ24" s="67"/>
      <c r="AR24" s="232"/>
      <c r="AS24" s="30"/>
      <c r="AV24" s="72" t="s">
        <v>20</v>
      </c>
      <c r="AW24" s="78"/>
      <c r="AX24" s="79"/>
      <c r="AY24" s="80"/>
      <c r="AZ24" s="81"/>
      <c r="BA24" s="82"/>
      <c r="BB24" s="31"/>
    </row>
    <row r="25" spans="2:68" ht="15" customHeight="1" thickBot="1">
      <c r="H25" s="5"/>
      <c r="I25" s="5"/>
      <c r="J25" s="14"/>
      <c r="K25" s="14"/>
      <c r="L25" s="14"/>
      <c r="M25" s="14"/>
      <c r="N25" s="66"/>
      <c r="O25" s="66"/>
      <c r="P25" s="14"/>
      <c r="Q25" s="229"/>
      <c r="R25" s="5"/>
      <c r="S25" s="5"/>
      <c r="T25" s="5"/>
      <c r="U25" s="5"/>
      <c r="V25" s="5"/>
      <c r="W25" s="5"/>
      <c r="X25" s="5"/>
      <c r="Z25" s="23"/>
      <c r="AA25" s="23"/>
      <c r="AB25" s="23"/>
      <c r="AC25" s="23"/>
      <c r="AD25" s="23"/>
      <c r="AE25" s="23"/>
      <c r="AF25" s="23"/>
      <c r="AG25" s="23"/>
      <c r="AH25" s="23"/>
      <c r="AJ25" s="5"/>
      <c r="AK25" s="5"/>
      <c r="AL25" s="5"/>
      <c r="AM25" s="5"/>
      <c r="AN25" s="5"/>
      <c r="AO25" s="5"/>
      <c r="AP25" s="67"/>
      <c r="AQ25" s="67"/>
      <c r="AR25" s="233"/>
      <c r="AS25" s="14"/>
      <c r="AT25" s="14"/>
      <c r="AU25" s="14"/>
      <c r="AV25" s="14"/>
      <c r="AW25" s="14"/>
      <c r="AX25" s="14"/>
      <c r="AY25" s="14"/>
      <c r="AZ25" s="5"/>
      <c r="BB25" s="23"/>
    </row>
    <row r="26" spans="2:68" ht="15" customHeight="1" thickTop="1">
      <c r="I26" s="15"/>
      <c r="M26" s="35"/>
      <c r="N26" s="67"/>
      <c r="O26" s="67"/>
      <c r="Q26" s="219"/>
      <c r="R26" s="219"/>
      <c r="S26" s="219"/>
      <c r="T26" s="219"/>
      <c r="U26" s="219"/>
      <c r="V26" s="219"/>
      <c r="W26" s="220"/>
      <c r="AK26" s="5"/>
      <c r="AL26" s="221"/>
      <c r="AM26" s="219"/>
      <c r="AN26" s="219"/>
      <c r="AO26" s="222"/>
      <c r="AP26" s="223"/>
      <c r="AQ26" s="223"/>
      <c r="AR26" s="219"/>
      <c r="AY26" s="15"/>
    </row>
    <row r="27" spans="2:68" ht="29.1" customHeight="1">
      <c r="H27" s="75" t="s">
        <v>21</v>
      </c>
      <c r="I27" s="98"/>
      <c r="J27" s="98"/>
      <c r="K27" s="79"/>
      <c r="N27" s="5"/>
      <c r="O27" s="5"/>
      <c r="P27" s="5"/>
      <c r="Q27" s="5"/>
      <c r="R27" s="5"/>
      <c r="S27" s="5"/>
      <c r="V27" s="75" t="s">
        <v>59</v>
      </c>
      <c r="W27" s="98"/>
      <c r="X27" s="98"/>
      <c r="Y27" s="79"/>
      <c r="AJ27" s="75" t="s">
        <v>14</v>
      </c>
      <c r="AK27" s="76"/>
      <c r="AL27" s="76"/>
      <c r="AM27" s="79"/>
      <c r="AP27" s="5"/>
      <c r="AQ27" s="5"/>
      <c r="AR27" s="5"/>
      <c r="AS27" s="5"/>
      <c r="AT27" s="5"/>
      <c r="AU27" s="5"/>
      <c r="AX27" s="75" t="s">
        <v>22</v>
      </c>
      <c r="AY27" s="98"/>
      <c r="AZ27" s="98"/>
      <c r="BA27" s="79"/>
    </row>
    <row r="28" spans="2:68" ht="15" customHeight="1">
      <c r="K28" s="5"/>
      <c r="L28" s="23"/>
      <c r="M28" s="36"/>
      <c r="N28" s="36"/>
      <c r="O28" s="23"/>
      <c r="P28" s="5"/>
    </row>
    <row r="29" spans="2:68" ht="15" customHeight="1">
      <c r="K29" s="5"/>
      <c r="L29" s="23"/>
      <c r="M29" s="36"/>
      <c r="N29" s="36"/>
      <c r="O29" s="23"/>
      <c r="P29" s="5"/>
    </row>
    <row r="30" spans="2:68" ht="15" customHeight="1"/>
    <row r="31" spans="2:68" ht="15" customHeight="1">
      <c r="K31" s="5"/>
      <c r="L31" s="23"/>
      <c r="M31" s="23"/>
      <c r="N31" s="23"/>
      <c r="O31" s="23"/>
      <c r="P31" s="5"/>
      <c r="BG31" s="75" t="s">
        <v>60</v>
      </c>
      <c r="BH31" s="76"/>
      <c r="BI31" s="76"/>
      <c r="BJ31" s="79"/>
      <c r="BM31" s="75" t="s">
        <v>62</v>
      </c>
      <c r="BN31" s="98"/>
      <c r="BO31" s="98"/>
      <c r="BP31" s="79"/>
    </row>
    <row r="32" spans="2:68" ht="20.100000000000001" customHeight="1">
      <c r="B32" s="95" t="s">
        <v>77</v>
      </c>
      <c r="C32" s="96"/>
      <c r="D32" s="96"/>
      <c r="E32" s="96"/>
      <c r="F32" s="96"/>
      <c r="G32" s="96"/>
      <c r="H32" s="96"/>
      <c r="I32" s="96"/>
      <c r="J32" s="96"/>
      <c r="K32" s="96"/>
      <c r="L32" s="97"/>
      <c r="S32" s="23"/>
      <c r="T32" s="23"/>
      <c r="U32" s="24"/>
      <c r="V32" s="25"/>
      <c r="AE32" s="95" t="s">
        <v>85</v>
      </c>
      <c r="AF32" s="96"/>
      <c r="AG32" s="96"/>
      <c r="AH32" s="96"/>
      <c r="AI32" s="96"/>
      <c r="AJ32" s="96"/>
      <c r="AK32" s="96"/>
      <c r="AL32" s="96"/>
      <c r="AM32" s="96"/>
      <c r="AN32" s="96"/>
      <c r="AO32" s="97"/>
      <c r="AU32" s="23"/>
      <c r="AV32" s="23"/>
      <c r="AW32" s="24"/>
      <c r="AX32" s="25"/>
      <c r="BG32" s="75" t="s">
        <v>61</v>
      </c>
      <c r="BH32" s="76"/>
      <c r="BI32" s="76"/>
      <c r="BJ32" s="79"/>
      <c r="BM32" s="75" t="s">
        <v>15</v>
      </c>
      <c r="BN32" s="98"/>
      <c r="BO32" s="98"/>
      <c r="BP32" s="79"/>
    </row>
    <row r="33" spans="2:68" ht="15" customHeight="1">
      <c r="B33" s="37"/>
      <c r="C33" s="37"/>
      <c r="D33" s="37"/>
      <c r="E33" s="37"/>
      <c r="F33" s="37"/>
      <c r="G33" s="37"/>
      <c r="H33" s="37"/>
      <c r="I33" s="37"/>
      <c r="J33" s="37"/>
      <c r="K33" s="37"/>
      <c r="L33" s="37"/>
      <c r="M33" s="38"/>
      <c r="N33" s="38"/>
      <c r="O33" s="38"/>
      <c r="P33" s="38"/>
      <c r="Q33" s="38"/>
      <c r="R33" s="38"/>
      <c r="S33" s="39"/>
      <c r="T33" s="39"/>
      <c r="U33" s="40"/>
      <c r="V33" s="41"/>
      <c r="W33" s="38"/>
      <c r="X33" s="38"/>
      <c r="Y33" s="38"/>
      <c r="Z33" s="38"/>
      <c r="AA33" s="38"/>
      <c r="AB33" s="38"/>
      <c r="AC33" s="38"/>
      <c r="AD33" s="38"/>
      <c r="AE33" s="37"/>
      <c r="AF33" s="37"/>
      <c r="AG33" s="37"/>
      <c r="AH33" s="37"/>
      <c r="AI33" s="37"/>
      <c r="AJ33" s="37"/>
      <c r="AK33" s="37"/>
      <c r="AL33" s="37"/>
      <c r="AM33" s="37"/>
      <c r="AN33" s="37"/>
      <c r="AO33" s="37"/>
      <c r="AU33" s="23"/>
      <c r="AV33" s="23"/>
      <c r="AW33" s="24"/>
      <c r="AX33" s="25"/>
      <c r="BG33" s="75" t="s">
        <v>22</v>
      </c>
      <c r="BH33" s="76"/>
      <c r="BI33" s="76"/>
      <c r="BJ33" s="79"/>
      <c r="BM33" s="75" t="s">
        <v>59</v>
      </c>
      <c r="BN33" s="76"/>
      <c r="BO33" s="76"/>
      <c r="BP33" s="77"/>
    </row>
    <row r="34" spans="2:68" ht="15" customHeight="1">
      <c r="N34" s="5"/>
      <c r="AP34" s="5"/>
      <c r="BG34" s="85" t="s">
        <v>14</v>
      </c>
      <c r="BH34" s="86"/>
      <c r="BI34" s="86"/>
      <c r="BJ34" s="79"/>
      <c r="BM34" s="75" t="s">
        <v>21</v>
      </c>
      <c r="BN34" s="98"/>
      <c r="BO34" s="98"/>
      <c r="BP34" s="79"/>
    </row>
    <row r="35" spans="2:68" ht="29.1" customHeight="1">
      <c r="J35" s="5"/>
      <c r="K35" s="5"/>
      <c r="N35" s="5"/>
      <c r="O35" s="85" t="s">
        <v>119</v>
      </c>
      <c r="P35" s="86"/>
      <c r="Q35" s="86"/>
      <c r="R35" s="79"/>
      <c r="AL35" s="5"/>
      <c r="AM35" s="5"/>
      <c r="AP35" s="5"/>
      <c r="AQ35" s="75" t="s">
        <v>157</v>
      </c>
      <c r="AR35" s="76"/>
      <c r="AS35" s="76"/>
      <c r="AT35" s="79"/>
    </row>
    <row r="36" spans="2:68" ht="15" customHeight="1">
      <c r="J36" s="5"/>
      <c r="K36" s="5"/>
      <c r="N36" s="5"/>
      <c r="O36" s="27"/>
      <c r="P36" s="230"/>
      <c r="Q36" s="27"/>
      <c r="R36" s="27"/>
      <c r="T36" s="83" t="s">
        <v>23</v>
      </c>
      <c r="U36" s="84"/>
      <c r="V36" s="79"/>
      <c r="W36" s="214" t="s">
        <v>140</v>
      </c>
      <c r="X36" s="76"/>
      <c r="Y36" s="77"/>
      <c r="AL36" s="5"/>
      <c r="AM36" s="5"/>
      <c r="AP36" s="5"/>
      <c r="AQ36" s="63"/>
      <c r="AR36" s="230"/>
      <c r="AS36" s="27"/>
      <c r="AT36" s="27"/>
      <c r="AV36" s="83" t="s">
        <v>23</v>
      </c>
      <c r="AW36" s="84"/>
      <c r="AX36" s="79"/>
      <c r="AY36" s="214" t="s">
        <v>154</v>
      </c>
      <c r="AZ36" s="76"/>
      <c r="BA36" s="77"/>
      <c r="BI36" s="5"/>
    </row>
    <row r="37" spans="2:68" ht="15" customHeight="1">
      <c r="J37" s="5"/>
      <c r="P37" s="231"/>
      <c r="T37" s="68" t="s">
        <v>24</v>
      </c>
      <c r="U37" s="69"/>
      <c r="V37" s="70"/>
      <c r="W37" s="214" t="s">
        <v>141</v>
      </c>
      <c r="X37" s="76"/>
      <c r="Y37" s="77"/>
      <c r="AL37" s="5"/>
      <c r="AR37" s="231"/>
      <c r="AV37" s="68" t="s">
        <v>24</v>
      </c>
      <c r="AW37" s="69"/>
      <c r="AX37" s="70"/>
      <c r="AY37" s="214" t="s">
        <v>131</v>
      </c>
      <c r="AZ37" s="76"/>
      <c r="BA37" s="77"/>
      <c r="BC37" s="42"/>
    </row>
    <row r="38" spans="2:68" ht="15" customHeight="1">
      <c r="I38" s="5"/>
      <c r="J38" s="5"/>
      <c r="K38" s="5"/>
      <c r="L38" s="5"/>
      <c r="M38" s="5"/>
      <c r="N38" s="71"/>
      <c r="O38" s="71"/>
      <c r="P38" s="231"/>
      <c r="Q38" s="5"/>
      <c r="T38" s="72" t="s">
        <v>25</v>
      </c>
      <c r="U38" s="73"/>
      <c r="V38" s="74"/>
      <c r="W38" s="214" t="s">
        <v>130</v>
      </c>
      <c r="X38" s="76"/>
      <c r="Y38" s="77"/>
      <c r="AK38" s="5"/>
      <c r="AL38" s="5"/>
      <c r="AM38" s="5"/>
      <c r="AN38" s="5"/>
      <c r="AO38" s="5"/>
      <c r="AP38" s="71"/>
      <c r="AQ38" s="71"/>
      <c r="AR38" s="231"/>
      <c r="AS38" s="28"/>
      <c r="AV38" s="72" t="s">
        <v>25</v>
      </c>
      <c r="AW38" s="73"/>
      <c r="AX38" s="74"/>
      <c r="AY38" s="214" t="s">
        <v>155</v>
      </c>
      <c r="AZ38" s="76"/>
      <c r="BA38" s="77"/>
    </row>
    <row r="39" spans="2:68" ht="15" customHeight="1">
      <c r="I39" s="5"/>
      <c r="N39" s="67"/>
      <c r="O39" s="67"/>
      <c r="P39" s="232"/>
      <c r="Q39" s="30"/>
      <c r="T39" s="72" t="s">
        <v>20</v>
      </c>
      <c r="U39" s="78"/>
      <c r="V39" s="79"/>
      <c r="W39" s="80"/>
      <c r="X39" s="81"/>
      <c r="Y39" s="82"/>
      <c r="Z39" s="31"/>
      <c r="AA39" s="32"/>
      <c r="AB39" s="31"/>
      <c r="AC39" s="33"/>
      <c r="AD39" s="33"/>
      <c r="AE39" s="33"/>
      <c r="AF39" s="33"/>
      <c r="AG39" s="34"/>
      <c r="AH39" s="34"/>
      <c r="AK39" s="5"/>
      <c r="AP39" s="67"/>
      <c r="AQ39" s="67"/>
      <c r="AR39" s="232"/>
      <c r="AS39" s="30"/>
      <c r="AV39" s="72" t="s">
        <v>20</v>
      </c>
      <c r="AW39" s="78"/>
      <c r="AX39" s="79"/>
      <c r="AY39" s="215" t="s">
        <v>156</v>
      </c>
      <c r="AZ39" s="81"/>
      <c r="BA39" s="82"/>
      <c r="BB39" s="31"/>
    </row>
    <row r="40" spans="2:68" ht="15" customHeight="1" thickBot="1">
      <c r="H40" s="5"/>
      <c r="I40" s="5"/>
      <c r="J40" s="5"/>
      <c r="K40" s="5"/>
      <c r="L40" s="5"/>
      <c r="M40" s="5"/>
      <c r="N40" s="67"/>
      <c r="O40" s="67"/>
      <c r="P40" s="233"/>
      <c r="Q40" s="14"/>
      <c r="R40" s="14"/>
      <c r="S40" s="14"/>
      <c r="T40" s="14"/>
      <c r="U40" s="14"/>
      <c r="V40" s="14"/>
      <c r="W40" s="14"/>
      <c r="X40" s="5"/>
      <c r="Z40" s="23"/>
      <c r="AA40" s="23"/>
      <c r="AB40" s="23"/>
      <c r="AC40" s="23"/>
      <c r="AD40" s="23"/>
      <c r="AE40" s="23"/>
      <c r="AF40" s="23"/>
      <c r="AG40" s="23"/>
      <c r="AH40" s="23"/>
      <c r="AJ40" s="5"/>
      <c r="AK40" s="5"/>
      <c r="AL40" s="5"/>
      <c r="AM40" s="5"/>
      <c r="AN40" s="5"/>
      <c r="AO40" s="5"/>
      <c r="AP40" s="67"/>
      <c r="AQ40" s="67"/>
      <c r="AR40" s="233"/>
      <c r="AS40" s="14"/>
      <c r="AT40" s="14"/>
      <c r="AU40" s="14"/>
      <c r="AV40" s="14"/>
      <c r="AW40" s="14"/>
      <c r="AX40" s="14"/>
      <c r="AY40" s="14"/>
      <c r="AZ40" s="5"/>
      <c r="BB40" s="23"/>
    </row>
    <row r="41" spans="2:68" ht="15" customHeight="1" thickTop="1">
      <c r="I41" s="5"/>
      <c r="J41" s="221"/>
      <c r="K41" s="219"/>
      <c r="L41" s="219"/>
      <c r="M41" s="222"/>
      <c r="N41" s="223"/>
      <c r="O41" s="223"/>
      <c r="P41" s="219"/>
      <c r="W41" s="15"/>
      <c r="AK41" s="5"/>
      <c r="AL41" s="221"/>
      <c r="AM41" s="219"/>
      <c r="AN41" s="219"/>
      <c r="AO41" s="222"/>
      <c r="AP41" s="223"/>
      <c r="AQ41" s="223"/>
      <c r="AR41" s="219"/>
      <c r="AY41" s="15"/>
    </row>
    <row r="42" spans="2:68" ht="29.1" customHeight="1">
      <c r="H42" s="75" t="s">
        <v>62</v>
      </c>
      <c r="I42" s="76"/>
      <c r="J42" s="76"/>
      <c r="K42" s="77"/>
      <c r="N42" s="5"/>
      <c r="O42" s="5"/>
      <c r="P42" s="5"/>
      <c r="Q42" s="5"/>
      <c r="R42" s="5"/>
      <c r="S42" s="5"/>
      <c r="V42" s="85" t="s">
        <v>60</v>
      </c>
      <c r="W42" s="86"/>
      <c r="X42" s="86"/>
      <c r="Y42" s="79"/>
      <c r="AJ42" s="75" t="s">
        <v>15</v>
      </c>
      <c r="AK42" s="76"/>
      <c r="AL42" s="76"/>
      <c r="AM42" s="79"/>
      <c r="AP42" s="5"/>
      <c r="AQ42" s="5"/>
      <c r="AR42" s="5"/>
      <c r="AS42" s="5"/>
      <c r="AT42" s="5"/>
      <c r="AU42" s="5"/>
      <c r="AX42" s="75" t="s">
        <v>61</v>
      </c>
      <c r="AY42" s="76"/>
      <c r="AZ42" s="76"/>
      <c r="BA42" s="79"/>
    </row>
    <row r="43" spans="2:68" ht="15" customHeight="1"/>
    <row r="44" spans="2:68" ht="15" customHeight="1"/>
    <row r="45" spans="2:68" ht="15" customHeight="1"/>
    <row r="46" spans="2:68" ht="15" customHeight="1"/>
    <row r="47" spans="2:68" ht="15" customHeight="1"/>
    <row r="48" spans="2:6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46">
    <mergeCell ref="H27:K27"/>
    <mergeCell ref="BG13:BJ13"/>
    <mergeCell ref="BM11:BP11"/>
    <mergeCell ref="D11:G11"/>
    <mergeCell ref="W10:Y10"/>
    <mergeCell ref="BM12:BP12"/>
    <mergeCell ref="BG12:BJ12"/>
    <mergeCell ref="O35:R35"/>
    <mergeCell ref="N25:O25"/>
    <mergeCell ref="N26:O26"/>
    <mergeCell ref="T22:V22"/>
    <mergeCell ref="T23:V23"/>
    <mergeCell ref="Q13:S13"/>
    <mergeCell ref="W13:Y13"/>
    <mergeCell ref="W21:Y21"/>
    <mergeCell ref="BG34:BJ34"/>
    <mergeCell ref="BM34:BP34"/>
    <mergeCell ref="BG31:BJ31"/>
    <mergeCell ref="BM31:BP31"/>
    <mergeCell ref="BG32:BJ32"/>
    <mergeCell ref="BM32:BP32"/>
    <mergeCell ref="BG33:BJ33"/>
    <mergeCell ref="BM33:BP33"/>
    <mergeCell ref="BM13:BP13"/>
    <mergeCell ref="Z10:AB10"/>
    <mergeCell ref="W11:Y11"/>
    <mergeCell ref="AZ12:BB12"/>
    <mergeCell ref="Z9:AB9"/>
    <mergeCell ref="AT9:AV9"/>
    <mergeCell ref="AG13:AJ13"/>
    <mergeCell ref="B9:C9"/>
    <mergeCell ref="B10:C10"/>
    <mergeCell ref="B11:C11"/>
    <mergeCell ref="B12:C12"/>
    <mergeCell ref="T9:V9"/>
    <mergeCell ref="D10:G10"/>
    <mergeCell ref="H9:J9"/>
    <mergeCell ref="K9:M9"/>
    <mergeCell ref="N9:P9"/>
    <mergeCell ref="Q9:S9"/>
    <mergeCell ref="Z13:AB13"/>
    <mergeCell ref="BC12:BE12"/>
    <mergeCell ref="AZ13:BB13"/>
    <mergeCell ref="BC13:BE13"/>
    <mergeCell ref="B13:C13"/>
    <mergeCell ref="D13:G13"/>
    <mergeCell ref="BM10:BP10"/>
    <mergeCell ref="A5:BE5"/>
    <mergeCell ref="D9:G9"/>
    <mergeCell ref="H10:J10"/>
    <mergeCell ref="BC11:BE11"/>
    <mergeCell ref="Z11:AB11"/>
    <mergeCell ref="D12:G12"/>
    <mergeCell ref="K11:M11"/>
    <mergeCell ref="N12:P12"/>
    <mergeCell ref="AQ12:AS12"/>
    <mergeCell ref="AG11:AJ11"/>
    <mergeCell ref="AE7:AL7"/>
    <mergeCell ref="AW9:AY9"/>
    <mergeCell ref="AZ9:BB9"/>
    <mergeCell ref="B7:J7"/>
    <mergeCell ref="AN11:AP11"/>
    <mergeCell ref="AE9:AF9"/>
    <mergeCell ref="AK9:AM9"/>
    <mergeCell ref="AN9:AP9"/>
    <mergeCell ref="AQ9:AS9"/>
    <mergeCell ref="AK10:AM10"/>
    <mergeCell ref="BC9:BE9"/>
    <mergeCell ref="AZ10:BB10"/>
    <mergeCell ref="AE10:AF10"/>
    <mergeCell ref="AG9:AJ9"/>
    <mergeCell ref="AE12:AF12"/>
    <mergeCell ref="AE13:AF13"/>
    <mergeCell ref="AG12:AJ12"/>
    <mergeCell ref="AG10:AJ10"/>
    <mergeCell ref="W12:Y12"/>
    <mergeCell ref="Z12:AB12"/>
    <mergeCell ref="AC13:AD13"/>
    <mergeCell ref="AC10:AD10"/>
    <mergeCell ref="W9:Y9"/>
    <mergeCell ref="H42:K42"/>
    <mergeCell ref="V42:Y42"/>
    <mergeCell ref="AJ42:AM42"/>
    <mergeCell ref="BG10:BJ10"/>
    <mergeCell ref="BG11:BJ11"/>
    <mergeCell ref="BC10:BE10"/>
    <mergeCell ref="AT13:AV13"/>
    <mergeCell ref="AE11:AF11"/>
    <mergeCell ref="AZ11:BB11"/>
    <mergeCell ref="AE32:AO32"/>
    <mergeCell ref="AX42:BA42"/>
    <mergeCell ref="AQ35:AT35"/>
    <mergeCell ref="AE17:AO17"/>
    <mergeCell ref="O20:R20"/>
    <mergeCell ref="AQ20:AT20"/>
    <mergeCell ref="N23:O23"/>
    <mergeCell ref="N24:O24"/>
    <mergeCell ref="T21:V21"/>
    <mergeCell ref="W22:Y22"/>
    <mergeCell ref="W23:Y23"/>
    <mergeCell ref="B17:L17"/>
    <mergeCell ref="H14:AC14"/>
    <mergeCell ref="AJ14:BE14"/>
    <mergeCell ref="B32:L32"/>
    <mergeCell ref="T37:V37"/>
    <mergeCell ref="W37:Y37"/>
    <mergeCell ref="T24:V24"/>
    <mergeCell ref="AV36:AX36"/>
    <mergeCell ref="AY36:BA36"/>
    <mergeCell ref="W24:Y24"/>
    <mergeCell ref="AV21:AX21"/>
    <mergeCell ref="AP24:AQ24"/>
    <mergeCell ref="AV24:AX24"/>
    <mergeCell ref="AY21:BA21"/>
    <mergeCell ref="AV22:AX22"/>
    <mergeCell ref="AY22:BA22"/>
    <mergeCell ref="AP23:AQ23"/>
    <mergeCell ref="AV23:AX23"/>
    <mergeCell ref="AY23:BA23"/>
    <mergeCell ref="AX27:BA27"/>
    <mergeCell ref="AJ27:AM27"/>
    <mergeCell ref="V27:Y27"/>
    <mergeCell ref="R2:BE3"/>
    <mergeCell ref="AP40:AQ40"/>
    <mergeCell ref="AP41:AQ41"/>
    <mergeCell ref="N40:O40"/>
    <mergeCell ref="N41:O41"/>
    <mergeCell ref="AP39:AQ39"/>
    <mergeCell ref="AV37:AX37"/>
    <mergeCell ref="N38:O38"/>
    <mergeCell ref="T38:V38"/>
    <mergeCell ref="W38:Y38"/>
    <mergeCell ref="N39:O39"/>
    <mergeCell ref="AY37:BA37"/>
    <mergeCell ref="AP38:AQ38"/>
    <mergeCell ref="AV38:AX38"/>
    <mergeCell ref="AY38:BA38"/>
    <mergeCell ref="AV39:AX39"/>
    <mergeCell ref="AY39:BA39"/>
    <mergeCell ref="T39:V39"/>
    <mergeCell ref="W39:Y39"/>
    <mergeCell ref="AY24:BA24"/>
    <mergeCell ref="AP25:AQ25"/>
    <mergeCell ref="AP26:AQ26"/>
    <mergeCell ref="T36:V36"/>
    <mergeCell ref="W36:Y36"/>
  </mergeCells>
  <phoneticPr fontId="1"/>
  <pageMargins left="0.59055118110236227" right="0.19685039370078741" top="0.19685039370078741" bottom="0.19685039370078741" header="0.51181102362204722" footer="0.51181102362204722"/>
  <pageSetup paperSize="9" scale="69" firstPageNumber="0" fitToHeight="0" orientation="portrait" r:id="rId1"/>
  <headerFooter alignWithMargins="0"/>
  <rowBreaks count="1" manualBreakCount="1">
    <brk id="48" max="16383" man="1"/>
  </rowBreaks>
  <colBreaks count="1" manualBreakCount="1">
    <brk id="5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59"/>
  <sheetViews>
    <sheetView zoomScaleNormal="100" workbookViewId="0">
      <selection activeCell="BL6" sqref="BL6"/>
    </sheetView>
    <sheetView workbookViewId="1">
      <selection activeCell="W7" sqref="W7"/>
    </sheetView>
  </sheetViews>
  <sheetFormatPr defaultColWidth="12.875" defaultRowHeight="18.75"/>
  <cols>
    <col min="1" max="8" width="2.125" style="4" customWidth="1"/>
    <col min="9" max="10" width="3" style="4" bestFit="1" customWidth="1"/>
    <col min="11" max="11" width="2.125" style="4" customWidth="1"/>
    <col min="12" max="13" width="3" style="4" bestFit="1" customWidth="1"/>
    <col min="14" max="14" width="2.125" style="4" customWidth="1"/>
    <col min="15" max="16" width="3" style="4" bestFit="1" customWidth="1"/>
    <col min="17" max="17" width="2.125" style="4" customWidth="1"/>
    <col min="18" max="20" width="3" style="4" bestFit="1" customWidth="1"/>
    <col min="21" max="21" width="2.125" style="4" customWidth="1"/>
    <col min="22" max="22" width="3" style="4" bestFit="1" customWidth="1"/>
    <col min="23" max="37" width="2.125" style="4" customWidth="1"/>
    <col min="38" max="39" width="3" style="4" bestFit="1" customWidth="1"/>
    <col min="40" max="40" width="2.125" style="4" customWidth="1"/>
    <col min="41" max="42" width="3" style="4" bestFit="1" customWidth="1"/>
    <col min="43" max="43" width="2.125" style="4" customWidth="1"/>
    <col min="44" max="45" width="3" style="4" bestFit="1" customWidth="1"/>
    <col min="46" max="46" width="2.125" style="4" customWidth="1"/>
    <col min="47" max="49" width="3" style="4" bestFit="1" customWidth="1"/>
    <col min="50" max="50" width="2.125" style="4" customWidth="1"/>
    <col min="51" max="51" width="3" style="4" bestFit="1" customWidth="1"/>
    <col min="52" max="57" width="2.125" style="4" customWidth="1"/>
    <col min="58" max="66" width="1.875" style="4" customWidth="1"/>
    <col min="67" max="67" width="2" style="4" customWidth="1"/>
    <col min="68" max="68" width="1.875" style="4" customWidth="1"/>
    <col min="69" max="69" width="2" style="4" customWidth="1"/>
    <col min="70" max="16384" width="12.875" style="4"/>
  </cols>
  <sheetData>
    <row r="2" spans="1:68" ht="18" customHeight="1">
      <c r="P2" s="54"/>
      <c r="R2" s="64" t="str">
        <f>男子A!R2</f>
        <v>2022ダンロップトーナメント九州地区決勝大会</v>
      </c>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row>
    <row r="3" spans="1:68" ht="14.1" customHeight="1" thickBot="1">
      <c r="B3" s="11"/>
      <c r="C3" s="11"/>
      <c r="D3" s="11"/>
      <c r="E3" s="11"/>
      <c r="F3" s="11"/>
      <c r="G3" s="11"/>
      <c r="H3" s="11"/>
      <c r="I3" s="11"/>
      <c r="J3" s="11"/>
      <c r="K3" s="11"/>
      <c r="L3" s="11"/>
      <c r="M3" s="11"/>
      <c r="N3" s="11"/>
      <c r="O3" s="55"/>
      <c r="P3" s="55"/>
      <c r="Q3" s="5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row>
    <row r="4" spans="1:68" ht="20.100000000000001" customHeight="1" thickTop="1"/>
    <row r="5" spans="1:68" ht="30" customHeight="1">
      <c r="A5" s="121" t="s">
        <v>41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row>
    <row r="6" spans="1:68" ht="2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13"/>
      <c r="AO6" s="13"/>
      <c r="AP6" s="13"/>
      <c r="AQ6" s="13"/>
      <c r="AR6" s="13"/>
      <c r="AS6" s="13"/>
      <c r="AT6" s="13"/>
      <c r="AU6" s="13"/>
      <c r="AV6" s="13"/>
      <c r="AW6" s="13"/>
      <c r="AX6" s="13"/>
      <c r="AY6" s="13"/>
      <c r="AZ6" s="13"/>
      <c r="BA6" s="13"/>
      <c r="BB6" s="13"/>
      <c r="BC6" s="13"/>
      <c r="BD6" s="13"/>
      <c r="BE6" s="13"/>
    </row>
    <row r="7" spans="1:68" ht="20.100000000000001" customHeight="1">
      <c r="B7" s="95" t="s">
        <v>90</v>
      </c>
      <c r="C7" s="96"/>
      <c r="D7" s="96"/>
      <c r="E7" s="96"/>
      <c r="F7" s="96"/>
      <c r="G7" s="96"/>
      <c r="H7" s="96"/>
      <c r="I7" s="96"/>
      <c r="J7" s="97"/>
      <c r="AE7" s="95" t="s">
        <v>40</v>
      </c>
      <c r="AF7" s="96"/>
      <c r="AG7" s="96"/>
      <c r="AH7" s="96"/>
      <c r="AI7" s="96"/>
      <c r="AJ7" s="96"/>
      <c r="AK7" s="96"/>
      <c r="AL7" s="97"/>
    </row>
    <row r="8" spans="1:68" ht="20.100000000000001"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68" ht="30" customHeight="1">
      <c r="A9" s="15"/>
      <c r="B9" s="109" t="s">
        <v>55</v>
      </c>
      <c r="C9" s="110"/>
      <c r="D9" s="99" t="s">
        <v>54</v>
      </c>
      <c r="E9" s="69"/>
      <c r="F9" s="69"/>
      <c r="G9" s="70"/>
      <c r="H9" s="111" t="str">
        <f>D10</f>
        <v>熊本</v>
      </c>
      <c r="I9" s="111"/>
      <c r="J9" s="112"/>
      <c r="K9" s="113" t="str">
        <f>D11</f>
        <v>沖縄</v>
      </c>
      <c r="L9" s="111"/>
      <c r="M9" s="112"/>
      <c r="N9" s="113" t="str">
        <f>D12</f>
        <v>鹿児島</v>
      </c>
      <c r="O9" s="111"/>
      <c r="P9" s="112"/>
      <c r="Q9" s="113" t="str">
        <f>D13</f>
        <v>長崎</v>
      </c>
      <c r="R9" s="111"/>
      <c r="S9" s="112"/>
      <c r="T9" s="103" t="s">
        <v>87</v>
      </c>
      <c r="U9" s="103"/>
      <c r="V9" s="104"/>
      <c r="W9" s="102" t="s">
        <v>88</v>
      </c>
      <c r="X9" s="103"/>
      <c r="Y9" s="104"/>
      <c r="Z9" s="102" t="s">
        <v>89</v>
      </c>
      <c r="AA9" s="103"/>
      <c r="AB9" s="104"/>
      <c r="AD9" s="15"/>
      <c r="AE9" s="109" t="s">
        <v>55</v>
      </c>
      <c r="AF9" s="110"/>
      <c r="AG9" s="99" t="s">
        <v>54</v>
      </c>
      <c r="AH9" s="69"/>
      <c r="AI9" s="69"/>
      <c r="AJ9" s="70"/>
      <c r="AK9" s="111" t="str">
        <f>AG10</f>
        <v>宮崎</v>
      </c>
      <c r="AL9" s="111"/>
      <c r="AM9" s="112"/>
      <c r="AN9" s="113" t="str">
        <f>AG11</f>
        <v>福岡</v>
      </c>
      <c r="AO9" s="111"/>
      <c r="AP9" s="112"/>
      <c r="AQ9" s="113" t="str">
        <f>AG12</f>
        <v>大分</v>
      </c>
      <c r="AR9" s="111"/>
      <c r="AS9" s="112"/>
      <c r="AT9" s="113" t="str">
        <f>AG13</f>
        <v>佐賀</v>
      </c>
      <c r="AU9" s="111"/>
      <c r="AV9" s="112"/>
      <c r="AW9" s="103" t="s">
        <v>87</v>
      </c>
      <c r="AX9" s="103"/>
      <c r="AY9" s="104"/>
      <c r="AZ9" s="102" t="s">
        <v>88</v>
      </c>
      <c r="BA9" s="103"/>
      <c r="BB9" s="104"/>
      <c r="BC9" s="102" t="s">
        <v>89</v>
      </c>
      <c r="BD9" s="103"/>
      <c r="BE9" s="104"/>
    </row>
    <row r="10" spans="1:68" ht="39.950000000000003" customHeight="1">
      <c r="A10" s="15"/>
      <c r="B10" s="90" t="s">
        <v>56</v>
      </c>
      <c r="C10" s="91"/>
      <c r="D10" s="75" t="s">
        <v>107</v>
      </c>
      <c r="E10" s="76"/>
      <c r="F10" s="76"/>
      <c r="G10" s="77"/>
      <c r="H10" s="107"/>
      <c r="I10" s="107"/>
      <c r="J10" s="108"/>
      <c r="K10" s="53" t="str">
        <f>IF(L10="","",IF(L10&gt;M10,"○","●"))</f>
        <v>●</v>
      </c>
      <c r="L10" s="16">
        <v>6</v>
      </c>
      <c r="M10" s="17">
        <v>8</v>
      </c>
      <c r="N10" s="53" t="str">
        <f>IF(O10="","",IF(O10&gt;P10,"○","●"))</f>
        <v>○</v>
      </c>
      <c r="O10" s="16">
        <v>9</v>
      </c>
      <c r="P10" s="17">
        <v>7</v>
      </c>
      <c r="Q10" s="53" t="str">
        <f>IF(R10="","",IF(R10&gt;S10,"○","●"))</f>
        <v>●</v>
      </c>
      <c r="R10" s="16">
        <v>3</v>
      </c>
      <c r="S10" s="17">
        <v>8</v>
      </c>
      <c r="T10" s="16">
        <f>IF(K10="","",COUNTIF(K10:Q10,"○"))</f>
        <v>1</v>
      </c>
      <c r="U10" s="18" t="s">
        <v>79</v>
      </c>
      <c r="V10" s="16">
        <f>IF(M10="","",COUNTIF(K10:Q10,"●"))</f>
        <v>2</v>
      </c>
      <c r="W10" s="92" t="str">
        <f>IF(COUNTIF(T$10:T$13,T10)&lt;=2,"",SUM(I10,L10,O10,R10)/SUM(H10:S10))</f>
        <v/>
      </c>
      <c r="X10" s="93"/>
      <c r="Y10" s="94"/>
      <c r="Z10" s="75">
        <f>IF(W10&lt;&gt;"",IF(T10=1,1,0)+RANK(W10,W$10:W$13),RANK(T10,T$10:T$13,0))</f>
        <v>3</v>
      </c>
      <c r="AA10" s="76"/>
      <c r="AB10" s="77"/>
      <c r="AC10" s="100"/>
      <c r="AD10" s="101"/>
      <c r="AE10" s="90" t="s">
        <v>43</v>
      </c>
      <c r="AF10" s="91"/>
      <c r="AG10" s="75" t="s">
        <v>59</v>
      </c>
      <c r="AH10" s="98"/>
      <c r="AI10" s="98"/>
      <c r="AJ10" s="79"/>
      <c r="AK10" s="107"/>
      <c r="AL10" s="107"/>
      <c r="AM10" s="108"/>
      <c r="AN10" s="53" t="str">
        <f>IF(AO10="","",IF(AO10&gt;AP10,"○","●"))</f>
        <v>○</v>
      </c>
      <c r="AO10" s="16">
        <v>8</v>
      </c>
      <c r="AP10" s="17">
        <v>3</v>
      </c>
      <c r="AQ10" s="53" t="str">
        <f>IF(AR10="","",IF(AR10&gt;AS10,"○","●"))</f>
        <v>○</v>
      </c>
      <c r="AR10" s="16">
        <v>9</v>
      </c>
      <c r="AS10" s="17">
        <v>7</v>
      </c>
      <c r="AT10" s="53" t="str">
        <f>IF(AU10="","",IF(AU10&gt;AV10,"○","●"))</f>
        <v>●</v>
      </c>
      <c r="AU10" s="16">
        <v>2</v>
      </c>
      <c r="AV10" s="17">
        <v>8</v>
      </c>
      <c r="AW10" s="16">
        <f>IF(AN10="","",COUNTIF(AN10:AT10,"○"))</f>
        <v>2</v>
      </c>
      <c r="AX10" s="18" t="s">
        <v>79</v>
      </c>
      <c r="AY10" s="16">
        <f>IF(AP10="","",COUNTIF(AN10:AT10,"●"))</f>
        <v>1</v>
      </c>
      <c r="AZ10" s="92" t="s">
        <v>111</v>
      </c>
      <c r="BA10" s="93"/>
      <c r="BB10" s="94"/>
      <c r="BC10" s="75">
        <v>1</v>
      </c>
      <c r="BD10" s="76"/>
      <c r="BE10" s="77"/>
      <c r="BG10" s="75" t="s">
        <v>60</v>
      </c>
      <c r="BH10" s="76"/>
      <c r="BI10" s="76"/>
      <c r="BJ10" s="79"/>
      <c r="BM10" s="75" t="s">
        <v>62</v>
      </c>
      <c r="BN10" s="98"/>
      <c r="BO10" s="98"/>
      <c r="BP10" s="79"/>
    </row>
    <row r="11" spans="1:68" ht="39.950000000000003" customHeight="1">
      <c r="A11" s="15"/>
      <c r="B11" s="114" t="s">
        <v>57</v>
      </c>
      <c r="C11" s="115"/>
      <c r="D11" s="75" t="s">
        <v>21</v>
      </c>
      <c r="E11" s="76"/>
      <c r="F11" s="76"/>
      <c r="G11" s="77"/>
      <c r="H11" s="19" t="str">
        <f>IF(I11="","",IF(I11&gt;J11,"○","●"))</f>
        <v>○</v>
      </c>
      <c r="I11" s="19">
        <f>IF(M10="","",M10)</f>
        <v>8</v>
      </c>
      <c r="J11" s="19">
        <f>IF(L10="","",L10)</f>
        <v>6</v>
      </c>
      <c r="K11" s="87"/>
      <c r="L11" s="88"/>
      <c r="M11" s="89"/>
      <c r="N11" s="29" t="str">
        <f>IF(O11="","",IF(O11&gt;P11,"○","●"))</f>
        <v>○</v>
      </c>
      <c r="O11" s="19">
        <v>8</v>
      </c>
      <c r="P11" s="20">
        <v>2</v>
      </c>
      <c r="Q11" s="29" t="str">
        <f>IF(R11="","",IF(R11&gt;S11,"○","●"))</f>
        <v>○</v>
      </c>
      <c r="R11" s="19">
        <v>8</v>
      </c>
      <c r="S11" s="20">
        <v>2</v>
      </c>
      <c r="T11" s="19">
        <f>IF(H11="","",COUNTIF(H11:Q11,"○"))</f>
        <v>3</v>
      </c>
      <c r="U11" s="19" t="s">
        <v>79</v>
      </c>
      <c r="V11" s="19">
        <f>IF(H11="","",COUNTIF(H11:Q11,"●"))</f>
        <v>0</v>
      </c>
      <c r="W11" s="92" t="str">
        <f>IF(COUNTIF(T$10:T$13,T11)&lt;=2,"",SUM(I11,L11,O11,R11)/SUM(H11:S11))</f>
        <v/>
      </c>
      <c r="X11" s="93"/>
      <c r="Y11" s="94"/>
      <c r="Z11" s="75">
        <f>IF(W11&lt;&gt;"",IF(T11=1,1,0)+RANK(W11,W$10:W$13),RANK(T11,T$10:T$13,0))</f>
        <v>1</v>
      </c>
      <c r="AA11" s="76"/>
      <c r="AB11" s="77"/>
      <c r="AD11" s="15"/>
      <c r="AE11" s="90" t="s">
        <v>82</v>
      </c>
      <c r="AF11" s="91"/>
      <c r="AG11" s="75" t="s">
        <v>60</v>
      </c>
      <c r="AH11" s="98"/>
      <c r="AI11" s="98"/>
      <c r="AJ11" s="79"/>
      <c r="AK11" s="19" t="str">
        <f>IF(AL11="","",IF(AL11&gt;AM11,"○","●"))</f>
        <v>●</v>
      </c>
      <c r="AL11" s="19">
        <f>IF(AP10="","",AP10)</f>
        <v>3</v>
      </c>
      <c r="AM11" s="19">
        <f>IF(AO10="","",AO10)</f>
        <v>8</v>
      </c>
      <c r="AN11" s="87"/>
      <c r="AO11" s="88"/>
      <c r="AP11" s="89"/>
      <c r="AQ11" s="29" t="str">
        <f>IF(AR11="","",IF(AR11&gt;AS11,"○","●"))</f>
        <v>○</v>
      </c>
      <c r="AR11" s="19">
        <v>9</v>
      </c>
      <c r="AS11" s="20">
        <v>7</v>
      </c>
      <c r="AT11" s="29" t="str">
        <f>IF(AU11="","",IF(AU11&gt;AV11,"○","●"))</f>
        <v>○</v>
      </c>
      <c r="AU11" s="19">
        <v>8</v>
      </c>
      <c r="AV11" s="20">
        <v>6</v>
      </c>
      <c r="AW11" s="19">
        <f>IF(AK11="","",COUNTIF(AK11:AT11,"○"))</f>
        <v>2</v>
      </c>
      <c r="AX11" s="19" t="s">
        <v>79</v>
      </c>
      <c r="AY11" s="19">
        <f>IF(AK11="","",COUNTIF(AK11:AT11,"●"))</f>
        <v>1</v>
      </c>
      <c r="AZ11" s="92" t="s">
        <v>111</v>
      </c>
      <c r="BA11" s="93"/>
      <c r="BB11" s="94"/>
      <c r="BC11" s="75">
        <v>2</v>
      </c>
      <c r="BD11" s="76"/>
      <c r="BE11" s="77"/>
      <c r="BG11" s="75" t="s">
        <v>61</v>
      </c>
      <c r="BH11" s="76"/>
      <c r="BI11" s="76"/>
      <c r="BJ11" s="79"/>
      <c r="BM11" s="75" t="s">
        <v>15</v>
      </c>
      <c r="BN11" s="98"/>
      <c r="BO11" s="98"/>
      <c r="BP11" s="79"/>
    </row>
    <row r="12" spans="1:68" ht="39.950000000000003" customHeight="1">
      <c r="A12" s="15"/>
      <c r="B12" s="114" t="s">
        <v>58</v>
      </c>
      <c r="C12" s="115"/>
      <c r="D12" s="75" t="s">
        <v>14</v>
      </c>
      <c r="E12" s="76"/>
      <c r="F12" s="76"/>
      <c r="G12" s="77"/>
      <c r="H12" s="19" t="str">
        <f>IF(I12="","",IF(I12&gt;J12,"○","●"))</f>
        <v>●</v>
      </c>
      <c r="I12" s="19">
        <f>IF(P10="","",P10)</f>
        <v>7</v>
      </c>
      <c r="J12" s="19">
        <f>IF(O10="","",O10)</f>
        <v>9</v>
      </c>
      <c r="K12" s="29" t="str">
        <f>IF(L12="","",IF(L12&gt;M12,"○","●"))</f>
        <v>●</v>
      </c>
      <c r="L12" s="19">
        <f>IF(P11="","",P11)</f>
        <v>2</v>
      </c>
      <c r="M12" s="19">
        <f>IF(O11="","",O11)</f>
        <v>8</v>
      </c>
      <c r="N12" s="87"/>
      <c r="O12" s="88"/>
      <c r="P12" s="89"/>
      <c r="Q12" s="29" t="str">
        <f>IF(R12="","",IF(R12&gt;S12,"○","●"))</f>
        <v>●</v>
      </c>
      <c r="R12" s="19">
        <v>4</v>
      </c>
      <c r="S12" s="20">
        <v>8</v>
      </c>
      <c r="T12" s="19">
        <f>IF(R12="","",COUNTIF(H12:Q12,"○"))</f>
        <v>0</v>
      </c>
      <c r="U12" s="19" t="s">
        <v>79</v>
      </c>
      <c r="V12" s="19">
        <f>IF(R12="","",COUNTIF(H12:Q12,"●"))</f>
        <v>3</v>
      </c>
      <c r="W12" s="118" t="str">
        <f>IF(COUNTIF(T$10:T$13,T12)&lt;=2,"",SUM(I12,L12,O12,R12)/SUM(H12:S12))</f>
        <v/>
      </c>
      <c r="X12" s="119"/>
      <c r="Y12" s="120"/>
      <c r="Z12" s="75">
        <f>IF(W12&lt;&gt;"",IF(T12=1,1,0)+RANK(W12,W$10:W$13),RANK(T12,T$10:T$13,0))</f>
        <v>4</v>
      </c>
      <c r="AA12" s="76"/>
      <c r="AB12" s="77"/>
      <c r="AD12" s="15"/>
      <c r="AE12" s="90" t="s">
        <v>83</v>
      </c>
      <c r="AF12" s="91"/>
      <c r="AG12" s="85" t="s">
        <v>22</v>
      </c>
      <c r="AH12" s="86"/>
      <c r="AI12" s="86"/>
      <c r="AJ12" s="79"/>
      <c r="AK12" s="19" t="str">
        <f>IF(AL12="","",IF(AL12&gt;AM12,"○","●"))</f>
        <v>●</v>
      </c>
      <c r="AL12" s="19">
        <f>IF(AS10="","",AS10)</f>
        <v>7</v>
      </c>
      <c r="AM12" s="19">
        <f>IF(AR10="","",AR10)</f>
        <v>9</v>
      </c>
      <c r="AN12" s="29" t="str">
        <f>IF(AO12="","",IF(AO12&gt;AP12,"○","●"))</f>
        <v>●</v>
      </c>
      <c r="AO12" s="19">
        <f>IF(AS11="","",AS11)</f>
        <v>7</v>
      </c>
      <c r="AP12" s="19">
        <f>IF(AR11="","",AR11)</f>
        <v>9</v>
      </c>
      <c r="AQ12" s="87"/>
      <c r="AR12" s="88"/>
      <c r="AS12" s="89"/>
      <c r="AT12" s="29" t="str">
        <f>IF(AU12="","",IF(AU12&gt;AV12,"○","●"))</f>
        <v>○</v>
      </c>
      <c r="AU12" s="19">
        <v>8</v>
      </c>
      <c r="AV12" s="20">
        <v>3</v>
      </c>
      <c r="AW12" s="19">
        <f>IF(AU12="","",COUNTIF(AK12:AT12,"○"))</f>
        <v>1</v>
      </c>
      <c r="AX12" s="19" t="s">
        <v>79</v>
      </c>
      <c r="AY12" s="19">
        <f>IF(AU12="","",COUNTIF(AK12:AT12,"●"))</f>
        <v>2</v>
      </c>
      <c r="AZ12" s="92" t="s">
        <v>111</v>
      </c>
      <c r="BA12" s="93"/>
      <c r="BB12" s="94"/>
      <c r="BC12" s="75">
        <v>3</v>
      </c>
      <c r="BD12" s="76"/>
      <c r="BE12" s="77"/>
      <c r="BG12" s="75" t="s">
        <v>22</v>
      </c>
      <c r="BH12" s="76"/>
      <c r="BI12" s="76"/>
      <c r="BJ12" s="79"/>
      <c r="BM12" s="75" t="s">
        <v>59</v>
      </c>
      <c r="BN12" s="76"/>
      <c r="BO12" s="76"/>
      <c r="BP12" s="77"/>
    </row>
    <row r="13" spans="1:68" ht="39.950000000000003" customHeight="1">
      <c r="A13" s="15"/>
      <c r="B13" s="114" t="s">
        <v>86</v>
      </c>
      <c r="C13" s="115"/>
      <c r="D13" s="75" t="s">
        <v>62</v>
      </c>
      <c r="E13" s="76"/>
      <c r="F13" s="76"/>
      <c r="G13" s="77"/>
      <c r="H13" s="19" t="str">
        <f>IF(I13="","",IF(I13&gt;J13,"○","●"))</f>
        <v>○</v>
      </c>
      <c r="I13" s="19">
        <f>IF(S10="","",S10)</f>
        <v>8</v>
      </c>
      <c r="J13" s="19">
        <f>IF(R10="","",R10)</f>
        <v>3</v>
      </c>
      <c r="K13" s="29" t="str">
        <f>IF(L13="","",IF(L13&gt;M13,"○","●"))</f>
        <v>●</v>
      </c>
      <c r="L13" s="19">
        <f>IF(S11="","",S11)</f>
        <v>2</v>
      </c>
      <c r="M13" s="19">
        <f>IF(R11="","",R11)</f>
        <v>8</v>
      </c>
      <c r="N13" s="29" t="str">
        <f>IF(O13="","",IF(O13&gt;P13,"○","●"))</f>
        <v>○</v>
      </c>
      <c r="O13" s="19">
        <f>IF(S12="","",S12)</f>
        <v>8</v>
      </c>
      <c r="P13" s="19">
        <f>IF(R12="","",R12)</f>
        <v>4</v>
      </c>
      <c r="Q13" s="87"/>
      <c r="R13" s="88"/>
      <c r="S13" s="89"/>
      <c r="T13" s="19">
        <f>IF(O13="","",COUNTIF(H13:N13,"○"))</f>
        <v>2</v>
      </c>
      <c r="U13" s="19" t="s">
        <v>79</v>
      </c>
      <c r="V13" s="19">
        <f>IF(O13="","",COUNTIF(H13:N13,"●"))</f>
        <v>1</v>
      </c>
      <c r="W13" s="118" t="str">
        <f>IF(COUNTIF(T$10:T$13,T13)&lt;=2,"",SUM(I13,L13,O13,R13)/SUM(H13:S13))</f>
        <v/>
      </c>
      <c r="X13" s="119"/>
      <c r="Y13" s="120"/>
      <c r="Z13" s="75">
        <f>IF(W13&lt;&gt;"",IF(T13=1,1,0)+RANK(W13,W$10:W$13),RANK(T13,T$10:T$13,0))</f>
        <v>2</v>
      </c>
      <c r="AA13" s="76"/>
      <c r="AB13" s="77"/>
      <c r="AC13" s="100"/>
      <c r="AD13" s="101"/>
      <c r="AE13" s="90" t="s">
        <v>84</v>
      </c>
      <c r="AF13" s="91"/>
      <c r="AG13" s="75" t="s">
        <v>61</v>
      </c>
      <c r="AH13" s="76"/>
      <c r="AI13" s="76"/>
      <c r="AJ13" s="79"/>
      <c r="AK13" s="19" t="str">
        <f>IF(AL13="","",IF(AL13&gt;AM13,"○","●"))</f>
        <v>○</v>
      </c>
      <c r="AL13" s="19">
        <f>IF(AV10="","",AV10)</f>
        <v>8</v>
      </c>
      <c r="AM13" s="19">
        <f>IF(AU10="","",AU10)</f>
        <v>2</v>
      </c>
      <c r="AN13" s="29" t="str">
        <f>IF(AO13="","",IF(AO13&gt;AP13,"○","●"))</f>
        <v>●</v>
      </c>
      <c r="AO13" s="19">
        <f>IF(AV11="","",AV11)</f>
        <v>6</v>
      </c>
      <c r="AP13" s="19">
        <f>IF(AU11="","",AU11)</f>
        <v>8</v>
      </c>
      <c r="AQ13" s="29" t="str">
        <f>IF(AR13="","",IF(AR13&gt;AS13,"○","●"))</f>
        <v>●</v>
      </c>
      <c r="AR13" s="19">
        <f>IF(AV12="","",AV12)</f>
        <v>3</v>
      </c>
      <c r="AS13" s="19">
        <f>IF(AU12="","",AU12)</f>
        <v>8</v>
      </c>
      <c r="AT13" s="87"/>
      <c r="AU13" s="88"/>
      <c r="AV13" s="89"/>
      <c r="AW13" s="19">
        <f>IF(AR13="","",COUNTIF(AK13:AQ13,"○"))</f>
        <v>1</v>
      </c>
      <c r="AX13" s="19" t="s">
        <v>79</v>
      </c>
      <c r="AY13" s="19">
        <f>IF(AR13="","",COUNTIF(AK13:AQ13,"●"))</f>
        <v>2</v>
      </c>
      <c r="AZ13" s="92" t="s">
        <v>111</v>
      </c>
      <c r="BA13" s="93"/>
      <c r="BB13" s="94"/>
      <c r="BC13" s="75">
        <v>4</v>
      </c>
      <c r="BD13" s="76"/>
      <c r="BE13" s="77"/>
      <c r="BG13" s="85" t="s">
        <v>14</v>
      </c>
      <c r="BH13" s="86"/>
      <c r="BI13" s="86"/>
      <c r="BJ13" s="79"/>
      <c r="BM13" s="75" t="s">
        <v>21</v>
      </c>
      <c r="BN13" s="98"/>
      <c r="BO13" s="98"/>
      <c r="BP13" s="79"/>
    </row>
    <row r="14" spans="1:68" ht="20.100000000000001" customHeight="1">
      <c r="H14" s="116" t="s">
        <v>92</v>
      </c>
      <c r="I14" s="117"/>
      <c r="J14" s="117"/>
      <c r="K14" s="117"/>
      <c r="L14" s="117"/>
      <c r="M14" s="117"/>
      <c r="N14" s="117"/>
      <c r="O14" s="117"/>
      <c r="P14" s="117"/>
      <c r="Q14" s="117"/>
      <c r="R14" s="117"/>
      <c r="S14" s="117"/>
      <c r="T14" s="117"/>
      <c r="U14" s="117"/>
      <c r="V14" s="117"/>
      <c r="W14" s="117"/>
      <c r="X14" s="117"/>
      <c r="Y14" s="117"/>
      <c r="Z14" s="117"/>
      <c r="AA14" s="117"/>
      <c r="AB14" s="117"/>
      <c r="AC14" s="117"/>
      <c r="AJ14" s="116" t="s">
        <v>92</v>
      </c>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68" ht="20.100000000000001" customHeight="1">
      <c r="H15" s="21"/>
      <c r="I15" s="22"/>
      <c r="J15" s="22"/>
      <c r="K15" s="22"/>
      <c r="L15" s="22"/>
      <c r="M15" s="22"/>
      <c r="N15" s="22"/>
      <c r="O15" s="22"/>
      <c r="P15" s="22"/>
      <c r="Q15" s="22"/>
      <c r="R15" s="22"/>
      <c r="S15" s="22"/>
      <c r="T15" s="22"/>
      <c r="U15" s="22"/>
      <c r="V15" s="22"/>
      <c r="W15" s="22"/>
      <c r="X15" s="22"/>
      <c r="Y15" s="22" t="e">
        <f>RANK(X15,X15:X18)</f>
        <v>#N/A</v>
      </c>
      <c r="Z15" s="22"/>
      <c r="AA15" s="22"/>
      <c r="AB15" s="22"/>
      <c r="AC15" s="22"/>
      <c r="AJ15" s="21"/>
      <c r="AK15" s="22"/>
      <c r="AL15" s="22"/>
      <c r="AM15" s="22"/>
      <c r="AN15" s="22"/>
      <c r="AO15" s="22"/>
      <c r="AP15" s="22"/>
      <c r="AQ15" s="22"/>
      <c r="AR15" s="22"/>
      <c r="AS15" s="22"/>
      <c r="AT15" s="22"/>
      <c r="AU15" s="22"/>
      <c r="AV15" s="22"/>
      <c r="AW15" s="22"/>
      <c r="AX15" s="22"/>
      <c r="AY15" s="22"/>
      <c r="AZ15" s="22"/>
      <c r="BA15" s="22"/>
      <c r="BB15" s="22"/>
      <c r="BC15" s="22"/>
      <c r="BD15" s="22"/>
      <c r="BE15" s="22"/>
    </row>
    <row r="16" spans="1:68" ht="20.100000000000001" customHeight="1">
      <c r="AU16" s="5"/>
    </row>
    <row r="17" spans="2:68" ht="20.100000000000001" customHeight="1">
      <c r="B17" s="95" t="s">
        <v>75</v>
      </c>
      <c r="C17" s="96"/>
      <c r="D17" s="96"/>
      <c r="E17" s="96"/>
      <c r="F17" s="96"/>
      <c r="G17" s="96"/>
      <c r="H17" s="96"/>
      <c r="I17" s="96"/>
      <c r="J17" s="96"/>
      <c r="K17" s="69"/>
      <c r="L17" s="70"/>
      <c r="S17" s="23"/>
      <c r="T17" s="23"/>
      <c r="U17" s="24"/>
      <c r="V17" s="25"/>
      <c r="AE17" s="95" t="s">
        <v>76</v>
      </c>
      <c r="AF17" s="69"/>
      <c r="AG17" s="69"/>
      <c r="AH17" s="69"/>
      <c r="AI17" s="69"/>
      <c r="AJ17" s="69"/>
      <c r="AK17" s="69"/>
      <c r="AL17" s="69"/>
      <c r="AM17" s="69"/>
      <c r="AN17" s="69"/>
      <c r="AO17" s="70"/>
      <c r="AT17" s="5"/>
      <c r="AU17" s="26"/>
      <c r="AV17" s="23"/>
      <c r="AW17" s="24"/>
      <c r="AX17" s="25"/>
      <c r="AY17" s="5"/>
    </row>
    <row r="18" spans="2:68" ht="14.1" customHeight="1">
      <c r="N18" s="5"/>
      <c r="AP18" s="5"/>
      <c r="AU18" s="5"/>
    </row>
    <row r="19" spans="2:68" ht="15" customHeight="1"/>
    <row r="20" spans="2:68" ht="30" customHeight="1">
      <c r="J20" s="5"/>
      <c r="K20" s="5"/>
      <c r="N20" s="5"/>
      <c r="O20" s="75" t="s">
        <v>120</v>
      </c>
      <c r="P20" s="98"/>
      <c r="Q20" s="98"/>
      <c r="R20" s="79"/>
      <c r="AL20" s="5"/>
      <c r="AM20" s="5"/>
      <c r="AP20" s="5"/>
      <c r="AQ20" s="75" t="s">
        <v>153</v>
      </c>
      <c r="AR20" s="76"/>
      <c r="AS20" s="76"/>
      <c r="AT20" s="79"/>
    </row>
    <row r="21" spans="2:68" ht="15" customHeight="1">
      <c r="J21" s="5"/>
      <c r="K21" s="5"/>
      <c r="N21" s="5"/>
      <c r="O21" s="27"/>
      <c r="P21" s="230"/>
      <c r="Q21" s="27"/>
      <c r="R21" s="27"/>
      <c r="T21" s="83" t="s">
        <v>23</v>
      </c>
      <c r="U21" s="84"/>
      <c r="V21" s="79"/>
      <c r="W21" s="214" t="s">
        <v>121</v>
      </c>
      <c r="X21" s="76"/>
      <c r="Y21" s="77"/>
      <c r="AL21" s="5"/>
      <c r="AM21" s="5"/>
      <c r="AP21" s="5"/>
      <c r="AQ21" s="27"/>
      <c r="AR21" s="230"/>
      <c r="AS21" s="63"/>
      <c r="AT21" s="27"/>
      <c r="AV21" s="83" t="s">
        <v>23</v>
      </c>
      <c r="AW21" s="84"/>
      <c r="AX21" s="79"/>
      <c r="AY21" s="214" t="s">
        <v>154</v>
      </c>
      <c r="AZ21" s="76"/>
      <c r="BA21" s="77"/>
    </row>
    <row r="22" spans="2:68" ht="15" customHeight="1">
      <c r="J22" s="5"/>
      <c r="P22" s="231"/>
      <c r="T22" s="68" t="s">
        <v>24</v>
      </c>
      <c r="U22" s="69"/>
      <c r="V22" s="70"/>
      <c r="W22" s="214" t="s">
        <v>122</v>
      </c>
      <c r="X22" s="76"/>
      <c r="Y22" s="77"/>
      <c r="AL22" s="5"/>
      <c r="AR22" s="231"/>
      <c r="AV22" s="68" t="s">
        <v>24</v>
      </c>
      <c r="AW22" s="69"/>
      <c r="AX22" s="70"/>
      <c r="AY22" s="214" t="s">
        <v>161</v>
      </c>
      <c r="AZ22" s="76"/>
      <c r="BA22" s="77"/>
    </row>
    <row r="23" spans="2:68" ht="15" customHeight="1">
      <c r="I23" s="5"/>
      <c r="J23" s="5"/>
      <c r="K23" s="5"/>
      <c r="L23" s="5"/>
      <c r="M23" s="5"/>
      <c r="N23" s="71"/>
      <c r="O23" s="71"/>
      <c r="P23" s="231"/>
      <c r="Q23" s="5"/>
      <c r="T23" s="72" t="s">
        <v>25</v>
      </c>
      <c r="U23" s="73"/>
      <c r="V23" s="74"/>
      <c r="W23" s="214" t="s">
        <v>123</v>
      </c>
      <c r="X23" s="76"/>
      <c r="Y23" s="77"/>
      <c r="AK23" s="5"/>
      <c r="AL23" s="5"/>
      <c r="AM23" s="5"/>
      <c r="AN23" s="5"/>
      <c r="AO23" s="5"/>
      <c r="AP23" s="71"/>
      <c r="AQ23" s="71"/>
      <c r="AR23" s="231"/>
      <c r="AS23" s="5"/>
      <c r="AV23" s="72" t="s">
        <v>25</v>
      </c>
      <c r="AW23" s="73"/>
      <c r="AX23" s="74"/>
      <c r="AY23" s="85" t="s">
        <v>162</v>
      </c>
      <c r="AZ23" s="86"/>
      <c r="BA23" s="224"/>
    </row>
    <row r="24" spans="2:68" ht="15" customHeight="1">
      <c r="I24" s="5"/>
      <c r="N24" s="67"/>
      <c r="O24" s="67"/>
      <c r="P24" s="232"/>
      <c r="Q24" s="30"/>
      <c r="T24" s="72" t="s">
        <v>20</v>
      </c>
      <c r="U24" s="78"/>
      <c r="V24" s="79"/>
      <c r="W24" s="215" t="s">
        <v>124</v>
      </c>
      <c r="X24" s="81"/>
      <c r="Y24" s="82"/>
      <c r="Z24" s="31"/>
      <c r="AA24" s="32"/>
      <c r="AB24" s="31"/>
      <c r="AC24" s="33"/>
      <c r="AD24" s="33"/>
      <c r="AE24" s="33"/>
      <c r="AF24" s="33"/>
      <c r="AG24" s="34"/>
      <c r="AH24" s="34"/>
      <c r="AK24" s="5"/>
      <c r="AP24" s="67"/>
      <c r="AQ24" s="67"/>
      <c r="AR24" s="232"/>
      <c r="AS24" s="30"/>
      <c r="AV24" s="72" t="s">
        <v>20</v>
      </c>
      <c r="AW24" s="78"/>
      <c r="AX24" s="79"/>
      <c r="AY24" s="215" t="s">
        <v>163</v>
      </c>
      <c r="AZ24" s="81"/>
      <c r="BA24" s="82"/>
      <c r="BB24" s="31"/>
    </row>
    <row r="25" spans="2:68" ht="15" customHeight="1" thickBot="1">
      <c r="H25" s="5"/>
      <c r="I25" s="5"/>
      <c r="J25" s="5"/>
      <c r="K25" s="5"/>
      <c r="L25" s="5"/>
      <c r="M25" s="5"/>
      <c r="N25" s="67"/>
      <c r="O25" s="67"/>
      <c r="P25" s="233"/>
      <c r="Q25" s="14"/>
      <c r="R25" s="14"/>
      <c r="S25" s="14"/>
      <c r="T25" s="14"/>
      <c r="U25" s="14"/>
      <c r="V25" s="14"/>
      <c r="W25" s="14"/>
      <c r="X25" s="5"/>
      <c r="Z25" s="23"/>
      <c r="AA25" s="23"/>
      <c r="AB25" s="23"/>
      <c r="AC25" s="23"/>
      <c r="AD25" s="23"/>
      <c r="AE25" s="23"/>
      <c r="AF25" s="23"/>
      <c r="AG25" s="23"/>
      <c r="AH25" s="23"/>
      <c r="AJ25" s="5"/>
      <c r="AK25" s="5"/>
      <c r="AL25" s="14"/>
      <c r="AM25" s="14"/>
      <c r="AN25" s="14"/>
      <c r="AO25" s="14"/>
      <c r="AP25" s="66"/>
      <c r="AQ25" s="66"/>
      <c r="AR25" s="14"/>
      <c r="AS25" s="229"/>
      <c r="AT25" s="5"/>
      <c r="AU25" s="5"/>
      <c r="AV25" s="5"/>
      <c r="AW25" s="5"/>
      <c r="AX25" s="5"/>
      <c r="AY25" s="5"/>
      <c r="AZ25" s="5"/>
      <c r="BB25" s="23"/>
    </row>
    <row r="26" spans="2:68" ht="15" customHeight="1" thickTop="1">
      <c r="I26" s="5"/>
      <c r="J26" s="221"/>
      <c r="K26" s="219"/>
      <c r="L26" s="219"/>
      <c r="M26" s="222"/>
      <c r="N26" s="223"/>
      <c r="O26" s="223"/>
      <c r="P26" s="219"/>
      <c r="W26" s="15"/>
      <c r="AK26" s="15"/>
      <c r="AO26" s="35"/>
      <c r="AP26" s="67"/>
      <c r="AQ26" s="67"/>
      <c r="AS26" s="219"/>
      <c r="AT26" s="219"/>
      <c r="AU26" s="219"/>
      <c r="AV26" s="219"/>
      <c r="AW26" s="219"/>
      <c r="AX26" s="219"/>
      <c r="AY26" s="220"/>
    </row>
    <row r="27" spans="2:68" ht="29.1" customHeight="1">
      <c r="H27" s="75" t="s">
        <v>21</v>
      </c>
      <c r="I27" s="98"/>
      <c r="J27" s="98"/>
      <c r="K27" s="79"/>
      <c r="N27" s="5"/>
      <c r="O27" s="5"/>
      <c r="P27" s="5"/>
      <c r="Q27" s="5"/>
      <c r="R27" s="5"/>
      <c r="S27" s="5"/>
      <c r="V27" s="75" t="s">
        <v>59</v>
      </c>
      <c r="W27" s="98"/>
      <c r="X27" s="98"/>
      <c r="Y27" s="79"/>
      <c r="AJ27" s="75" t="s">
        <v>62</v>
      </c>
      <c r="AK27" s="76"/>
      <c r="AL27" s="76"/>
      <c r="AM27" s="79"/>
      <c r="AP27" s="5"/>
      <c r="AQ27" s="5"/>
      <c r="AR27" s="5"/>
      <c r="AS27" s="5"/>
      <c r="AT27" s="5"/>
      <c r="AU27" s="5"/>
      <c r="AX27" s="75" t="s">
        <v>60</v>
      </c>
      <c r="AY27" s="98"/>
      <c r="AZ27" s="98"/>
      <c r="BA27" s="79"/>
    </row>
    <row r="28" spans="2:68" ht="15" customHeight="1">
      <c r="K28" s="5"/>
      <c r="L28" s="23"/>
      <c r="M28" s="36"/>
      <c r="N28" s="36"/>
      <c r="O28" s="23"/>
      <c r="P28" s="5"/>
    </row>
    <row r="29" spans="2:68" ht="15" customHeight="1">
      <c r="K29" s="5"/>
      <c r="L29" s="23"/>
      <c r="M29" s="36"/>
      <c r="N29" s="36"/>
      <c r="O29" s="23"/>
      <c r="P29" s="5"/>
    </row>
    <row r="30" spans="2:68" ht="15" customHeight="1"/>
    <row r="31" spans="2:68" ht="15" customHeight="1">
      <c r="K31" s="5"/>
      <c r="L31" s="23"/>
      <c r="M31" s="23"/>
      <c r="N31" s="23"/>
      <c r="O31" s="23"/>
      <c r="P31" s="5"/>
      <c r="BG31" s="75" t="s">
        <v>60</v>
      </c>
      <c r="BH31" s="76"/>
      <c r="BI31" s="76"/>
      <c r="BJ31" s="79"/>
      <c r="BM31" s="75" t="s">
        <v>62</v>
      </c>
      <c r="BN31" s="98"/>
      <c r="BO31" s="98"/>
      <c r="BP31" s="79"/>
    </row>
    <row r="32" spans="2:68" ht="20.100000000000001" customHeight="1">
      <c r="B32" s="95" t="s">
        <v>77</v>
      </c>
      <c r="C32" s="96"/>
      <c r="D32" s="96"/>
      <c r="E32" s="96"/>
      <c r="F32" s="96"/>
      <c r="G32" s="96"/>
      <c r="H32" s="96"/>
      <c r="I32" s="96"/>
      <c r="J32" s="96"/>
      <c r="K32" s="96"/>
      <c r="L32" s="97"/>
      <c r="S32" s="23"/>
      <c r="T32" s="23"/>
      <c r="U32" s="24"/>
      <c r="V32" s="25"/>
      <c r="AE32" s="95" t="s">
        <v>85</v>
      </c>
      <c r="AF32" s="96"/>
      <c r="AG32" s="96"/>
      <c r="AH32" s="96"/>
      <c r="AI32" s="96"/>
      <c r="AJ32" s="96"/>
      <c r="AK32" s="96"/>
      <c r="AL32" s="96"/>
      <c r="AM32" s="96"/>
      <c r="AN32" s="96"/>
      <c r="AO32" s="97"/>
      <c r="AU32" s="23"/>
      <c r="AV32" s="23"/>
      <c r="AW32" s="24"/>
      <c r="AX32" s="25"/>
      <c r="BG32" s="75" t="s">
        <v>61</v>
      </c>
      <c r="BH32" s="76"/>
      <c r="BI32" s="76"/>
      <c r="BJ32" s="79"/>
      <c r="BM32" s="75" t="s">
        <v>15</v>
      </c>
      <c r="BN32" s="98"/>
      <c r="BO32" s="98"/>
      <c r="BP32" s="79"/>
    </row>
    <row r="33" spans="2:68" ht="15" customHeight="1">
      <c r="B33" s="37"/>
      <c r="C33" s="37"/>
      <c r="D33" s="37"/>
      <c r="E33" s="37"/>
      <c r="F33" s="37"/>
      <c r="G33" s="37"/>
      <c r="H33" s="37"/>
      <c r="I33" s="37"/>
      <c r="J33" s="37"/>
      <c r="K33" s="37"/>
      <c r="L33" s="37"/>
      <c r="M33" s="38"/>
      <c r="N33" s="38"/>
      <c r="O33" s="38"/>
      <c r="P33" s="38"/>
      <c r="Q33" s="38"/>
      <c r="R33" s="38"/>
      <c r="S33" s="39"/>
      <c r="T33" s="39"/>
      <c r="U33" s="40"/>
      <c r="V33" s="41"/>
      <c r="W33" s="38"/>
      <c r="X33" s="38"/>
      <c r="Y33" s="38"/>
      <c r="Z33" s="38"/>
      <c r="AA33" s="38"/>
      <c r="AB33" s="38"/>
      <c r="AC33" s="38"/>
      <c r="AD33" s="38"/>
      <c r="AE33" s="37"/>
      <c r="AF33" s="37"/>
      <c r="AG33" s="37"/>
      <c r="AH33" s="37"/>
      <c r="AI33" s="37"/>
      <c r="AJ33" s="37"/>
      <c r="AK33" s="37"/>
      <c r="AL33" s="37"/>
      <c r="AM33" s="37"/>
      <c r="AN33" s="37"/>
      <c r="AO33" s="37"/>
      <c r="AU33" s="23"/>
      <c r="AV33" s="23"/>
      <c r="AW33" s="24"/>
      <c r="AX33" s="25"/>
      <c r="BG33" s="75" t="s">
        <v>22</v>
      </c>
      <c r="BH33" s="76"/>
      <c r="BI33" s="76"/>
      <c r="BJ33" s="79"/>
      <c r="BM33" s="75" t="s">
        <v>59</v>
      </c>
      <c r="BN33" s="76"/>
      <c r="BO33" s="76"/>
      <c r="BP33" s="77"/>
    </row>
    <row r="34" spans="2:68" ht="15" customHeight="1">
      <c r="N34" s="5"/>
      <c r="AP34" s="5"/>
      <c r="BG34" s="85" t="s">
        <v>14</v>
      </c>
      <c r="BH34" s="86"/>
      <c r="BI34" s="86"/>
      <c r="BJ34" s="79"/>
      <c r="BM34" s="75" t="s">
        <v>21</v>
      </c>
      <c r="BN34" s="98"/>
      <c r="BO34" s="98"/>
      <c r="BP34" s="79"/>
    </row>
    <row r="35" spans="2:68" ht="29.1" customHeight="1">
      <c r="J35" s="5"/>
      <c r="K35" s="5"/>
      <c r="N35" s="5"/>
      <c r="O35" s="85" t="s">
        <v>126</v>
      </c>
      <c r="P35" s="86"/>
      <c r="Q35" s="86"/>
      <c r="R35" s="79"/>
      <c r="AL35" s="5"/>
      <c r="AM35" s="5"/>
      <c r="AP35" s="5"/>
      <c r="AQ35" s="75" t="s">
        <v>142</v>
      </c>
      <c r="AR35" s="76"/>
      <c r="AS35" s="76"/>
      <c r="AT35" s="79"/>
    </row>
    <row r="36" spans="2:68" ht="15" customHeight="1">
      <c r="J36" s="5"/>
      <c r="K36" s="5"/>
      <c r="N36" s="5"/>
      <c r="O36" s="27"/>
      <c r="P36" s="230"/>
      <c r="Q36" s="27"/>
      <c r="R36" s="27"/>
      <c r="T36" s="83" t="s">
        <v>23</v>
      </c>
      <c r="U36" s="84"/>
      <c r="V36" s="79"/>
      <c r="W36" s="75" t="s">
        <v>125</v>
      </c>
      <c r="X36" s="76"/>
      <c r="Y36" s="77"/>
      <c r="AL36" s="5"/>
      <c r="AM36" s="5"/>
      <c r="AP36" s="5"/>
      <c r="AQ36" s="27"/>
      <c r="AR36" s="225"/>
      <c r="AS36" s="226"/>
      <c r="AT36" s="27"/>
      <c r="AV36" s="83" t="s">
        <v>23</v>
      </c>
      <c r="AW36" s="84"/>
      <c r="AX36" s="79"/>
      <c r="AY36" s="214" t="s">
        <v>116</v>
      </c>
      <c r="AZ36" s="76"/>
      <c r="BA36" s="77"/>
      <c r="BI36" s="5"/>
    </row>
    <row r="37" spans="2:68" ht="15" customHeight="1">
      <c r="J37" s="5"/>
      <c r="P37" s="231"/>
      <c r="T37" s="68" t="s">
        <v>24</v>
      </c>
      <c r="U37" s="69"/>
      <c r="V37" s="70"/>
      <c r="W37" s="75"/>
      <c r="X37" s="76"/>
      <c r="Y37" s="77"/>
      <c r="AL37" s="5"/>
      <c r="AR37" s="5"/>
      <c r="AS37" s="227"/>
      <c r="AV37" s="68" t="s">
        <v>24</v>
      </c>
      <c r="AW37" s="69"/>
      <c r="AX37" s="70"/>
      <c r="AY37" s="214" t="s">
        <v>159</v>
      </c>
      <c r="AZ37" s="76"/>
      <c r="BA37" s="77"/>
      <c r="BC37" s="42"/>
    </row>
    <row r="38" spans="2:68" ht="15" customHeight="1">
      <c r="I38" s="5"/>
      <c r="J38" s="5"/>
      <c r="K38" s="5"/>
      <c r="L38" s="5"/>
      <c r="M38" s="5"/>
      <c r="N38" s="71"/>
      <c r="O38" s="71"/>
      <c r="P38" s="231"/>
      <c r="Q38" s="5"/>
      <c r="T38" s="72" t="s">
        <v>25</v>
      </c>
      <c r="U38" s="73"/>
      <c r="V38" s="74"/>
      <c r="W38" s="75"/>
      <c r="X38" s="76"/>
      <c r="Y38" s="77"/>
      <c r="AK38" s="5"/>
      <c r="AL38" s="5"/>
      <c r="AM38" s="5"/>
      <c r="AN38" s="5"/>
      <c r="AO38" s="5"/>
      <c r="AP38" s="71"/>
      <c r="AQ38" s="71"/>
      <c r="AR38" s="5"/>
      <c r="AS38" s="227"/>
      <c r="AV38" s="72" t="s">
        <v>25</v>
      </c>
      <c r="AW38" s="73"/>
      <c r="AX38" s="74"/>
      <c r="AY38" s="214" t="s">
        <v>160</v>
      </c>
      <c r="AZ38" s="76"/>
      <c r="BA38" s="77"/>
    </row>
    <row r="39" spans="2:68" ht="15" customHeight="1">
      <c r="I39" s="5"/>
      <c r="N39" s="67"/>
      <c r="O39" s="67"/>
      <c r="P39" s="232"/>
      <c r="Q39" s="30"/>
      <c r="T39" s="72" t="s">
        <v>20</v>
      </c>
      <c r="U39" s="78"/>
      <c r="V39" s="79"/>
      <c r="W39" s="80"/>
      <c r="X39" s="81"/>
      <c r="Y39" s="82"/>
      <c r="Z39" s="31"/>
      <c r="AA39" s="32"/>
      <c r="AB39" s="31"/>
      <c r="AC39" s="33"/>
      <c r="AD39" s="33"/>
      <c r="AE39" s="33"/>
      <c r="AF39" s="33"/>
      <c r="AG39" s="34"/>
      <c r="AH39" s="34"/>
      <c r="AK39" s="5"/>
      <c r="AP39" s="67"/>
      <c r="AQ39" s="67"/>
      <c r="AR39" s="30"/>
      <c r="AS39" s="228"/>
      <c r="AV39" s="72" t="s">
        <v>20</v>
      </c>
      <c r="AW39" s="78"/>
      <c r="AX39" s="79"/>
      <c r="AY39" s="80"/>
      <c r="AZ39" s="81"/>
      <c r="BA39" s="82"/>
      <c r="BB39" s="31"/>
    </row>
    <row r="40" spans="2:68" ht="15" customHeight="1" thickBot="1">
      <c r="H40" s="5"/>
      <c r="I40" s="5"/>
      <c r="J40" s="5"/>
      <c r="K40" s="5"/>
      <c r="L40" s="5"/>
      <c r="M40" s="5"/>
      <c r="N40" s="67"/>
      <c r="O40" s="67"/>
      <c r="P40" s="233"/>
      <c r="Q40" s="14"/>
      <c r="R40" s="14"/>
      <c r="S40" s="14"/>
      <c r="T40" s="14"/>
      <c r="U40" s="14"/>
      <c r="V40" s="14"/>
      <c r="W40" s="14"/>
      <c r="X40" s="5"/>
      <c r="Z40" s="23"/>
      <c r="AA40" s="23"/>
      <c r="AB40" s="23"/>
      <c r="AC40" s="23"/>
      <c r="AD40" s="23"/>
      <c r="AE40" s="23"/>
      <c r="AF40" s="23"/>
      <c r="AG40" s="23"/>
      <c r="AH40" s="23"/>
      <c r="AJ40" s="5"/>
      <c r="AK40" s="5"/>
      <c r="AL40" s="14"/>
      <c r="AM40" s="14"/>
      <c r="AN40" s="14"/>
      <c r="AO40" s="14"/>
      <c r="AP40" s="66"/>
      <c r="AQ40" s="66"/>
      <c r="AR40" s="14"/>
      <c r="AS40" s="229"/>
      <c r="AT40" s="5"/>
      <c r="AU40" s="5"/>
      <c r="AV40" s="5"/>
      <c r="AW40" s="5"/>
      <c r="AX40" s="5"/>
      <c r="AY40" s="5"/>
      <c r="AZ40" s="5"/>
      <c r="BB40" s="23"/>
    </row>
    <row r="41" spans="2:68" ht="15" customHeight="1" thickTop="1">
      <c r="I41" s="5"/>
      <c r="J41" s="221"/>
      <c r="K41" s="219"/>
      <c r="L41" s="219"/>
      <c r="M41" s="222"/>
      <c r="N41" s="223"/>
      <c r="O41" s="223"/>
      <c r="P41" s="219"/>
      <c r="W41" s="15"/>
      <c r="AK41" s="15"/>
      <c r="AO41" s="35"/>
      <c r="AP41" s="67"/>
      <c r="AQ41" s="67"/>
      <c r="AS41" s="219"/>
      <c r="AT41" s="219"/>
      <c r="AU41" s="219"/>
      <c r="AV41" s="219"/>
      <c r="AW41" s="219"/>
      <c r="AX41" s="219"/>
      <c r="AY41" s="220"/>
    </row>
    <row r="42" spans="2:68" ht="29.1" customHeight="1">
      <c r="H42" s="75" t="s">
        <v>15</v>
      </c>
      <c r="I42" s="76"/>
      <c r="J42" s="76"/>
      <c r="K42" s="77"/>
      <c r="N42" s="5"/>
      <c r="O42" s="5"/>
      <c r="P42" s="5"/>
      <c r="Q42" s="5"/>
      <c r="R42" s="5"/>
      <c r="S42" s="5"/>
      <c r="V42" s="85" t="s">
        <v>22</v>
      </c>
      <c r="W42" s="86"/>
      <c r="X42" s="86"/>
      <c r="Y42" s="79"/>
      <c r="AJ42" s="75" t="s">
        <v>14</v>
      </c>
      <c r="AK42" s="76"/>
      <c r="AL42" s="76"/>
      <c r="AM42" s="79"/>
      <c r="AP42" s="5"/>
      <c r="AQ42" s="5"/>
      <c r="AR42" s="5"/>
      <c r="AS42" s="5"/>
      <c r="AT42" s="5"/>
      <c r="AU42" s="5"/>
      <c r="AX42" s="75" t="s">
        <v>61</v>
      </c>
      <c r="AY42" s="76"/>
      <c r="AZ42" s="76"/>
      <c r="BA42" s="79"/>
    </row>
    <row r="43" spans="2:68" ht="15" customHeight="1"/>
    <row r="44" spans="2:68" ht="15" customHeight="1"/>
    <row r="45" spans="2:68" ht="15" customHeight="1"/>
    <row r="46" spans="2:68" ht="15" customHeight="1"/>
    <row r="47" spans="2:68" ht="15" customHeight="1"/>
    <row r="48" spans="2:6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46">
    <mergeCell ref="BG32:BJ32"/>
    <mergeCell ref="BM32:BP32"/>
    <mergeCell ref="BG33:BJ33"/>
    <mergeCell ref="BM33:BP33"/>
    <mergeCell ref="BG34:BJ34"/>
    <mergeCell ref="BM34:BP34"/>
    <mergeCell ref="BG31:BJ31"/>
    <mergeCell ref="BM31:BP31"/>
    <mergeCell ref="AG12:AJ12"/>
    <mergeCell ref="AQ12:AS12"/>
    <mergeCell ref="AZ12:BB12"/>
    <mergeCell ref="BC12:BE12"/>
    <mergeCell ref="BM13:BP13"/>
    <mergeCell ref="BG13:BJ13"/>
    <mergeCell ref="AY21:BA21"/>
    <mergeCell ref="AV22:AX22"/>
    <mergeCell ref="A5:BE5"/>
    <mergeCell ref="B7:J7"/>
    <mergeCell ref="AE7:AL7"/>
    <mergeCell ref="B9:C9"/>
    <mergeCell ref="D9:G9"/>
    <mergeCell ref="H9:J9"/>
    <mergeCell ref="K9:M9"/>
    <mergeCell ref="N9:P9"/>
    <mergeCell ref="Q9:S9"/>
    <mergeCell ref="T9:V9"/>
    <mergeCell ref="AQ9:AS9"/>
    <mergeCell ref="AT9:AV9"/>
    <mergeCell ref="AW9:AY9"/>
    <mergeCell ref="AZ9:BB9"/>
    <mergeCell ref="BC9:BE9"/>
    <mergeCell ref="BM10:BP10"/>
    <mergeCell ref="BG10:BJ10"/>
    <mergeCell ref="W9:Y9"/>
    <mergeCell ref="Z9:AB9"/>
    <mergeCell ref="AE9:AF9"/>
    <mergeCell ref="AG9:AJ9"/>
    <mergeCell ref="AN9:AP9"/>
    <mergeCell ref="AK9:AM9"/>
    <mergeCell ref="AG10:AJ10"/>
    <mergeCell ref="AK10:AM10"/>
    <mergeCell ref="AZ10:BB10"/>
    <mergeCell ref="BC10:BE10"/>
    <mergeCell ref="B11:C11"/>
    <mergeCell ref="D11:G11"/>
    <mergeCell ref="K11:M11"/>
    <mergeCell ref="W11:Y11"/>
    <mergeCell ref="AE11:AF11"/>
    <mergeCell ref="AN11:AP11"/>
    <mergeCell ref="B10:C10"/>
    <mergeCell ref="D10:G10"/>
    <mergeCell ref="H10:J10"/>
    <mergeCell ref="W10:Y10"/>
    <mergeCell ref="Z10:AB10"/>
    <mergeCell ref="AE10:AF10"/>
    <mergeCell ref="AC10:AD10"/>
    <mergeCell ref="AZ11:BB11"/>
    <mergeCell ref="BC11:BE11"/>
    <mergeCell ref="B17:L17"/>
    <mergeCell ref="AE17:AO17"/>
    <mergeCell ref="BM11:BP11"/>
    <mergeCell ref="B13:C13"/>
    <mergeCell ref="D13:G13"/>
    <mergeCell ref="Z11:AB11"/>
    <mergeCell ref="AE12:AF12"/>
    <mergeCell ref="BG11:BJ11"/>
    <mergeCell ref="N12:P12"/>
    <mergeCell ref="W12:Y12"/>
    <mergeCell ref="Z12:AB12"/>
    <mergeCell ref="B12:C12"/>
    <mergeCell ref="D12:G12"/>
    <mergeCell ref="BM12:BP12"/>
    <mergeCell ref="BG12:BJ12"/>
    <mergeCell ref="AQ20:AT20"/>
    <mergeCell ref="Q13:S13"/>
    <mergeCell ref="W13:Y13"/>
    <mergeCell ref="Z13:AB13"/>
    <mergeCell ref="H27:K27"/>
    <mergeCell ref="V27:Y27"/>
    <mergeCell ref="AJ27:AM27"/>
    <mergeCell ref="H14:AC14"/>
    <mergeCell ref="AJ14:BE14"/>
    <mergeCell ref="AG13:AJ13"/>
    <mergeCell ref="AT13:AV13"/>
    <mergeCell ref="AZ13:BB13"/>
    <mergeCell ref="BC13:BE13"/>
    <mergeCell ref="AC13:AD13"/>
    <mergeCell ref="AE13:AF13"/>
    <mergeCell ref="H42:K42"/>
    <mergeCell ref="V42:Y42"/>
    <mergeCell ref="AJ42:AM42"/>
    <mergeCell ref="W39:Y39"/>
    <mergeCell ref="N40:O40"/>
    <mergeCell ref="N41:O41"/>
    <mergeCell ref="AG11:AJ11"/>
    <mergeCell ref="B32:L32"/>
    <mergeCell ref="O20:R20"/>
    <mergeCell ref="O35:R35"/>
    <mergeCell ref="W23:Y23"/>
    <mergeCell ref="T23:V23"/>
    <mergeCell ref="N23:O23"/>
    <mergeCell ref="AQ35:AT35"/>
    <mergeCell ref="AV37:AX37"/>
    <mergeCell ref="AY37:BA37"/>
    <mergeCell ref="W24:Y24"/>
    <mergeCell ref="N25:O25"/>
    <mergeCell ref="N26:O26"/>
    <mergeCell ref="N24:O24"/>
    <mergeCell ref="T24:V24"/>
    <mergeCell ref="AV36:AX36"/>
    <mergeCell ref="AY36:BA36"/>
    <mergeCell ref="AV21:AX21"/>
    <mergeCell ref="AV38:AX38"/>
    <mergeCell ref="AY38:BA38"/>
    <mergeCell ref="AY24:BA24"/>
    <mergeCell ref="AP25:AQ25"/>
    <mergeCell ref="AP26:AQ26"/>
    <mergeCell ref="T22:V22"/>
    <mergeCell ref="W22:Y22"/>
    <mergeCell ref="T21:V21"/>
    <mergeCell ref="W21:Y21"/>
    <mergeCell ref="AE32:AO32"/>
    <mergeCell ref="R2:BE3"/>
    <mergeCell ref="AX42:BA42"/>
    <mergeCell ref="N38:O38"/>
    <mergeCell ref="T38:V38"/>
    <mergeCell ref="W38:Y38"/>
    <mergeCell ref="N39:O39"/>
    <mergeCell ref="T39:V39"/>
    <mergeCell ref="AP39:AQ39"/>
    <mergeCell ref="AV39:AX39"/>
    <mergeCell ref="AY39:BA39"/>
    <mergeCell ref="AX27:BA27"/>
    <mergeCell ref="AP24:AQ24"/>
    <mergeCell ref="AV24:AX24"/>
    <mergeCell ref="AP40:AQ40"/>
    <mergeCell ref="AP41:AQ41"/>
    <mergeCell ref="T36:V36"/>
    <mergeCell ref="W36:Y36"/>
    <mergeCell ref="T37:V37"/>
    <mergeCell ref="W37:Y37"/>
    <mergeCell ref="AP38:AQ38"/>
    <mergeCell ref="AY22:BA22"/>
    <mergeCell ref="AP23:AQ23"/>
    <mergeCell ref="AV23:AX23"/>
    <mergeCell ref="AY23:BA23"/>
  </mergeCells>
  <phoneticPr fontId="1"/>
  <pageMargins left="0.59055118110236227" right="0.19685039370078741" top="0.19685039370078741" bottom="0.19685039370078741" header="0.51181102362204722" footer="0.51181102362204722"/>
  <pageSetup paperSize="9" scale="69" firstPageNumber="0" fitToHeight="0" orientation="portrait" r:id="rId1"/>
  <headerFooter alignWithMargins="0"/>
  <rowBreaks count="1" manualBreakCount="1">
    <brk id="48" max="16383" man="1"/>
  </rowBreaks>
  <colBreaks count="1" manualBreakCount="1">
    <brk id="5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59"/>
  <sheetViews>
    <sheetView zoomScaleNormal="100" workbookViewId="0">
      <selection activeCell="BP5" sqref="BP5"/>
    </sheetView>
    <sheetView workbookViewId="1">
      <selection activeCell="H14" sqref="H14:AC14"/>
    </sheetView>
  </sheetViews>
  <sheetFormatPr defaultColWidth="12.875" defaultRowHeight="18.75"/>
  <cols>
    <col min="1" max="8" width="2.125" style="4" customWidth="1"/>
    <col min="9" max="10" width="3" style="4" bestFit="1" customWidth="1"/>
    <col min="11" max="11" width="2.125" style="4" customWidth="1"/>
    <col min="12" max="13" width="3" style="4" bestFit="1" customWidth="1"/>
    <col min="14" max="14" width="2.125" style="4" customWidth="1"/>
    <col min="15" max="16" width="3" style="4" bestFit="1" customWidth="1"/>
    <col min="17" max="17" width="2.125" style="4" customWidth="1"/>
    <col min="18" max="20" width="3" style="4" bestFit="1" customWidth="1"/>
    <col min="21" max="21" width="2.125" style="4" customWidth="1"/>
    <col min="22" max="22" width="3" style="4" bestFit="1" customWidth="1"/>
    <col min="23" max="37" width="2.125" style="4" customWidth="1"/>
    <col min="38" max="39" width="3" style="4" bestFit="1" customWidth="1"/>
    <col min="40" max="40" width="2.125" style="4" customWidth="1"/>
    <col min="41" max="42" width="3" style="4" bestFit="1" customWidth="1"/>
    <col min="43" max="43" width="2.125" style="4" customWidth="1"/>
    <col min="44" max="45" width="3" style="4" bestFit="1" customWidth="1"/>
    <col min="46" max="46" width="2.125" style="4" customWidth="1"/>
    <col min="47" max="49" width="3" style="4" bestFit="1" customWidth="1"/>
    <col min="50" max="50" width="2.125" style="4" customWidth="1"/>
    <col min="51" max="51" width="3" style="4" bestFit="1" customWidth="1"/>
    <col min="52" max="57" width="2.125" style="4" customWidth="1"/>
    <col min="58" max="66" width="1.875" style="4" customWidth="1"/>
    <col min="67" max="67" width="2" style="4" customWidth="1"/>
    <col min="68" max="68" width="1.875" style="4" customWidth="1"/>
    <col min="69" max="16384" width="12.875" style="4"/>
  </cols>
  <sheetData>
    <row r="2" spans="1:68" ht="18" customHeight="1">
      <c r="P2" s="54"/>
      <c r="Q2" s="54"/>
      <c r="R2" s="64" t="str">
        <f>男子A!R2</f>
        <v>2022ダンロップトーナメント九州地区決勝大会</v>
      </c>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row>
    <row r="3" spans="1:68" ht="14.1" customHeight="1" thickBot="1">
      <c r="B3" s="11"/>
      <c r="C3" s="11"/>
      <c r="D3" s="11"/>
      <c r="E3" s="11"/>
      <c r="F3" s="11"/>
      <c r="G3" s="11"/>
      <c r="H3" s="11"/>
      <c r="I3" s="11"/>
      <c r="J3" s="11"/>
      <c r="K3" s="11"/>
      <c r="L3" s="11"/>
      <c r="M3" s="11"/>
      <c r="N3" s="11"/>
      <c r="O3" s="55"/>
      <c r="P3" s="55"/>
      <c r="Q3" s="5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row>
    <row r="4" spans="1:68" ht="20.100000000000001" customHeight="1" thickTop="1"/>
    <row r="5" spans="1:68" ht="30" customHeight="1">
      <c r="A5" s="123" t="s">
        <v>42</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row>
    <row r="6" spans="1:68" ht="2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13"/>
      <c r="AO6" s="13"/>
      <c r="AP6" s="13"/>
      <c r="AQ6" s="13"/>
      <c r="AR6" s="13"/>
      <c r="AS6" s="13"/>
      <c r="AT6" s="13"/>
      <c r="AU6" s="13"/>
      <c r="AV6" s="13"/>
      <c r="AW6" s="13"/>
      <c r="AX6" s="13"/>
      <c r="AY6" s="13"/>
      <c r="AZ6" s="13"/>
      <c r="BA6" s="13"/>
      <c r="BB6" s="13"/>
      <c r="BC6" s="13"/>
      <c r="BD6" s="13"/>
      <c r="BE6" s="13"/>
    </row>
    <row r="7" spans="1:68" ht="20.100000000000001" customHeight="1">
      <c r="B7" s="95" t="s">
        <v>90</v>
      </c>
      <c r="C7" s="96"/>
      <c r="D7" s="96"/>
      <c r="E7" s="96"/>
      <c r="F7" s="96"/>
      <c r="G7" s="96"/>
      <c r="H7" s="96"/>
      <c r="I7" s="96"/>
      <c r="J7" s="97"/>
      <c r="AE7" s="95" t="s">
        <v>40</v>
      </c>
      <c r="AF7" s="96"/>
      <c r="AG7" s="96"/>
      <c r="AH7" s="96"/>
      <c r="AI7" s="96"/>
      <c r="AJ7" s="96"/>
      <c r="AK7" s="96"/>
      <c r="AL7" s="97"/>
    </row>
    <row r="8" spans="1:68" ht="20.100000000000001"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68" ht="30" customHeight="1">
      <c r="A9" s="15"/>
      <c r="B9" s="109" t="s">
        <v>55</v>
      </c>
      <c r="C9" s="110"/>
      <c r="D9" s="99" t="s">
        <v>54</v>
      </c>
      <c r="E9" s="69"/>
      <c r="F9" s="69"/>
      <c r="G9" s="70"/>
      <c r="H9" s="111" t="str">
        <f>D10</f>
        <v>熊本</v>
      </c>
      <c r="I9" s="111"/>
      <c r="J9" s="112"/>
      <c r="K9" s="113" t="str">
        <f>D11</f>
        <v>沖縄</v>
      </c>
      <c r="L9" s="111"/>
      <c r="M9" s="112"/>
      <c r="N9" s="113" t="str">
        <f>D12</f>
        <v>鹿児島</v>
      </c>
      <c r="O9" s="111"/>
      <c r="P9" s="112"/>
      <c r="Q9" s="113" t="str">
        <f>D13</f>
        <v>長崎</v>
      </c>
      <c r="R9" s="111"/>
      <c r="S9" s="112"/>
      <c r="T9" s="103" t="s">
        <v>87</v>
      </c>
      <c r="U9" s="103"/>
      <c r="V9" s="104"/>
      <c r="W9" s="102" t="s">
        <v>88</v>
      </c>
      <c r="X9" s="103"/>
      <c r="Y9" s="104"/>
      <c r="Z9" s="102" t="s">
        <v>89</v>
      </c>
      <c r="AA9" s="103"/>
      <c r="AB9" s="104"/>
      <c r="AD9" s="15"/>
      <c r="AE9" s="109" t="s">
        <v>55</v>
      </c>
      <c r="AF9" s="110"/>
      <c r="AG9" s="99" t="s">
        <v>54</v>
      </c>
      <c r="AH9" s="69"/>
      <c r="AI9" s="69"/>
      <c r="AJ9" s="70"/>
      <c r="AK9" s="111" t="str">
        <f>AG10</f>
        <v>宮崎</v>
      </c>
      <c r="AL9" s="111"/>
      <c r="AM9" s="112"/>
      <c r="AN9" s="113" t="str">
        <f>AG11</f>
        <v>福岡</v>
      </c>
      <c r="AO9" s="111"/>
      <c r="AP9" s="112"/>
      <c r="AQ9" s="113" t="str">
        <f>AG12</f>
        <v>大分</v>
      </c>
      <c r="AR9" s="111"/>
      <c r="AS9" s="112"/>
      <c r="AT9" s="113" t="str">
        <f>AG13</f>
        <v>佐賀</v>
      </c>
      <c r="AU9" s="111"/>
      <c r="AV9" s="112"/>
      <c r="AW9" s="103" t="s">
        <v>87</v>
      </c>
      <c r="AX9" s="103"/>
      <c r="AY9" s="104"/>
      <c r="AZ9" s="102" t="s">
        <v>88</v>
      </c>
      <c r="BA9" s="103"/>
      <c r="BB9" s="104"/>
      <c r="BC9" s="102" t="s">
        <v>89</v>
      </c>
      <c r="BD9" s="103"/>
      <c r="BE9" s="104"/>
    </row>
    <row r="10" spans="1:68" ht="39.950000000000003" customHeight="1">
      <c r="A10" s="15"/>
      <c r="B10" s="90" t="s">
        <v>56</v>
      </c>
      <c r="C10" s="91"/>
      <c r="D10" s="75" t="s">
        <v>107</v>
      </c>
      <c r="E10" s="76"/>
      <c r="F10" s="76"/>
      <c r="G10" s="79"/>
      <c r="H10" s="107"/>
      <c r="I10" s="107"/>
      <c r="J10" s="108"/>
      <c r="K10" s="53" t="str">
        <f>IF(L10="","",IF(L10&gt;M10,"○","●"))</f>
        <v>○</v>
      </c>
      <c r="L10" s="16">
        <v>8</v>
      </c>
      <c r="M10" s="17">
        <v>6</v>
      </c>
      <c r="N10" s="53" t="str">
        <f>IF(O10="","",IF(O10&gt;P10,"○","●"))</f>
        <v>○</v>
      </c>
      <c r="O10" s="16">
        <v>8</v>
      </c>
      <c r="P10" s="17">
        <v>2</v>
      </c>
      <c r="Q10" s="53" t="str">
        <f>IF(R10="","",IF(R10&gt;S10,"○","●"))</f>
        <v>○</v>
      </c>
      <c r="R10" s="16">
        <v>8</v>
      </c>
      <c r="S10" s="17">
        <v>5</v>
      </c>
      <c r="T10" s="16">
        <f>IF(K10="","",COUNTIF(K10:Q10,"○"))</f>
        <v>3</v>
      </c>
      <c r="U10" s="18" t="s">
        <v>79</v>
      </c>
      <c r="V10" s="16">
        <f>IF(M10="","",COUNTIF(K10:Q10,"●"))</f>
        <v>0</v>
      </c>
      <c r="W10" s="92" t="str">
        <f>IF(COUNTIF(T$10:T$13,T10)&lt;=2,"",SUM(I10,L10,O10,R10)/SUM(H10:S10))</f>
        <v/>
      </c>
      <c r="X10" s="93"/>
      <c r="Y10" s="94"/>
      <c r="Z10" s="75">
        <f>IF(W10&lt;&gt;"",IF(T10=1,1,0)+RANK(W10,W$10:W$13),RANK(T10,T$10:T$13,0))</f>
        <v>1</v>
      </c>
      <c r="AA10" s="76"/>
      <c r="AB10" s="77"/>
      <c r="AC10" s="100"/>
      <c r="AD10" s="101"/>
      <c r="AE10" s="90" t="s">
        <v>43</v>
      </c>
      <c r="AF10" s="91"/>
      <c r="AG10" s="75" t="s">
        <v>59</v>
      </c>
      <c r="AH10" s="98"/>
      <c r="AI10" s="98"/>
      <c r="AJ10" s="79"/>
      <c r="AK10" s="107"/>
      <c r="AL10" s="107"/>
      <c r="AM10" s="108"/>
      <c r="AN10" s="53" t="str">
        <f>IF(AO10="","",IF(AO10&gt;AP10,"○","●"))</f>
        <v>○</v>
      </c>
      <c r="AO10" s="16">
        <v>8</v>
      </c>
      <c r="AP10" s="17">
        <v>1</v>
      </c>
      <c r="AQ10" s="53" t="str">
        <f>IF(AR10="","",IF(AR10&gt;AS10,"○","●"))</f>
        <v>○</v>
      </c>
      <c r="AR10" s="16">
        <v>8</v>
      </c>
      <c r="AS10" s="17">
        <v>3</v>
      </c>
      <c r="AT10" s="53" t="str">
        <f>IF(AU10="","",IF(AU10&gt;AV10,"○","●"))</f>
        <v>○</v>
      </c>
      <c r="AU10" s="16">
        <v>8</v>
      </c>
      <c r="AV10" s="17">
        <v>3</v>
      </c>
      <c r="AW10" s="16">
        <f>IF(AN10="","",COUNTIF(AN10:AT10,"○"))</f>
        <v>3</v>
      </c>
      <c r="AX10" s="18" t="s">
        <v>79</v>
      </c>
      <c r="AY10" s="16">
        <f>IF(AP10="","",COUNTIF(AN10:AT10,"●"))</f>
        <v>0</v>
      </c>
      <c r="AZ10" s="92" t="str">
        <f>IF(COUNTIF(AW$10:AW$13,AW10)&lt;=2,"",SUM(AL10,AO10,AR10,AU10)/SUM(AK10:AV10))</f>
        <v/>
      </c>
      <c r="BA10" s="93"/>
      <c r="BB10" s="94"/>
      <c r="BC10" s="75">
        <f>IF(AZ10&lt;&gt;"",IF(AW10=1,1,0)+RANK(AZ10,AZ$10:AZ$13),RANK(AW10,AW$10:AW$13,0))</f>
        <v>1</v>
      </c>
      <c r="BD10" s="76"/>
      <c r="BE10" s="77"/>
      <c r="BG10" s="75" t="s">
        <v>60</v>
      </c>
      <c r="BH10" s="76"/>
      <c r="BI10" s="76"/>
      <c r="BJ10" s="79"/>
      <c r="BM10" s="75" t="s">
        <v>62</v>
      </c>
      <c r="BN10" s="98"/>
      <c r="BO10" s="98"/>
      <c r="BP10" s="79"/>
    </row>
    <row r="11" spans="1:68" ht="39.950000000000003" customHeight="1">
      <c r="A11" s="15"/>
      <c r="B11" s="114" t="s">
        <v>57</v>
      </c>
      <c r="C11" s="115"/>
      <c r="D11" s="75" t="s">
        <v>21</v>
      </c>
      <c r="E11" s="98"/>
      <c r="F11" s="98"/>
      <c r="G11" s="79"/>
      <c r="H11" s="19" t="str">
        <f>IF(I11="","",IF(I11&gt;J11,"○","●"))</f>
        <v>●</v>
      </c>
      <c r="I11" s="19">
        <f>IF(M10="","",M10)</f>
        <v>6</v>
      </c>
      <c r="J11" s="19">
        <f>IF(L10="","",L10)</f>
        <v>8</v>
      </c>
      <c r="K11" s="87"/>
      <c r="L11" s="88"/>
      <c r="M11" s="89"/>
      <c r="N11" s="29" t="str">
        <f>IF(O11="","",IF(O11&gt;P11,"○","●"))</f>
        <v>●</v>
      </c>
      <c r="O11" s="19">
        <v>6</v>
      </c>
      <c r="P11" s="20">
        <v>8</v>
      </c>
      <c r="Q11" s="29" t="str">
        <f>IF(R11="","",IF(R11&gt;S11,"○","●"))</f>
        <v>●</v>
      </c>
      <c r="R11" s="19">
        <v>4</v>
      </c>
      <c r="S11" s="20">
        <v>8</v>
      </c>
      <c r="T11" s="19">
        <f>IF(H11="","",COUNTIF(H11:Q11,"○"))</f>
        <v>0</v>
      </c>
      <c r="U11" s="19" t="s">
        <v>79</v>
      </c>
      <c r="V11" s="19">
        <f>IF(H11="","",COUNTIF(H11:Q11,"●"))</f>
        <v>3</v>
      </c>
      <c r="W11" s="92" t="str">
        <f>IF(COUNTIF(T$10:T$13,T11)&lt;=2,"",SUM(I11,L11,O11,R11)/SUM(H11:S11))</f>
        <v/>
      </c>
      <c r="X11" s="93"/>
      <c r="Y11" s="94"/>
      <c r="Z11" s="75">
        <f>IF(W11&lt;&gt;"",IF(T11=1,1,0)+RANK(W11,W$10:W$13),RANK(T11,T$10:T$13,0))</f>
        <v>4</v>
      </c>
      <c r="AA11" s="76"/>
      <c r="AB11" s="77"/>
      <c r="AD11" s="15"/>
      <c r="AE11" s="90" t="s">
        <v>82</v>
      </c>
      <c r="AF11" s="91"/>
      <c r="AG11" s="75" t="s">
        <v>60</v>
      </c>
      <c r="AH11" s="98"/>
      <c r="AI11" s="98"/>
      <c r="AJ11" s="79"/>
      <c r="AK11" s="19" t="str">
        <f>IF(AL11="","",IF(AL11&gt;AM11,"○","●"))</f>
        <v>●</v>
      </c>
      <c r="AL11" s="19">
        <f>IF(AP10="","",AP10)</f>
        <v>1</v>
      </c>
      <c r="AM11" s="19">
        <f>IF(AO10="","",AO10)</f>
        <v>8</v>
      </c>
      <c r="AN11" s="87"/>
      <c r="AO11" s="88"/>
      <c r="AP11" s="89"/>
      <c r="AQ11" s="29" t="str">
        <f>IF(AR11="","",IF(AR11&gt;AS11,"○","●"))</f>
        <v>●</v>
      </c>
      <c r="AR11" s="19">
        <v>7</v>
      </c>
      <c r="AS11" s="20">
        <v>9</v>
      </c>
      <c r="AT11" s="29" t="str">
        <f>IF(AU11="","",IF(AU11&gt;AV11,"○","●"))</f>
        <v>○</v>
      </c>
      <c r="AU11" s="19">
        <v>8</v>
      </c>
      <c r="AV11" s="20">
        <v>2</v>
      </c>
      <c r="AW11" s="19">
        <f>IF(AK11="","",COUNTIF(AK11:AT11,"○"))</f>
        <v>1</v>
      </c>
      <c r="AX11" s="19" t="s">
        <v>79</v>
      </c>
      <c r="AY11" s="19">
        <f>IF(AK11="","",COUNTIF(AK11:AT11,"●"))</f>
        <v>2</v>
      </c>
      <c r="AZ11" s="92" t="str">
        <f>IF(COUNTIF(AW$10:AW$13,AW11)&lt;=2,"",SUM(AL11,AO11,AR11,AU11)/SUM(AK11:AV11))</f>
        <v/>
      </c>
      <c r="BA11" s="93"/>
      <c r="BB11" s="94"/>
      <c r="BC11" s="75">
        <f>IF(AZ11&lt;&gt;"",IF(AW11=1,1,0)+RANK(AZ11,AZ$10:AZ$13),RANK(AW11,AW$10:AW$13,0))</f>
        <v>3</v>
      </c>
      <c r="BD11" s="76"/>
      <c r="BE11" s="77"/>
      <c r="BG11" s="75" t="s">
        <v>61</v>
      </c>
      <c r="BH11" s="76"/>
      <c r="BI11" s="76"/>
      <c r="BJ11" s="79"/>
      <c r="BM11" s="75" t="s">
        <v>15</v>
      </c>
      <c r="BN11" s="98"/>
      <c r="BO11" s="98"/>
      <c r="BP11" s="79"/>
    </row>
    <row r="12" spans="1:68" ht="39.950000000000003" customHeight="1">
      <c r="A12" s="15"/>
      <c r="B12" s="114" t="s">
        <v>58</v>
      </c>
      <c r="C12" s="115"/>
      <c r="D12" s="75" t="s">
        <v>14</v>
      </c>
      <c r="E12" s="76"/>
      <c r="F12" s="76"/>
      <c r="G12" s="79"/>
      <c r="H12" s="19" t="str">
        <f>IF(I12="","",IF(I12&gt;J12,"○","●"))</f>
        <v>●</v>
      </c>
      <c r="I12" s="19">
        <f>IF(P10="","",P10)</f>
        <v>2</v>
      </c>
      <c r="J12" s="19">
        <f>IF(O10="","",O10)</f>
        <v>8</v>
      </c>
      <c r="K12" s="29" t="str">
        <f>IF(L12="","",IF(L12&gt;M12,"○","●"))</f>
        <v>○</v>
      </c>
      <c r="L12" s="19">
        <f>IF(P11="","",P11)</f>
        <v>8</v>
      </c>
      <c r="M12" s="19">
        <f>IF(O11="","",O11)</f>
        <v>6</v>
      </c>
      <c r="N12" s="87"/>
      <c r="O12" s="88"/>
      <c r="P12" s="89"/>
      <c r="Q12" s="29" t="str">
        <f>IF(R12="","",IF(R12&gt;S12,"○","●"))</f>
        <v>●</v>
      </c>
      <c r="R12" s="19">
        <v>6</v>
      </c>
      <c r="S12" s="20">
        <v>8</v>
      </c>
      <c r="T12" s="19">
        <f>IF(R12="","",COUNTIF(H12:Q12,"○"))</f>
        <v>1</v>
      </c>
      <c r="U12" s="19" t="s">
        <v>79</v>
      </c>
      <c r="V12" s="19">
        <f>IF(R12="","",COUNTIF(H12:Q12,"●"))</f>
        <v>2</v>
      </c>
      <c r="W12" s="92" t="str">
        <f>IF(COUNTIF(T$10:T$13,T12)&lt;=2,"",SUM(I12,L12,O12,R12)/SUM(H12:S12))</f>
        <v/>
      </c>
      <c r="X12" s="93"/>
      <c r="Y12" s="94"/>
      <c r="Z12" s="75">
        <f>IF(W12&lt;&gt;"",IF(T12=1,1,0)+RANK(W12,W$10:W$13),RANK(T12,T$10:T$13,0))</f>
        <v>3</v>
      </c>
      <c r="AA12" s="76"/>
      <c r="AB12" s="77"/>
      <c r="AD12" s="15"/>
      <c r="AE12" s="90" t="s">
        <v>83</v>
      </c>
      <c r="AF12" s="91"/>
      <c r="AG12" s="85" t="s">
        <v>22</v>
      </c>
      <c r="AH12" s="86"/>
      <c r="AI12" s="86"/>
      <c r="AJ12" s="79"/>
      <c r="AK12" s="19" t="str">
        <f>IF(AL12="","",IF(AL12&gt;AM12,"○","●"))</f>
        <v>●</v>
      </c>
      <c r="AL12" s="19">
        <f>IF(AS10="","",AS10)</f>
        <v>3</v>
      </c>
      <c r="AM12" s="19">
        <f>IF(AR10="","",AR10)</f>
        <v>8</v>
      </c>
      <c r="AN12" s="29" t="str">
        <f>IF(AO12="","",IF(AO12&gt;AP12,"○","●"))</f>
        <v>○</v>
      </c>
      <c r="AO12" s="19">
        <f>IF(AS11="","",AS11)</f>
        <v>9</v>
      </c>
      <c r="AP12" s="19">
        <f>IF(AR11="","",AR11)</f>
        <v>7</v>
      </c>
      <c r="AQ12" s="87"/>
      <c r="AR12" s="88"/>
      <c r="AS12" s="89"/>
      <c r="AT12" s="29" t="str">
        <f>IF(AU12="","",IF(AU12&gt;AV12,"○","●"))</f>
        <v>○</v>
      </c>
      <c r="AU12" s="19">
        <v>8</v>
      </c>
      <c r="AV12" s="20">
        <v>5</v>
      </c>
      <c r="AW12" s="19">
        <f>IF(AU12="","",COUNTIF(AK12:AT12,"○"))</f>
        <v>2</v>
      </c>
      <c r="AX12" s="19" t="s">
        <v>79</v>
      </c>
      <c r="AY12" s="19">
        <f>IF(AU12="","",COUNTIF(AK12:AT12,"●"))</f>
        <v>1</v>
      </c>
      <c r="AZ12" s="92" t="str">
        <f>IF(COUNTIF(AW$10:AW$13,AW12)&lt;=2,"",SUM(AL12,AO12,AR12,AU12)/SUM(AK12:AV12))</f>
        <v/>
      </c>
      <c r="BA12" s="93"/>
      <c r="BB12" s="94"/>
      <c r="BC12" s="75">
        <f>IF(AZ12&lt;&gt;"",IF(AW12=1,1,0)+RANK(AZ12,AZ$10:AZ$13),RANK(AW12,AW$10:AW$13,0))</f>
        <v>2</v>
      </c>
      <c r="BD12" s="76"/>
      <c r="BE12" s="77"/>
      <c r="BG12" s="75" t="s">
        <v>22</v>
      </c>
      <c r="BH12" s="76"/>
      <c r="BI12" s="76"/>
      <c r="BJ12" s="79"/>
      <c r="BM12" s="75" t="s">
        <v>59</v>
      </c>
      <c r="BN12" s="76"/>
      <c r="BO12" s="76"/>
      <c r="BP12" s="77"/>
    </row>
    <row r="13" spans="1:68" ht="39.950000000000003" customHeight="1">
      <c r="A13" s="15"/>
      <c r="B13" s="114" t="s">
        <v>86</v>
      </c>
      <c r="C13" s="115"/>
      <c r="D13" s="75" t="s">
        <v>62</v>
      </c>
      <c r="E13" s="76"/>
      <c r="F13" s="76"/>
      <c r="G13" s="77"/>
      <c r="H13" s="19" t="str">
        <f>IF(I13="","",IF(I13&gt;J13,"○","●"))</f>
        <v>●</v>
      </c>
      <c r="I13" s="19">
        <f>IF(S10="","",S10)</f>
        <v>5</v>
      </c>
      <c r="J13" s="19">
        <f>IF(R10="","",R10)</f>
        <v>8</v>
      </c>
      <c r="K13" s="29" t="str">
        <f>IF(L13="","",IF(L13&gt;M13,"○","●"))</f>
        <v>○</v>
      </c>
      <c r="L13" s="19">
        <f>IF(S11="","",S11)</f>
        <v>8</v>
      </c>
      <c r="M13" s="19">
        <f>IF(R11="","",R11)</f>
        <v>4</v>
      </c>
      <c r="N13" s="29" t="str">
        <f>IF(O13="","",IF(O13&gt;P13,"○","●"))</f>
        <v>○</v>
      </c>
      <c r="O13" s="19">
        <f>IF(S12="","",S12)</f>
        <v>8</v>
      </c>
      <c r="P13" s="19">
        <f>IF(R12="","",R12)</f>
        <v>6</v>
      </c>
      <c r="Q13" s="87"/>
      <c r="R13" s="88"/>
      <c r="S13" s="89"/>
      <c r="T13" s="19">
        <f>IF(O13="","",COUNTIF(H13:N13,"○"))</f>
        <v>2</v>
      </c>
      <c r="U13" s="19" t="s">
        <v>79</v>
      </c>
      <c r="V13" s="19">
        <f>IF(O13="","",COUNTIF(H13:N13,"●"))</f>
        <v>1</v>
      </c>
      <c r="W13" s="92" t="str">
        <f>IF(COUNTIF(T$10:T$13,T13)&lt;=2,"",SUM(I13,L13,O13,R13)/SUM(H13:S13))</f>
        <v/>
      </c>
      <c r="X13" s="93"/>
      <c r="Y13" s="94"/>
      <c r="Z13" s="75">
        <f>IF(W13&lt;&gt;"",IF(T13=1,1,0)+RANK(W13,W$10:W$13),RANK(T13,T$10:T$13,0))</f>
        <v>2</v>
      </c>
      <c r="AA13" s="76"/>
      <c r="AB13" s="77"/>
      <c r="AC13" s="100"/>
      <c r="AD13" s="101"/>
      <c r="AE13" s="90" t="s">
        <v>84</v>
      </c>
      <c r="AF13" s="91"/>
      <c r="AG13" s="75" t="s">
        <v>61</v>
      </c>
      <c r="AH13" s="76"/>
      <c r="AI13" s="76"/>
      <c r="AJ13" s="79"/>
      <c r="AK13" s="19" t="str">
        <f>IF(AL13="","",IF(AL13&gt;AM13,"○","●"))</f>
        <v>●</v>
      </c>
      <c r="AL13" s="19">
        <f>IF(AV10="","",AV10)</f>
        <v>3</v>
      </c>
      <c r="AM13" s="19">
        <f>IF(AU10="","",AU10)</f>
        <v>8</v>
      </c>
      <c r="AN13" s="29" t="str">
        <f>IF(AO13="","",IF(AO13&gt;AP13,"○","●"))</f>
        <v>●</v>
      </c>
      <c r="AO13" s="19">
        <f>IF(AV11="","",AV11)</f>
        <v>2</v>
      </c>
      <c r="AP13" s="19">
        <f>IF(AU11="","",AU11)</f>
        <v>8</v>
      </c>
      <c r="AQ13" s="29" t="str">
        <f>IF(AR13="","",IF(AR13&gt;AS13,"○","●"))</f>
        <v>●</v>
      </c>
      <c r="AR13" s="19">
        <f>IF(AV12="","",AV12)</f>
        <v>5</v>
      </c>
      <c r="AS13" s="19">
        <f>IF(AU12="","",AU12)</f>
        <v>8</v>
      </c>
      <c r="AT13" s="87"/>
      <c r="AU13" s="88"/>
      <c r="AV13" s="89"/>
      <c r="AW13" s="19">
        <f>IF(AR13="","",COUNTIF(AK13:AQ13,"○"))</f>
        <v>0</v>
      </c>
      <c r="AX13" s="19" t="s">
        <v>79</v>
      </c>
      <c r="AY13" s="19">
        <f>IF(AR13="","",COUNTIF(AK13:AQ13,"●"))</f>
        <v>3</v>
      </c>
      <c r="AZ13" s="92" t="str">
        <f>IF(COUNTIF(AW$10:AW$13,AW13)&lt;=2,"",SUM(AL13,AO13,AR13,AU13)/SUM(AK13:AV13))</f>
        <v/>
      </c>
      <c r="BA13" s="93"/>
      <c r="BB13" s="94"/>
      <c r="BC13" s="75">
        <f>IF(AZ13&lt;&gt;"",IF(AW13=1,1,0)+RANK(AZ13,AZ$10:AZ$13),RANK(AW13,AW$10:AW$13,0))</f>
        <v>4</v>
      </c>
      <c r="BD13" s="76"/>
      <c r="BE13" s="77"/>
      <c r="BG13" s="85" t="s">
        <v>14</v>
      </c>
      <c r="BH13" s="86"/>
      <c r="BI13" s="86"/>
      <c r="BJ13" s="79"/>
      <c r="BM13" s="75" t="s">
        <v>21</v>
      </c>
      <c r="BN13" s="98"/>
      <c r="BO13" s="98"/>
      <c r="BP13" s="79"/>
    </row>
    <row r="14" spans="1:68" ht="20.100000000000001" customHeight="1">
      <c r="H14" s="116" t="s">
        <v>92</v>
      </c>
      <c r="I14" s="117"/>
      <c r="J14" s="117"/>
      <c r="K14" s="117"/>
      <c r="L14" s="117"/>
      <c r="M14" s="117"/>
      <c r="N14" s="117"/>
      <c r="O14" s="117"/>
      <c r="P14" s="117"/>
      <c r="Q14" s="117"/>
      <c r="R14" s="117"/>
      <c r="S14" s="117"/>
      <c r="T14" s="117"/>
      <c r="U14" s="117"/>
      <c r="V14" s="117"/>
      <c r="W14" s="117"/>
      <c r="X14" s="117"/>
      <c r="Y14" s="117"/>
      <c r="Z14" s="117"/>
      <c r="AA14" s="117"/>
      <c r="AB14" s="117"/>
      <c r="AC14" s="117"/>
      <c r="AJ14" s="116" t="s">
        <v>92</v>
      </c>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68" ht="20.100000000000001" customHeight="1">
      <c r="H15" s="21"/>
      <c r="I15" s="22"/>
      <c r="J15" s="22"/>
      <c r="K15" s="22"/>
      <c r="L15" s="22"/>
      <c r="M15" s="22"/>
      <c r="N15" s="22"/>
      <c r="O15" s="22"/>
      <c r="P15" s="22"/>
      <c r="Q15" s="22"/>
      <c r="R15" s="22"/>
      <c r="S15" s="22"/>
      <c r="T15" s="22"/>
      <c r="U15" s="22"/>
      <c r="V15" s="22"/>
      <c r="W15" s="22"/>
      <c r="X15" s="22"/>
      <c r="Y15" s="22"/>
      <c r="Z15" s="22"/>
      <c r="AA15" s="22"/>
      <c r="AB15" s="22"/>
      <c r="AC15" s="22"/>
      <c r="AJ15" s="21"/>
      <c r="AK15" s="22"/>
      <c r="AL15" s="22"/>
      <c r="AM15" s="22"/>
      <c r="AN15" s="22"/>
      <c r="AO15" s="22"/>
      <c r="AP15" s="22"/>
      <c r="AQ15" s="22"/>
      <c r="AR15" s="22"/>
      <c r="AS15" s="22"/>
      <c r="AT15" s="22"/>
      <c r="AU15" s="22"/>
      <c r="AV15" s="22"/>
      <c r="AW15" s="22"/>
      <c r="AX15" s="22"/>
      <c r="AY15" s="22"/>
      <c r="AZ15" s="22"/>
      <c r="BA15" s="22"/>
      <c r="BB15" s="22"/>
      <c r="BC15" s="22"/>
      <c r="BD15" s="22"/>
      <c r="BE15" s="22"/>
    </row>
    <row r="16" spans="1:68" ht="20.100000000000001" customHeight="1">
      <c r="AU16" s="5"/>
    </row>
    <row r="17" spans="2:68" ht="20.100000000000001" customHeight="1">
      <c r="B17" s="95" t="s">
        <v>75</v>
      </c>
      <c r="C17" s="96"/>
      <c r="D17" s="96"/>
      <c r="E17" s="96"/>
      <c r="F17" s="96"/>
      <c r="G17" s="96"/>
      <c r="H17" s="96"/>
      <c r="I17" s="96"/>
      <c r="J17" s="96"/>
      <c r="K17" s="69"/>
      <c r="L17" s="70"/>
      <c r="S17" s="23"/>
      <c r="T17" s="23"/>
      <c r="U17" s="24"/>
      <c r="V17" s="25"/>
      <c r="AE17" s="95" t="s">
        <v>76</v>
      </c>
      <c r="AF17" s="69"/>
      <c r="AG17" s="69"/>
      <c r="AH17" s="69"/>
      <c r="AI17" s="69"/>
      <c r="AJ17" s="69"/>
      <c r="AK17" s="69"/>
      <c r="AL17" s="69"/>
      <c r="AM17" s="69"/>
      <c r="AN17" s="69"/>
      <c r="AO17" s="70"/>
      <c r="AT17" s="5"/>
      <c r="AU17" s="26"/>
      <c r="AV17" s="23"/>
      <c r="AW17" s="24"/>
      <c r="AX17" s="25"/>
      <c r="AY17" s="5"/>
    </row>
    <row r="18" spans="2:68" ht="14.1" customHeight="1">
      <c r="N18" s="5"/>
      <c r="AP18" s="5"/>
      <c r="AU18" s="5"/>
    </row>
    <row r="19" spans="2:68" ht="15" customHeight="1"/>
    <row r="20" spans="2:68" ht="30" customHeight="1">
      <c r="J20" s="5"/>
      <c r="K20" s="5"/>
      <c r="N20" s="5"/>
      <c r="O20" s="75" t="s">
        <v>112</v>
      </c>
      <c r="P20" s="98"/>
      <c r="Q20" s="98"/>
      <c r="R20" s="79"/>
      <c r="AL20" s="5"/>
      <c r="AM20" s="5"/>
      <c r="AP20" s="5"/>
      <c r="AQ20" s="75" t="s">
        <v>119</v>
      </c>
      <c r="AR20" s="76"/>
      <c r="AS20" s="76"/>
      <c r="AT20" s="79"/>
    </row>
    <row r="21" spans="2:68" ht="15" customHeight="1">
      <c r="J21" s="5"/>
      <c r="K21" s="5"/>
      <c r="N21" s="5"/>
      <c r="O21" s="27"/>
      <c r="P21" s="225"/>
      <c r="Q21" s="226"/>
      <c r="R21" s="27"/>
      <c r="T21" s="83" t="s">
        <v>23</v>
      </c>
      <c r="U21" s="84"/>
      <c r="V21" s="79"/>
      <c r="W21" s="214" t="s">
        <v>133</v>
      </c>
      <c r="X21" s="76"/>
      <c r="Y21" s="77"/>
      <c r="AL21" s="5"/>
      <c r="AM21" s="5"/>
      <c r="AP21" s="5"/>
      <c r="AQ21" s="27"/>
      <c r="AR21" s="230"/>
      <c r="AS21" s="27"/>
      <c r="AT21" s="27"/>
      <c r="AV21" s="83" t="s">
        <v>23</v>
      </c>
      <c r="AW21" s="84"/>
      <c r="AX21" s="79"/>
      <c r="AY21" s="214" t="s">
        <v>116</v>
      </c>
      <c r="AZ21" s="76"/>
      <c r="BA21" s="77"/>
    </row>
    <row r="22" spans="2:68" ht="15" customHeight="1">
      <c r="J22" s="5"/>
      <c r="P22" s="5"/>
      <c r="Q22" s="227"/>
      <c r="T22" s="68" t="s">
        <v>24</v>
      </c>
      <c r="U22" s="69"/>
      <c r="V22" s="70"/>
      <c r="W22" s="214" t="s">
        <v>134</v>
      </c>
      <c r="X22" s="76"/>
      <c r="Y22" s="77"/>
      <c r="AL22" s="5"/>
      <c r="AR22" s="231"/>
      <c r="AV22" s="68" t="s">
        <v>24</v>
      </c>
      <c r="AW22" s="69"/>
      <c r="AX22" s="70"/>
      <c r="AY22" s="214" t="s">
        <v>117</v>
      </c>
      <c r="AZ22" s="76"/>
      <c r="BA22" s="77"/>
    </row>
    <row r="23" spans="2:68" ht="15" customHeight="1">
      <c r="I23" s="5"/>
      <c r="J23" s="5"/>
      <c r="K23" s="5"/>
      <c r="L23" s="5"/>
      <c r="M23" s="5"/>
      <c r="N23" s="71"/>
      <c r="O23" s="71"/>
      <c r="P23" s="5"/>
      <c r="Q23" s="227"/>
      <c r="T23" s="72" t="s">
        <v>25</v>
      </c>
      <c r="U23" s="73"/>
      <c r="V23" s="74"/>
      <c r="W23" s="75"/>
      <c r="X23" s="76"/>
      <c r="Y23" s="77"/>
      <c r="AK23" s="5"/>
      <c r="AL23" s="5"/>
      <c r="AM23" s="5"/>
      <c r="AN23" s="5"/>
      <c r="AO23" s="5"/>
      <c r="AP23" s="71"/>
      <c r="AQ23" s="71"/>
      <c r="AR23" s="231"/>
      <c r="AS23" s="5"/>
      <c r="AV23" s="72" t="s">
        <v>25</v>
      </c>
      <c r="AW23" s="73"/>
      <c r="AX23" s="74"/>
      <c r="AY23" s="214" t="s">
        <v>118</v>
      </c>
      <c r="AZ23" s="76"/>
      <c r="BA23" s="77"/>
    </row>
    <row r="24" spans="2:68" ht="15" customHeight="1">
      <c r="I24" s="5"/>
      <c r="N24" s="67"/>
      <c r="O24" s="67"/>
      <c r="P24" s="30"/>
      <c r="Q24" s="228"/>
      <c r="T24" s="72" t="s">
        <v>20</v>
      </c>
      <c r="U24" s="78"/>
      <c r="V24" s="79"/>
      <c r="W24" s="80"/>
      <c r="X24" s="81"/>
      <c r="Y24" s="82"/>
      <c r="Z24" s="31"/>
      <c r="AA24" s="32"/>
      <c r="AB24" s="31"/>
      <c r="AC24" s="33"/>
      <c r="AD24" s="33"/>
      <c r="AE24" s="33"/>
      <c r="AF24" s="33"/>
      <c r="AG24" s="34"/>
      <c r="AH24" s="34"/>
      <c r="AK24" s="5"/>
      <c r="AP24" s="67"/>
      <c r="AQ24" s="67"/>
      <c r="AR24" s="232"/>
      <c r="AS24" s="30"/>
      <c r="AV24" s="72" t="s">
        <v>20</v>
      </c>
      <c r="AW24" s="78"/>
      <c r="AX24" s="79"/>
      <c r="AY24" s="80"/>
      <c r="AZ24" s="81"/>
      <c r="BA24" s="82"/>
      <c r="BB24" s="31"/>
    </row>
    <row r="25" spans="2:68" ht="15" customHeight="1" thickBot="1">
      <c r="H25" s="5"/>
      <c r="I25" s="5"/>
      <c r="J25" s="14"/>
      <c r="K25" s="14"/>
      <c r="L25" s="14"/>
      <c r="M25" s="14"/>
      <c r="N25" s="66"/>
      <c r="O25" s="66"/>
      <c r="P25" s="14"/>
      <c r="Q25" s="229"/>
      <c r="R25" s="5"/>
      <c r="S25" s="5"/>
      <c r="T25" s="5"/>
      <c r="U25" s="5"/>
      <c r="V25" s="5"/>
      <c r="W25" s="5"/>
      <c r="X25" s="5"/>
      <c r="Z25" s="23"/>
      <c r="AA25" s="23"/>
      <c r="AB25" s="23"/>
      <c r="AC25" s="23"/>
      <c r="AD25" s="23"/>
      <c r="AE25" s="23"/>
      <c r="AF25" s="23"/>
      <c r="AG25" s="23"/>
      <c r="AH25" s="23"/>
      <c r="AJ25" s="5"/>
      <c r="AK25" s="5"/>
      <c r="AL25" s="5"/>
      <c r="AM25" s="5"/>
      <c r="AN25" s="5"/>
      <c r="AO25" s="5"/>
      <c r="AP25" s="67"/>
      <c r="AQ25" s="67"/>
      <c r="AR25" s="233"/>
      <c r="AS25" s="14"/>
      <c r="AT25" s="14"/>
      <c r="AU25" s="14"/>
      <c r="AV25" s="14"/>
      <c r="AW25" s="14"/>
      <c r="AX25" s="14"/>
      <c r="AY25" s="14"/>
      <c r="AZ25" s="5"/>
      <c r="BB25" s="23"/>
    </row>
    <row r="26" spans="2:68" ht="15" customHeight="1" thickTop="1">
      <c r="I26" s="15"/>
      <c r="M26" s="35"/>
      <c r="N26" s="67"/>
      <c r="O26" s="67"/>
      <c r="Q26" s="219"/>
      <c r="R26" s="219"/>
      <c r="S26" s="219"/>
      <c r="T26" s="219"/>
      <c r="U26" s="219"/>
      <c r="V26" s="219"/>
      <c r="W26" s="220"/>
      <c r="AK26" s="5"/>
      <c r="AL26" s="221"/>
      <c r="AM26" s="219"/>
      <c r="AN26" s="219"/>
      <c r="AO26" s="222"/>
      <c r="AP26" s="223"/>
      <c r="AQ26" s="223"/>
      <c r="AR26" s="219"/>
      <c r="AY26" s="15"/>
    </row>
    <row r="27" spans="2:68" ht="29.1" customHeight="1">
      <c r="H27" s="75" t="s">
        <v>15</v>
      </c>
      <c r="I27" s="98"/>
      <c r="J27" s="98"/>
      <c r="K27" s="79"/>
      <c r="N27" s="5"/>
      <c r="O27" s="5"/>
      <c r="P27" s="5"/>
      <c r="Q27" s="5"/>
      <c r="R27" s="5"/>
      <c r="S27" s="5"/>
      <c r="V27" s="75" t="s">
        <v>59</v>
      </c>
      <c r="W27" s="98"/>
      <c r="X27" s="98"/>
      <c r="Y27" s="79"/>
      <c r="AJ27" s="75" t="s">
        <v>62</v>
      </c>
      <c r="AK27" s="76"/>
      <c r="AL27" s="76"/>
      <c r="AM27" s="79"/>
      <c r="AP27" s="5"/>
      <c r="AQ27" s="5"/>
      <c r="AR27" s="5"/>
      <c r="AS27" s="5"/>
      <c r="AT27" s="5"/>
      <c r="AU27" s="5"/>
      <c r="AX27" s="75" t="s">
        <v>22</v>
      </c>
      <c r="AY27" s="98"/>
      <c r="AZ27" s="98"/>
      <c r="BA27" s="79"/>
    </row>
    <row r="28" spans="2:68" ht="15" customHeight="1">
      <c r="K28" s="5"/>
      <c r="L28" s="23"/>
      <c r="M28" s="36"/>
      <c r="N28" s="36"/>
      <c r="O28" s="23"/>
      <c r="P28" s="5"/>
    </row>
    <row r="29" spans="2:68" ht="15" customHeight="1">
      <c r="K29" s="5"/>
      <c r="L29" s="23"/>
      <c r="M29" s="36"/>
      <c r="N29" s="36"/>
      <c r="O29" s="23"/>
      <c r="P29" s="5"/>
    </row>
    <row r="30" spans="2:68" ht="15" customHeight="1"/>
    <row r="31" spans="2:68" ht="15" customHeight="1">
      <c r="K31" s="5"/>
      <c r="L31" s="23"/>
      <c r="M31" s="23"/>
      <c r="N31" s="23"/>
      <c r="O31" s="23"/>
      <c r="P31" s="5"/>
      <c r="BG31" s="75" t="s">
        <v>60</v>
      </c>
      <c r="BH31" s="76"/>
      <c r="BI31" s="76"/>
      <c r="BJ31" s="79"/>
      <c r="BM31" s="75" t="s">
        <v>62</v>
      </c>
      <c r="BN31" s="98"/>
      <c r="BO31" s="98"/>
      <c r="BP31" s="79"/>
    </row>
    <row r="32" spans="2:68" ht="20.100000000000001" customHeight="1">
      <c r="B32" s="95" t="s">
        <v>77</v>
      </c>
      <c r="C32" s="96"/>
      <c r="D32" s="96"/>
      <c r="E32" s="96"/>
      <c r="F32" s="96"/>
      <c r="G32" s="96"/>
      <c r="H32" s="96"/>
      <c r="I32" s="96"/>
      <c r="J32" s="96"/>
      <c r="K32" s="96"/>
      <c r="L32" s="97"/>
      <c r="S32" s="23"/>
      <c r="T32" s="23"/>
      <c r="U32" s="24"/>
      <c r="V32" s="25"/>
      <c r="AE32" s="95" t="s">
        <v>85</v>
      </c>
      <c r="AF32" s="96"/>
      <c r="AG32" s="96"/>
      <c r="AH32" s="96"/>
      <c r="AI32" s="96"/>
      <c r="AJ32" s="96"/>
      <c r="AK32" s="96"/>
      <c r="AL32" s="96"/>
      <c r="AM32" s="96"/>
      <c r="AN32" s="96"/>
      <c r="AO32" s="97"/>
      <c r="AU32" s="23"/>
      <c r="AV32" s="23"/>
      <c r="AW32" s="24"/>
      <c r="AX32" s="25"/>
      <c r="BG32" s="75" t="s">
        <v>61</v>
      </c>
      <c r="BH32" s="76"/>
      <c r="BI32" s="76"/>
      <c r="BJ32" s="79"/>
      <c r="BM32" s="75" t="s">
        <v>15</v>
      </c>
      <c r="BN32" s="98"/>
      <c r="BO32" s="98"/>
      <c r="BP32" s="79"/>
    </row>
    <row r="33" spans="2:68" ht="15" customHeight="1">
      <c r="B33" s="37"/>
      <c r="C33" s="37"/>
      <c r="D33" s="37"/>
      <c r="E33" s="37"/>
      <c r="F33" s="37"/>
      <c r="G33" s="37"/>
      <c r="H33" s="37"/>
      <c r="I33" s="37"/>
      <c r="J33" s="37"/>
      <c r="K33" s="37"/>
      <c r="L33" s="37"/>
      <c r="M33" s="38"/>
      <c r="N33" s="38"/>
      <c r="O33" s="38"/>
      <c r="P33" s="38"/>
      <c r="Q33" s="38"/>
      <c r="R33" s="38"/>
      <c r="S33" s="39"/>
      <c r="T33" s="39"/>
      <c r="U33" s="40"/>
      <c r="V33" s="41"/>
      <c r="W33" s="38"/>
      <c r="X33" s="38"/>
      <c r="Y33" s="38"/>
      <c r="Z33" s="38"/>
      <c r="AA33" s="38"/>
      <c r="AB33" s="38"/>
      <c r="AC33" s="38"/>
      <c r="AD33" s="38"/>
      <c r="AE33" s="37"/>
      <c r="AF33" s="37"/>
      <c r="AG33" s="37"/>
      <c r="AH33" s="37"/>
      <c r="AI33" s="37"/>
      <c r="AJ33" s="37"/>
      <c r="AK33" s="37"/>
      <c r="AL33" s="37"/>
      <c r="AM33" s="37"/>
      <c r="AN33" s="37"/>
      <c r="AO33" s="37"/>
      <c r="AU33" s="23"/>
      <c r="AV33" s="23"/>
      <c r="AW33" s="24"/>
      <c r="AX33" s="25"/>
      <c r="BG33" s="75" t="s">
        <v>22</v>
      </c>
      <c r="BH33" s="76"/>
      <c r="BI33" s="76"/>
      <c r="BJ33" s="79"/>
      <c r="BM33" s="75" t="s">
        <v>59</v>
      </c>
      <c r="BN33" s="76"/>
      <c r="BO33" s="76"/>
      <c r="BP33" s="77"/>
    </row>
    <row r="34" spans="2:68" ht="15" customHeight="1">
      <c r="N34" s="5"/>
      <c r="AP34" s="5"/>
      <c r="BG34" s="85" t="s">
        <v>14</v>
      </c>
      <c r="BH34" s="86"/>
      <c r="BI34" s="86"/>
      <c r="BJ34" s="79"/>
      <c r="BM34" s="75" t="s">
        <v>21</v>
      </c>
      <c r="BN34" s="98"/>
      <c r="BO34" s="98"/>
      <c r="BP34" s="79"/>
    </row>
    <row r="35" spans="2:68" ht="29.1" customHeight="1">
      <c r="J35" s="5"/>
      <c r="K35" s="5"/>
      <c r="N35" s="5"/>
      <c r="O35" s="85" t="s">
        <v>127</v>
      </c>
      <c r="P35" s="86"/>
      <c r="Q35" s="86"/>
      <c r="R35" s="79"/>
      <c r="AL35" s="5"/>
      <c r="AM35" s="5"/>
      <c r="AP35" s="5"/>
      <c r="AQ35" s="75" t="s">
        <v>142</v>
      </c>
      <c r="AR35" s="76"/>
      <c r="AS35" s="76"/>
      <c r="AT35" s="79"/>
    </row>
    <row r="36" spans="2:68" ht="15" customHeight="1">
      <c r="J36" s="5"/>
      <c r="K36" s="5"/>
      <c r="N36" s="5"/>
      <c r="O36" s="27"/>
      <c r="P36" s="230"/>
      <c r="Q36" s="27"/>
      <c r="R36" s="27"/>
      <c r="T36" s="83" t="s">
        <v>23</v>
      </c>
      <c r="U36" s="84"/>
      <c r="V36" s="79"/>
      <c r="W36" s="214" t="s">
        <v>132</v>
      </c>
      <c r="X36" s="76"/>
      <c r="Y36" s="77"/>
      <c r="AL36" s="5"/>
      <c r="AM36" s="5"/>
      <c r="AP36" s="5"/>
      <c r="AQ36" s="63"/>
      <c r="AR36" s="230"/>
      <c r="AS36" s="63"/>
      <c r="AT36" s="27"/>
      <c r="AV36" s="83" t="s">
        <v>23</v>
      </c>
      <c r="AW36" s="84"/>
      <c r="AX36" s="79"/>
      <c r="AY36" s="214" t="s">
        <v>154</v>
      </c>
      <c r="AZ36" s="76"/>
      <c r="BA36" s="77"/>
      <c r="BI36" s="5"/>
    </row>
    <row r="37" spans="2:68" ht="15" customHeight="1">
      <c r="J37" s="5"/>
      <c r="P37" s="231"/>
      <c r="T37" s="68" t="s">
        <v>24</v>
      </c>
      <c r="U37" s="69"/>
      <c r="V37" s="70"/>
      <c r="W37" s="214" t="s">
        <v>135</v>
      </c>
      <c r="X37" s="76"/>
      <c r="Y37" s="77"/>
      <c r="AL37" s="5"/>
      <c r="AR37" s="231"/>
      <c r="AV37" s="68" t="s">
        <v>24</v>
      </c>
      <c r="AW37" s="69"/>
      <c r="AX37" s="70"/>
      <c r="AY37" s="214" t="s">
        <v>155</v>
      </c>
      <c r="AZ37" s="76"/>
      <c r="BA37" s="77"/>
      <c r="BC37" s="42"/>
    </row>
    <row r="38" spans="2:68" ht="15" customHeight="1">
      <c r="I38" s="5"/>
      <c r="J38" s="5"/>
      <c r="K38" s="5"/>
      <c r="L38" s="5"/>
      <c r="M38" s="5"/>
      <c r="N38" s="71"/>
      <c r="O38" s="71"/>
      <c r="P38" s="231"/>
      <c r="Q38" s="5"/>
      <c r="T38" s="72" t="s">
        <v>25</v>
      </c>
      <c r="U38" s="73"/>
      <c r="V38" s="74"/>
      <c r="W38" s="214" t="s">
        <v>135</v>
      </c>
      <c r="X38" s="76"/>
      <c r="Y38" s="77"/>
      <c r="AK38" s="5"/>
      <c r="AL38" s="5"/>
      <c r="AM38" s="5"/>
      <c r="AN38" s="5"/>
      <c r="AO38" s="5"/>
      <c r="AP38" s="71"/>
      <c r="AQ38" s="71"/>
      <c r="AR38" s="231"/>
      <c r="AS38" s="5"/>
      <c r="AV38" s="72" t="s">
        <v>25</v>
      </c>
      <c r="AW38" s="73"/>
      <c r="AX38" s="74"/>
      <c r="AY38" s="214" t="s">
        <v>131</v>
      </c>
      <c r="AZ38" s="76"/>
      <c r="BA38" s="77"/>
    </row>
    <row r="39" spans="2:68" ht="15" customHeight="1">
      <c r="I39" s="5"/>
      <c r="N39" s="67"/>
      <c r="O39" s="67"/>
      <c r="P39" s="232"/>
      <c r="Q39" s="30"/>
      <c r="T39" s="72" t="s">
        <v>20</v>
      </c>
      <c r="U39" s="78"/>
      <c r="V39" s="79"/>
      <c r="W39" s="80"/>
      <c r="X39" s="81"/>
      <c r="Y39" s="82"/>
      <c r="Z39" s="31"/>
      <c r="AA39" s="32"/>
      <c r="AB39" s="31"/>
      <c r="AC39" s="33"/>
      <c r="AD39" s="33"/>
      <c r="AE39" s="33"/>
      <c r="AF39" s="33"/>
      <c r="AG39" s="34"/>
      <c r="AH39" s="34"/>
      <c r="AK39" s="5"/>
      <c r="AP39" s="67"/>
      <c r="AQ39" s="67"/>
      <c r="AR39" s="232"/>
      <c r="AS39" s="30"/>
      <c r="AV39" s="72" t="s">
        <v>20</v>
      </c>
      <c r="AW39" s="78"/>
      <c r="AX39" s="79"/>
      <c r="AY39" s="215" t="s">
        <v>158</v>
      </c>
      <c r="AZ39" s="81"/>
      <c r="BA39" s="82"/>
      <c r="BB39" s="31"/>
    </row>
    <row r="40" spans="2:68" ht="15" customHeight="1" thickBot="1">
      <c r="H40" s="5"/>
      <c r="I40" s="5"/>
      <c r="J40" s="5"/>
      <c r="K40" s="5"/>
      <c r="L40" s="5"/>
      <c r="M40" s="5"/>
      <c r="N40" s="67"/>
      <c r="O40" s="67"/>
      <c r="P40" s="233"/>
      <c r="Q40" s="14"/>
      <c r="R40" s="14"/>
      <c r="S40" s="14"/>
      <c r="T40" s="14"/>
      <c r="U40" s="14"/>
      <c r="V40" s="14"/>
      <c r="W40" s="14"/>
      <c r="X40" s="5"/>
      <c r="Z40" s="23"/>
      <c r="AA40" s="23"/>
      <c r="AB40" s="23"/>
      <c r="AC40" s="23"/>
      <c r="AD40" s="23"/>
      <c r="AE40" s="23"/>
      <c r="AF40" s="23"/>
      <c r="AG40" s="23"/>
      <c r="AH40" s="23"/>
      <c r="AJ40" s="5"/>
      <c r="AK40" s="5"/>
      <c r="AL40" s="14"/>
      <c r="AM40" s="14"/>
      <c r="AN40" s="14"/>
      <c r="AO40" s="14"/>
      <c r="AP40" s="66"/>
      <c r="AQ40" s="66"/>
      <c r="AR40" s="14"/>
      <c r="AS40" s="229"/>
      <c r="AT40" s="5"/>
      <c r="AU40" s="5"/>
      <c r="AV40" s="5"/>
      <c r="AW40" s="5"/>
      <c r="AX40" s="5"/>
      <c r="AY40" s="5"/>
      <c r="AZ40" s="5"/>
      <c r="BB40" s="23"/>
    </row>
    <row r="41" spans="2:68" ht="15" customHeight="1" thickTop="1">
      <c r="I41" s="5"/>
      <c r="J41" s="221"/>
      <c r="K41" s="219"/>
      <c r="L41" s="219"/>
      <c r="M41" s="222"/>
      <c r="N41" s="223"/>
      <c r="O41" s="223"/>
      <c r="P41" s="219"/>
      <c r="W41" s="15"/>
      <c r="AK41" s="15"/>
      <c r="AO41" s="35"/>
      <c r="AP41" s="67"/>
      <c r="AQ41" s="67"/>
      <c r="AS41" s="219"/>
      <c r="AT41" s="219"/>
      <c r="AU41" s="219"/>
      <c r="AV41" s="219"/>
      <c r="AW41" s="219"/>
      <c r="AX41" s="219"/>
      <c r="AY41" s="220"/>
    </row>
    <row r="42" spans="2:68" ht="29.1" customHeight="1">
      <c r="H42" s="75" t="s">
        <v>14</v>
      </c>
      <c r="I42" s="76"/>
      <c r="J42" s="76"/>
      <c r="K42" s="77"/>
      <c r="N42" s="5"/>
      <c r="O42" s="5"/>
      <c r="P42" s="5"/>
      <c r="Q42" s="5"/>
      <c r="R42" s="5"/>
      <c r="S42" s="5"/>
      <c r="V42" s="85" t="s">
        <v>60</v>
      </c>
      <c r="W42" s="86"/>
      <c r="X42" s="86"/>
      <c r="Y42" s="79"/>
      <c r="AJ42" s="75" t="s">
        <v>21</v>
      </c>
      <c r="AK42" s="76"/>
      <c r="AL42" s="76"/>
      <c r="AM42" s="79"/>
      <c r="AP42" s="5"/>
      <c r="AQ42" s="5"/>
      <c r="AR42" s="5"/>
      <c r="AS42" s="5"/>
      <c r="AT42" s="5"/>
      <c r="AU42" s="5"/>
      <c r="AX42" s="75" t="s">
        <v>61</v>
      </c>
      <c r="AY42" s="76"/>
      <c r="AZ42" s="76"/>
      <c r="BA42" s="79"/>
    </row>
    <row r="43" spans="2:68" ht="15" customHeight="1"/>
    <row r="44" spans="2:68" ht="15" customHeight="1"/>
    <row r="45" spans="2:68" ht="15" customHeight="1"/>
    <row r="46" spans="2:68" ht="15" customHeight="1"/>
    <row r="47" spans="2:68" ht="15" customHeight="1"/>
    <row r="48" spans="2:6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46">
    <mergeCell ref="N25:O25"/>
    <mergeCell ref="AP25:AQ25"/>
    <mergeCell ref="N24:O24"/>
    <mergeCell ref="T24:V24"/>
    <mergeCell ref="W24:Y24"/>
    <mergeCell ref="AP24:AQ24"/>
    <mergeCell ref="BG34:BJ34"/>
    <mergeCell ref="BM34:BP34"/>
    <mergeCell ref="BG31:BJ31"/>
    <mergeCell ref="BM31:BP31"/>
    <mergeCell ref="BG32:BJ32"/>
    <mergeCell ref="BM32:BP32"/>
    <mergeCell ref="BG33:BJ33"/>
    <mergeCell ref="BM33:BP33"/>
    <mergeCell ref="W22:Y22"/>
    <mergeCell ref="AV22:AX22"/>
    <mergeCell ref="AY22:BA22"/>
    <mergeCell ref="A5:BE5"/>
    <mergeCell ref="B7:J7"/>
    <mergeCell ref="AE7:AL7"/>
    <mergeCell ref="AC10:AD10"/>
    <mergeCell ref="AC13:AD13"/>
    <mergeCell ref="AG13:AJ13"/>
    <mergeCell ref="BM10:BP10"/>
    <mergeCell ref="AZ12:BB12"/>
    <mergeCell ref="BC12:BE12"/>
    <mergeCell ref="AG11:AJ11"/>
    <mergeCell ref="AN11:AP11"/>
    <mergeCell ref="AZ11:BB11"/>
    <mergeCell ref="BC11:BE11"/>
    <mergeCell ref="B13:C13"/>
    <mergeCell ref="D13:G13"/>
    <mergeCell ref="Q13:S13"/>
    <mergeCell ref="W13:Y13"/>
    <mergeCell ref="Z13:AB13"/>
    <mergeCell ref="AE13:AF13"/>
    <mergeCell ref="AT13:AV13"/>
    <mergeCell ref="AZ13:BB13"/>
    <mergeCell ref="BC13:BE13"/>
    <mergeCell ref="B12:C12"/>
    <mergeCell ref="D12:G12"/>
    <mergeCell ref="N12:P12"/>
    <mergeCell ref="W12:Y12"/>
    <mergeCell ref="Z12:AB12"/>
    <mergeCell ref="AE12:AF12"/>
    <mergeCell ref="AG12:AJ12"/>
    <mergeCell ref="AQ12:AS12"/>
    <mergeCell ref="BG10:BJ10"/>
    <mergeCell ref="AZ10:BB10"/>
    <mergeCell ref="BC10:BE10"/>
    <mergeCell ref="B10:C10"/>
    <mergeCell ref="D10:G10"/>
    <mergeCell ref="H10:J10"/>
    <mergeCell ref="W10:Y10"/>
    <mergeCell ref="Z10:AB10"/>
    <mergeCell ref="AE10:AF10"/>
    <mergeCell ref="B11:C11"/>
    <mergeCell ref="D11:G11"/>
    <mergeCell ref="K11:M11"/>
    <mergeCell ref="W11:Y11"/>
    <mergeCell ref="Z11:AB11"/>
    <mergeCell ref="AE11:AF11"/>
    <mergeCell ref="BG13:BJ13"/>
    <mergeCell ref="BM13:BP13"/>
    <mergeCell ref="B9:C9"/>
    <mergeCell ref="D9:G9"/>
    <mergeCell ref="H9:J9"/>
    <mergeCell ref="K9:M9"/>
    <mergeCell ref="N9:P9"/>
    <mergeCell ref="Q9:S9"/>
    <mergeCell ref="T9:V9"/>
    <mergeCell ref="W9:Y9"/>
    <mergeCell ref="Z9:AB9"/>
    <mergeCell ref="AE9:AF9"/>
    <mergeCell ref="AG9:AJ9"/>
    <mergeCell ref="AK9:AM9"/>
    <mergeCell ref="AN9:AP9"/>
    <mergeCell ref="AQ9:AS9"/>
    <mergeCell ref="BG12:BJ12"/>
    <mergeCell ref="BM12:BP12"/>
    <mergeCell ref="AT9:AV9"/>
    <mergeCell ref="AW9:AY9"/>
    <mergeCell ref="AZ9:BB9"/>
    <mergeCell ref="BC9:BE9"/>
    <mergeCell ref="BG11:BJ11"/>
    <mergeCell ref="BM11:BP11"/>
    <mergeCell ref="B32:L32"/>
    <mergeCell ref="AE32:AO32"/>
    <mergeCell ref="H27:K27"/>
    <mergeCell ref="V42:Y42"/>
    <mergeCell ref="AJ27:AM27"/>
    <mergeCell ref="H14:AC14"/>
    <mergeCell ref="AJ14:BE14"/>
    <mergeCell ref="B17:L17"/>
    <mergeCell ref="AE17:AO17"/>
    <mergeCell ref="O20:R20"/>
    <mergeCell ref="N23:O23"/>
    <mergeCell ref="T23:V23"/>
    <mergeCell ref="T21:V21"/>
    <mergeCell ref="W21:Y21"/>
    <mergeCell ref="AV21:AX21"/>
    <mergeCell ref="AY21:BA21"/>
    <mergeCell ref="AQ20:AT20"/>
    <mergeCell ref="W23:Y23"/>
    <mergeCell ref="AP23:AQ23"/>
    <mergeCell ref="AV23:AX23"/>
    <mergeCell ref="AY23:BA23"/>
    <mergeCell ref="AV24:AX24"/>
    <mergeCell ref="AY24:BA24"/>
    <mergeCell ref="T22:V22"/>
    <mergeCell ref="AX42:BA42"/>
    <mergeCell ref="AV37:AX37"/>
    <mergeCell ref="AY37:BA37"/>
    <mergeCell ref="AV39:AX39"/>
    <mergeCell ref="AY39:BA39"/>
    <mergeCell ref="H42:K42"/>
    <mergeCell ref="AJ42:AM42"/>
    <mergeCell ref="N38:O38"/>
    <mergeCell ref="T38:V38"/>
    <mergeCell ref="W38:Y38"/>
    <mergeCell ref="T37:V37"/>
    <mergeCell ref="W37:Y37"/>
    <mergeCell ref="R2:BE3"/>
    <mergeCell ref="N40:O40"/>
    <mergeCell ref="AP40:AQ40"/>
    <mergeCell ref="N41:O41"/>
    <mergeCell ref="AP41:AQ41"/>
    <mergeCell ref="N39:O39"/>
    <mergeCell ref="T39:V39"/>
    <mergeCell ref="W39:Y39"/>
    <mergeCell ref="AP39:AQ39"/>
    <mergeCell ref="AP38:AQ38"/>
    <mergeCell ref="AV38:AX38"/>
    <mergeCell ref="AY38:BA38"/>
    <mergeCell ref="N26:O26"/>
    <mergeCell ref="AP26:AQ26"/>
    <mergeCell ref="V27:Y27"/>
    <mergeCell ref="AV36:AX36"/>
    <mergeCell ref="AY36:BA36"/>
    <mergeCell ref="AX27:BA27"/>
    <mergeCell ref="O35:R35"/>
    <mergeCell ref="AQ35:AT35"/>
    <mergeCell ref="T36:V36"/>
    <mergeCell ref="W36:Y36"/>
    <mergeCell ref="AG10:AJ10"/>
    <mergeCell ref="AK10:AM10"/>
  </mergeCells>
  <phoneticPr fontId="1"/>
  <pageMargins left="0.59055118110236227" right="0.19685039370078741" top="0.19685039370078741" bottom="0.19685039370078741" header="0.51181102362204722" footer="0.51181102362204722"/>
  <pageSetup paperSize="9" scale="69" firstPageNumber="0" fitToHeight="0" orientation="portrait" r:id="rId1"/>
  <headerFooter alignWithMargins="0"/>
  <rowBreaks count="1" manualBreakCount="1">
    <brk id="48" max="16383" man="1"/>
  </rowBreaks>
  <colBreaks count="1" manualBreakCount="1">
    <brk id="5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59"/>
  <sheetViews>
    <sheetView zoomScaleNormal="100" workbookViewId="0">
      <selection activeCell="BM5" sqref="BM5"/>
    </sheetView>
    <sheetView workbookViewId="1">
      <selection activeCell="H14" sqref="H14:AC14"/>
    </sheetView>
  </sheetViews>
  <sheetFormatPr defaultColWidth="12.875" defaultRowHeight="18.75"/>
  <cols>
    <col min="1" max="8" width="2.125" style="4" customWidth="1"/>
    <col min="9" max="10" width="3" style="4" bestFit="1" customWidth="1"/>
    <col min="11" max="11" width="2.125" style="4" customWidth="1"/>
    <col min="12" max="13" width="3" style="4" bestFit="1" customWidth="1"/>
    <col min="14" max="14" width="2.125" style="4" customWidth="1"/>
    <col min="15" max="16" width="3" style="4" bestFit="1" customWidth="1"/>
    <col min="17" max="17" width="2.125" style="4" customWidth="1"/>
    <col min="18" max="20" width="3" style="4" bestFit="1" customWidth="1"/>
    <col min="21" max="21" width="2.125" style="4" customWidth="1"/>
    <col min="22" max="22" width="3" style="4" bestFit="1" customWidth="1"/>
    <col min="23" max="37" width="2.125" style="4" customWidth="1"/>
    <col min="38" max="39" width="3" style="4" bestFit="1" customWidth="1"/>
    <col min="40" max="40" width="2.125" style="4" customWidth="1"/>
    <col min="41" max="42" width="3" style="4" bestFit="1" customWidth="1"/>
    <col min="43" max="43" width="2.125" style="4" customWidth="1"/>
    <col min="44" max="45" width="3" style="4" bestFit="1" customWidth="1"/>
    <col min="46" max="46" width="2.125" style="4" customWidth="1"/>
    <col min="47" max="49" width="3" style="4" bestFit="1" customWidth="1"/>
    <col min="50" max="50" width="2.125" style="4" customWidth="1"/>
    <col min="51" max="51" width="3" style="4" bestFit="1" customWidth="1"/>
    <col min="52" max="57" width="2.125" style="4" customWidth="1"/>
    <col min="58" max="66" width="1.875" style="4" customWidth="1"/>
    <col min="67" max="67" width="2" style="4" customWidth="1"/>
    <col min="68" max="74" width="1.875" style="4" customWidth="1"/>
    <col min="75" max="16384" width="12.875" style="4"/>
  </cols>
  <sheetData>
    <row r="2" spans="1:68" ht="18" customHeight="1">
      <c r="P2" s="56"/>
      <c r="Q2" s="56"/>
      <c r="R2" s="125" t="str">
        <f>男子A!R2</f>
        <v>2022ダンロップトーナメント九州地区決勝大会</v>
      </c>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row>
    <row r="3" spans="1:68" ht="14.1" customHeight="1" thickBot="1">
      <c r="B3" s="11"/>
      <c r="C3" s="11"/>
      <c r="D3" s="11"/>
      <c r="E3" s="11"/>
      <c r="F3" s="11"/>
      <c r="G3" s="11"/>
      <c r="H3" s="11"/>
      <c r="I3" s="11"/>
      <c r="J3" s="11"/>
      <c r="K3" s="11"/>
      <c r="L3" s="11"/>
      <c r="M3" s="11"/>
      <c r="N3" s="11"/>
      <c r="O3" s="57"/>
      <c r="P3" s="57"/>
      <c r="Q3" s="57"/>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row>
    <row r="4" spans="1:68" ht="20.100000000000001" customHeight="1" thickTop="1"/>
    <row r="5" spans="1:68" ht="30" customHeight="1">
      <c r="A5" s="127" t="s">
        <v>78</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row>
    <row r="6" spans="1:68" ht="2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13"/>
      <c r="AO6" s="13"/>
      <c r="AP6" s="13"/>
      <c r="AQ6" s="13"/>
      <c r="AR6" s="13"/>
      <c r="AS6" s="13"/>
      <c r="AT6" s="13"/>
      <c r="AU6" s="13"/>
      <c r="AV6" s="13"/>
      <c r="AW6" s="13"/>
      <c r="AX6" s="13"/>
      <c r="AY6" s="13"/>
      <c r="AZ6" s="13"/>
      <c r="BA6" s="13"/>
      <c r="BB6" s="13"/>
      <c r="BC6" s="13"/>
      <c r="BD6" s="13"/>
      <c r="BE6" s="13"/>
    </row>
    <row r="7" spans="1:68" ht="20.100000000000001" customHeight="1">
      <c r="B7" s="95" t="s">
        <v>90</v>
      </c>
      <c r="C7" s="96"/>
      <c r="D7" s="96"/>
      <c r="E7" s="96"/>
      <c r="F7" s="96"/>
      <c r="G7" s="96"/>
      <c r="H7" s="96"/>
      <c r="I7" s="96"/>
      <c r="J7" s="97"/>
      <c r="AE7" s="95" t="s">
        <v>40</v>
      </c>
      <c r="AF7" s="96"/>
      <c r="AG7" s="96"/>
      <c r="AH7" s="96"/>
      <c r="AI7" s="96"/>
      <c r="AJ7" s="96"/>
      <c r="AK7" s="96"/>
      <c r="AL7" s="97"/>
    </row>
    <row r="8" spans="1:68" ht="20.100000000000001"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68" ht="30" customHeight="1">
      <c r="A9" s="15"/>
      <c r="B9" s="109" t="s">
        <v>55</v>
      </c>
      <c r="C9" s="110"/>
      <c r="D9" s="99" t="s">
        <v>54</v>
      </c>
      <c r="E9" s="69"/>
      <c r="F9" s="69"/>
      <c r="G9" s="70"/>
      <c r="H9" s="111" t="str">
        <f>D10</f>
        <v>熊本</v>
      </c>
      <c r="I9" s="111"/>
      <c r="J9" s="112"/>
      <c r="K9" s="113" t="str">
        <f>D11</f>
        <v>沖縄</v>
      </c>
      <c r="L9" s="111"/>
      <c r="M9" s="112"/>
      <c r="N9" s="113" t="str">
        <f>D12</f>
        <v>鹿児島</v>
      </c>
      <c r="O9" s="111"/>
      <c r="P9" s="112"/>
      <c r="Q9" s="113" t="str">
        <f>D13</f>
        <v>長崎</v>
      </c>
      <c r="R9" s="111"/>
      <c r="S9" s="112"/>
      <c r="T9" s="103" t="s">
        <v>87</v>
      </c>
      <c r="U9" s="103"/>
      <c r="V9" s="104"/>
      <c r="W9" s="102" t="s">
        <v>88</v>
      </c>
      <c r="X9" s="103"/>
      <c r="Y9" s="104"/>
      <c r="Z9" s="102" t="s">
        <v>89</v>
      </c>
      <c r="AA9" s="103"/>
      <c r="AB9" s="104"/>
      <c r="AD9" s="15"/>
      <c r="AE9" s="109" t="s">
        <v>55</v>
      </c>
      <c r="AF9" s="110"/>
      <c r="AG9" s="99" t="s">
        <v>54</v>
      </c>
      <c r="AH9" s="69"/>
      <c r="AI9" s="69"/>
      <c r="AJ9" s="70"/>
      <c r="AK9" s="111" t="str">
        <f>AG10</f>
        <v>宮崎</v>
      </c>
      <c r="AL9" s="111"/>
      <c r="AM9" s="112"/>
      <c r="AN9" s="113" t="str">
        <f>AG11</f>
        <v>福岡</v>
      </c>
      <c r="AO9" s="111"/>
      <c r="AP9" s="112"/>
      <c r="AQ9" s="113" t="str">
        <f>AG12</f>
        <v>大分</v>
      </c>
      <c r="AR9" s="111"/>
      <c r="AS9" s="112"/>
      <c r="AT9" s="113" t="str">
        <f>AG13</f>
        <v>佐賀</v>
      </c>
      <c r="AU9" s="111"/>
      <c r="AV9" s="112"/>
      <c r="AW9" s="103" t="s">
        <v>87</v>
      </c>
      <c r="AX9" s="103"/>
      <c r="AY9" s="104"/>
      <c r="AZ9" s="102" t="s">
        <v>88</v>
      </c>
      <c r="BA9" s="103"/>
      <c r="BB9" s="104"/>
      <c r="BC9" s="102" t="s">
        <v>89</v>
      </c>
      <c r="BD9" s="103"/>
      <c r="BE9" s="104"/>
    </row>
    <row r="10" spans="1:68" ht="39.950000000000003" customHeight="1">
      <c r="A10" s="15"/>
      <c r="B10" s="90" t="s">
        <v>56</v>
      </c>
      <c r="C10" s="91"/>
      <c r="D10" s="75" t="s">
        <v>107</v>
      </c>
      <c r="E10" s="76"/>
      <c r="F10" s="76"/>
      <c r="G10" s="77"/>
      <c r="H10" s="107"/>
      <c r="I10" s="107"/>
      <c r="J10" s="108"/>
      <c r="K10" s="53" t="str">
        <f>IF(L10="","",IF(L10&gt;M10,"○","●"))</f>
        <v>○</v>
      </c>
      <c r="L10" s="16">
        <v>8</v>
      </c>
      <c r="M10" s="17">
        <v>2</v>
      </c>
      <c r="N10" s="53" t="str">
        <f>IF(O10="","",IF(O10&gt;P10,"○","●"))</f>
        <v>○</v>
      </c>
      <c r="O10" s="16">
        <v>8</v>
      </c>
      <c r="P10" s="17">
        <v>6</v>
      </c>
      <c r="Q10" s="53" t="str">
        <f>IF(R10="","",IF(R10&gt;S10,"○","●"))</f>
        <v>○</v>
      </c>
      <c r="R10" s="16">
        <v>8</v>
      </c>
      <c r="S10" s="17">
        <v>5</v>
      </c>
      <c r="T10" s="16">
        <f>IF(K10="","",COUNTIF(K10:Q10,"○"))</f>
        <v>3</v>
      </c>
      <c r="U10" s="18" t="s">
        <v>79</v>
      </c>
      <c r="V10" s="16">
        <f>IF(M10="","",COUNTIF(K10:Q10,"●"))</f>
        <v>0</v>
      </c>
      <c r="W10" s="92" t="str">
        <f>IF(COUNTIF(T$10:T$13,T10)&lt;=2,"",SUM(I10,L10,O10,R10)/SUM(H10:S10))</f>
        <v/>
      </c>
      <c r="X10" s="93"/>
      <c r="Y10" s="94"/>
      <c r="Z10" s="75">
        <f>IF(W10&lt;&gt;"",IF(T10=1,1,0)+RANK(W10,W$10:W$13),RANK(T10,T$10:T$13,0))</f>
        <v>1</v>
      </c>
      <c r="AA10" s="76"/>
      <c r="AB10" s="77"/>
      <c r="AC10" s="100"/>
      <c r="AD10" s="101"/>
      <c r="AE10" s="90" t="s">
        <v>43</v>
      </c>
      <c r="AF10" s="91"/>
      <c r="AG10" s="75" t="s">
        <v>59</v>
      </c>
      <c r="AH10" s="98"/>
      <c r="AI10" s="98"/>
      <c r="AJ10" s="79"/>
      <c r="AK10" s="107"/>
      <c r="AL10" s="107"/>
      <c r="AM10" s="108"/>
      <c r="AN10" s="53" t="str">
        <f>IF(AO10="","",IF(AO10&gt;AP10,"○","●"))</f>
        <v>○</v>
      </c>
      <c r="AO10" s="16">
        <v>8</v>
      </c>
      <c r="AP10" s="17">
        <v>1</v>
      </c>
      <c r="AQ10" s="53" t="str">
        <f>IF(AR10="","",IF(AR10&gt;AS10,"○","●"))</f>
        <v>○</v>
      </c>
      <c r="AR10" s="16">
        <v>8</v>
      </c>
      <c r="AS10" s="17">
        <v>4</v>
      </c>
      <c r="AT10" s="53" t="str">
        <f>IF(AU10="","",IF(AU10&gt;AV10,"○","●"))</f>
        <v>●</v>
      </c>
      <c r="AU10" s="16">
        <v>0</v>
      </c>
      <c r="AV10" s="17">
        <v>8</v>
      </c>
      <c r="AW10" s="16">
        <f>IF(AN10="","",COUNTIF(AN10:AT10,"○"))</f>
        <v>2</v>
      </c>
      <c r="AX10" s="18" t="s">
        <v>79</v>
      </c>
      <c r="AY10" s="16">
        <f>IF(AP10="","",COUNTIF(AN10:AT10,"●"))</f>
        <v>1</v>
      </c>
      <c r="AZ10" s="92" t="str">
        <f>IF(COUNTIF(AW$10:AW$13,AW10)&lt;=2,"",SUM(AL10,AO10,AR10,AU10)/SUM(AK10:AV10))</f>
        <v/>
      </c>
      <c r="BA10" s="93"/>
      <c r="BB10" s="94"/>
      <c r="BC10" s="75">
        <f>IF(AZ10&lt;&gt;"",IF(AW10=1,1,0)+RANK(AZ10,AZ$10:AZ$13),RANK(AW10,AW$10:AW$13,0))</f>
        <v>2</v>
      </c>
      <c r="BD10" s="76"/>
      <c r="BE10" s="77"/>
      <c r="BG10" s="75" t="s">
        <v>60</v>
      </c>
      <c r="BH10" s="76"/>
      <c r="BI10" s="76"/>
      <c r="BJ10" s="79"/>
      <c r="BM10" s="75" t="s">
        <v>62</v>
      </c>
      <c r="BN10" s="98"/>
      <c r="BO10" s="98"/>
      <c r="BP10" s="79"/>
    </row>
    <row r="11" spans="1:68" ht="39.950000000000003" customHeight="1">
      <c r="A11" s="15"/>
      <c r="B11" s="114" t="s">
        <v>57</v>
      </c>
      <c r="C11" s="115"/>
      <c r="D11" s="75" t="s">
        <v>21</v>
      </c>
      <c r="E11" s="76"/>
      <c r="F11" s="76"/>
      <c r="G11" s="77"/>
      <c r="H11" s="19" t="str">
        <f>IF(I11="","",IF(I11&gt;J11,"○","●"))</f>
        <v>●</v>
      </c>
      <c r="I11" s="19">
        <f>IF(M10="","",M10)</f>
        <v>2</v>
      </c>
      <c r="J11" s="19">
        <f>IF(L10="","",L10)</f>
        <v>8</v>
      </c>
      <c r="K11" s="87"/>
      <c r="L11" s="88"/>
      <c r="M11" s="89"/>
      <c r="N11" s="29" t="str">
        <f>IF(O11="","",IF(O11&gt;P11,"○","●"))</f>
        <v>○</v>
      </c>
      <c r="O11" s="19">
        <v>9</v>
      </c>
      <c r="P11" s="20">
        <v>7</v>
      </c>
      <c r="Q11" s="29" t="str">
        <f>IF(R11="","",IF(R11&gt;S11,"○","●"))</f>
        <v>○</v>
      </c>
      <c r="R11" s="19">
        <v>8</v>
      </c>
      <c r="S11" s="20">
        <v>0</v>
      </c>
      <c r="T11" s="19">
        <f>IF(H11="","",COUNTIF(H11:Q11,"○"))</f>
        <v>2</v>
      </c>
      <c r="U11" s="19" t="s">
        <v>79</v>
      </c>
      <c r="V11" s="19">
        <f>IF(H11="","",COUNTIF(H11:Q11,"●"))</f>
        <v>1</v>
      </c>
      <c r="W11" s="92" t="str">
        <f>IF(COUNTIF(T$10:T$13,T11)&lt;=2,"",SUM(I11,L11,O11,R11)/SUM(H11:S11))</f>
        <v/>
      </c>
      <c r="X11" s="93"/>
      <c r="Y11" s="94"/>
      <c r="Z11" s="75">
        <f>IF(W11&lt;&gt;"",IF(T11=1,1,0)+RANK(W11,W$10:W$13),RANK(T11,T$10:T$13,0))</f>
        <v>2</v>
      </c>
      <c r="AA11" s="76"/>
      <c r="AB11" s="77"/>
      <c r="AD11" s="15"/>
      <c r="AE11" s="90" t="s">
        <v>82</v>
      </c>
      <c r="AF11" s="91"/>
      <c r="AG11" s="75" t="s">
        <v>60</v>
      </c>
      <c r="AH11" s="98"/>
      <c r="AI11" s="98"/>
      <c r="AJ11" s="79"/>
      <c r="AK11" s="19" t="str">
        <f>IF(AL11="","",IF(AL11&gt;AM11,"○","●"))</f>
        <v>●</v>
      </c>
      <c r="AL11" s="19">
        <f>IF(AP10="","",AP10)</f>
        <v>1</v>
      </c>
      <c r="AM11" s="19">
        <f>IF(AO10="","",AO10)</f>
        <v>8</v>
      </c>
      <c r="AN11" s="87"/>
      <c r="AO11" s="88"/>
      <c r="AP11" s="89"/>
      <c r="AQ11" s="29" t="str">
        <f>IF(AR11="","",IF(AR11&gt;AS11,"○","●"))</f>
        <v>○</v>
      </c>
      <c r="AR11" s="19">
        <v>8</v>
      </c>
      <c r="AS11" s="20">
        <v>6</v>
      </c>
      <c r="AT11" s="29" t="str">
        <f>IF(AU11="","",IF(AU11&gt;AV11,"○","●"))</f>
        <v>●</v>
      </c>
      <c r="AU11" s="19">
        <v>0</v>
      </c>
      <c r="AV11" s="20">
        <v>8</v>
      </c>
      <c r="AW11" s="19">
        <f>IF(AK11="","",COUNTIF(AK11:AT11,"○"))</f>
        <v>1</v>
      </c>
      <c r="AX11" s="19" t="s">
        <v>79</v>
      </c>
      <c r="AY11" s="19">
        <f>IF(AK11="","",COUNTIF(AK11:AT11,"●"))</f>
        <v>2</v>
      </c>
      <c r="AZ11" s="92" t="str">
        <f>IF(COUNTIF(AW$10:AW$13,AW11)&lt;=2,"",SUM(AL11,AO11,AR11,AU11)/SUM(AK11:AV11))</f>
        <v/>
      </c>
      <c r="BA11" s="93"/>
      <c r="BB11" s="94"/>
      <c r="BC11" s="75">
        <f>IF(AZ11&lt;&gt;"",IF(AW11=1,1,0)+RANK(AZ11,AZ$10:AZ$13),RANK(AW11,AW$10:AW$13,0))</f>
        <v>3</v>
      </c>
      <c r="BD11" s="76"/>
      <c r="BE11" s="77"/>
      <c r="BG11" s="75" t="s">
        <v>61</v>
      </c>
      <c r="BH11" s="76"/>
      <c r="BI11" s="76"/>
      <c r="BJ11" s="79"/>
      <c r="BM11" s="75" t="s">
        <v>15</v>
      </c>
      <c r="BN11" s="98"/>
      <c r="BO11" s="98"/>
      <c r="BP11" s="79"/>
    </row>
    <row r="12" spans="1:68" ht="39.950000000000003" customHeight="1">
      <c r="A12" s="15"/>
      <c r="B12" s="114" t="s">
        <v>58</v>
      </c>
      <c r="C12" s="115"/>
      <c r="D12" s="75" t="s">
        <v>14</v>
      </c>
      <c r="E12" s="76"/>
      <c r="F12" s="76"/>
      <c r="G12" s="77"/>
      <c r="H12" s="19" t="str">
        <f>IF(I12="","",IF(I12&gt;J12,"○","●"))</f>
        <v>●</v>
      </c>
      <c r="I12" s="19">
        <f>IF(P10="","",P10)</f>
        <v>6</v>
      </c>
      <c r="J12" s="19">
        <f>IF(O10="","",O10)</f>
        <v>8</v>
      </c>
      <c r="K12" s="29" t="str">
        <f>IF(L12="","",IF(L12&gt;M12,"○","●"))</f>
        <v>●</v>
      </c>
      <c r="L12" s="19">
        <f>IF(P11="","",P11)</f>
        <v>7</v>
      </c>
      <c r="M12" s="19">
        <f>IF(O11="","",O11)</f>
        <v>9</v>
      </c>
      <c r="N12" s="87"/>
      <c r="O12" s="88"/>
      <c r="P12" s="89"/>
      <c r="Q12" s="29" t="str">
        <f>IF(R12="","",IF(R12&gt;S12,"○","●"))</f>
        <v>○</v>
      </c>
      <c r="R12" s="19">
        <v>8</v>
      </c>
      <c r="S12" s="20">
        <v>1</v>
      </c>
      <c r="T12" s="19">
        <f>IF(R12="","",COUNTIF(H12:Q12,"○"))</f>
        <v>1</v>
      </c>
      <c r="U12" s="19" t="s">
        <v>79</v>
      </c>
      <c r="V12" s="19">
        <f>IF(R12="","",COUNTIF(H12:Q12,"●"))</f>
        <v>2</v>
      </c>
      <c r="W12" s="92" t="str">
        <f>IF(COUNTIF(T$10:T$13,T12)&lt;=2,"",SUM(I12,L12,O12,R12)/SUM(H12:S12))</f>
        <v/>
      </c>
      <c r="X12" s="93"/>
      <c r="Y12" s="94"/>
      <c r="Z12" s="75">
        <f>IF(W12&lt;&gt;"",IF(T12=1,1,0)+RANK(W12,W$10:W$13),RANK(T12,T$10:T$13,0))</f>
        <v>3</v>
      </c>
      <c r="AA12" s="76"/>
      <c r="AB12" s="77"/>
      <c r="AD12" s="15"/>
      <c r="AE12" s="90" t="s">
        <v>83</v>
      </c>
      <c r="AF12" s="91"/>
      <c r="AG12" s="85" t="s">
        <v>22</v>
      </c>
      <c r="AH12" s="86"/>
      <c r="AI12" s="86"/>
      <c r="AJ12" s="79"/>
      <c r="AK12" s="19" t="str">
        <f>IF(AL12="","",IF(AL12&gt;AM12,"○","●"))</f>
        <v>●</v>
      </c>
      <c r="AL12" s="19">
        <f>IF(AS10="","",AS10)</f>
        <v>4</v>
      </c>
      <c r="AM12" s="19">
        <f>IF(AR10="","",AR10)</f>
        <v>8</v>
      </c>
      <c r="AN12" s="29" t="str">
        <f>IF(AO12="","",IF(AO12&gt;AP12,"○","●"))</f>
        <v>●</v>
      </c>
      <c r="AO12" s="19">
        <f>IF(AS11="","",AS11)</f>
        <v>6</v>
      </c>
      <c r="AP12" s="19">
        <f>IF(AR11="","",AR11)</f>
        <v>8</v>
      </c>
      <c r="AQ12" s="87"/>
      <c r="AR12" s="88"/>
      <c r="AS12" s="89"/>
      <c r="AT12" s="29" t="str">
        <f>IF(AU12="","",IF(AU12&gt;AV12,"○","●"))</f>
        <v>●</v>
      </c>
      <c r="AU12" s="19">
        <v>4</v>
      </c>
      <c r="AV12" s="20">
        <v>8</v>
      </c>
      <c r="AW12" s="19">
        <f>IF(AU12="","",COUNTIF(AK12:AT12,"○"))</f>
        <v>0</v>
      </c>
      <c r="AX12" s="19" t="s">
        <v>79</v>
      </c>
      <c r="AY12" s="19">
        <f>IF(AU12="","",COUNTIF(AK12:AT12,"●"))</f>
        <v>3</v>
      </c>
      <c r="AZ12" s="92" t="str">
        <f>IF(COUNTIF(AW$10:AW$13,AW12)&lt;=2,"",SUM(AL12,AO12,AR12,AU12)/SUM(AK12:AV12))</f>
        <v/>
      </c>
      <c r="BA12" s="93"/>
      <c r="BB12" s="94"/>
      <c r="BC12" s="75">
        <f>IF(AZ12&lt;&gt;"",IF(AW12=1,1,0)+RANK(AZ12,AZ$10:AZ$13),RANK(AW12,AW$10:AW$13,0))</f>
        <v>4</v>
      </c>
      <c r="BD12" s="76"/>
      <c r="BE12" s="77"/>
      <c r="BG12" s="75" t="s">
        <v>22</v>
      </c>
      <c r="BH12" s="76"/>
      <c r="BI12" s="76"/>
      <c r="BJ12" s="79"/>
      <c r="BM12" s="75" t="s">
        <v>59</v>
      </c>
      <c r="BN12" s="76"/>
      <c r="BO12" s="76"/>
      <c r="BP12" s="77"/>
    </row>
    <row r="13" spans="1:68" ht="39.950000000000003" customHeight="1">
      <c r="A13" s="15"/>
      <c r="B13" s="114" t="s">
        <v>86</v>
      </c>
      <c r="C13" s="115"/>
      <c r="D13" s="75" t="s">
        <v>62</v>
      </c>
      <c r="E13" s="76"/>
      <c r="F13" s="76"/>
      <c r="G13" s="77"/>
      <c r="H13" s="19" t="str">
        <f>IF(I13="","",IF(I13&gt;J13,"○","●"))</f>
        <v>●</v>
      </c>
      <c r="I13" s="19">
        <f>IF(S10="","",S10)</f>
        <v>5</v>
      </c>
      <c r="J13" s="19">
        <f>IF(R10="","",R10)</f>
        <v>8</v>
      </c>
      <c r="K13" s="29" t="str">
        <f>IF(L13="","",IF(L13&gt;M13,"○","●"))</f>
        <v>●</v>
      </c>
      <c r="L13" s="19">
        <f>IF(S11="","",S11)</f>
        <v>0</v>
      </c>
      <c r="M13" s="19">
        <f>IF(R11="","",R11)</f>
        <v>8</v>
      </c>
      <c r="N13" s="29" t="str">
        <f>IF(O13="","",IF(O13&gt;P13,"○","●"))</f>
        <v>●</v>
      </c>
      <c r="O13" s="19">
        <f>IF(S12="","",S12)</f>
        <v>1</v>
      </c>
      <c r="P13" s="19">
        <f>IF(R12="","",R12)</f>
        <v>8</v>
      </c>
      <c r="Q13" s="87"/>
      <c r="R13" s="88"/>
      <c r="S13" s="89"/>
      <c r="T13" s="19">
        <f>IF(O13="","",COUNTIF(H13:N13,"○"))</f>
        <v>0</v>
      </c>
      <c r="U13" s="19" t="s">
        <v>79</v>
      </c>
      <c r="V13" s="19">
        <f>IF(O13="","",COUNTIF(H13:N13,"●"))</f>
        <v>3</v>
      </c>
      <c r="W13" s="92" t="str">
        <f>IF(COUNTIF(T$10:T$13,T13)&lt;=2,"",SUM(I13,L13,O13,R13)/SUM(H13:S13))</f>
        <v/>
      </c>
      <c r="X13" s="93"/>
      <c r="Y13" s="94"/>
      <c r="Z13" s="75">
        <f>IF(W13&lt;&gt;"",IF(T13=1,1,0)+RANK(W13,W$10:W$13),RANK(T13,T$10:T$13,0))</f>
        <v>4</v>
      </c>
      <c r="AA13" s="76"/>
      <c r="AB13" s="77"/>
      <c r="AC13" s="100"/>
      <c r="AD13" s="101"/>
      <c r="AE13" s="90" t="s">
        <v>84</v>
      </c>
      <c r="AF13" s="91"/>
      <c r="AG13" s="75" t="s">
        <v>61</v>
      </c>
      <c r="AH13" s="76"/>
      <c r="AI13" s="76"/>
      <c r="AJ13" s="79"/>
      <c r="AK13" s="19" t="str">
        <f>IF(AL13="","",IF(AL13&gt;AM13,"○","●"))</f>
        <v>○</v>
      </c>
      <c r="AL13" s="19">
        <f>IF(AV10="","",AV10)</f>
        <v>8</v>
      </c>
      <c r="AM13" s="19">
        <f>IF(AU10="","",AU10)</f>
        <v>0</v>
      </c>
      <c r="AN13" s="29" t="str">
        <f>IF(AO13="","",IF(AO13&gt;AP13,"○","●"))</f>
        <v>○</v>
      </c>
      <c r="AO13" s="19">
        <f>IF(AV11="","",AV11)</f>
        <v>8</v>
      </c>
      <c r="AP13" s="19">
        <f>IF(AU11="","",AU11)</f>
        <v>0</v>
      </c>
      <c r="AQ13" s="29" t="str">
        <f>IF(AR13="","",IF(AR13&gt;AS13,"○","●"))</f>
        <v>○</v>
      </c>
      <c r="AR13" s="19">
        <f>IF(AV12="","",AV12)</f>
        <v>8</v>
      </c>
      <c r="AS13" s="19">
        <f>IF(AU12="","",AU12)</f>
        <v>4</v>
      </c>
      <c r="AT13" s="87"/>
      <c r="AU13" s="88"/>
      <c r="AV13" s="89"/>
      <c r="AW13" s="19">
        <f>IF(AR13="","",COUNTIF(AK13:AQ13,"○"))</f>
        <v>3</v>
      </c>
      <c r="AX13" s="19" t="s">
        <v>79</v>
      </c>
      <c r="AY13" s="19">
        <f>IF(AR13="","",COUNTIF(AK13:AQ13,"●"))</f>
        <v>0</v>
      </c>
      <c r="AZ13" s="92" t="str">
        <f>IF(COUNTIF(AW$10:AW$13,AW13)&lt;=2,"",SUM(AL13,AO13,AR13,AU13)/SUM(AK13:AV13))</f>
        <v/>
      </c>
      <c r="BA13" s="93"/>
      <c r="BB13" s="94"/>
      <c r="BC13" s="75">
        <f>IF(AZ13&lt;&gt;"",IF(AW13=1,1,0)+RANK(AZ13,AZ$10:AZ$13),RANK(AW13,AW$10:AW$13,0))</f>
        <v>1</v>
      </c>
      <c r="BD13" s="76"/>
      <c r="BE13" s="77"/>
      <c r="BG13" s="85" t="s">
        <v>14</v>
      </c>
      <c r="BH13" s="86"/>
      <c r="BI13" s="86"/>
      <c r="BJ13" s="79"/>
      <c r="BM13" s="75" t="s">
        <v>21</v>
      </c>
      <c r="BN13" s="98"/>
      <c r="BO13" s="98"/>
      <c r="BP13" s="79"/>
    </row>
    <row r="14" spans="1:68" ht="20.100000000000001" customHeight="1">
      <c r="H14" s="116" t="s">
        <v>92</v>
      </c>
      <c r="I14" s="117"/>
      <c r="J14" s="117"/>
      <c r="K14" s="117"/>
      <c r="L14" s="117"/>
      <c r="M14" s="117"/>
      <c r="N14" s="117"/>
      <c r="O14" s="117"/>
      <c r="P14" s="117"/>
      <c r="Q14" s="117"/>
      <c r="R14" s="117"/>
      <c r="S14" s="117"/>
      <c r="T14" s="117"/>
      <c r="U14" s="117"/>
      <c r="V14" s="117"/>
      <c r="W14" s="117"/>
      <c r="X14" s="117"/>
      <c r="Y14" s="117"/>
      <c r="Z14" s="117"/>
      <c r="AA14" s="117"/>
      <c r="AB14" s="117"/>
      <c r="AC14" s="117"/>
      <c r="AJ14" s="116" t="s">
        <v>92</v>
      </c>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68" ht="20.100000000000001" customHeight="1">
      <c r="H15" s="21"/>
      <c r="I15" s="22"/>
      <c r="J15" s="22"/>
      <c r="K15" s="22"/>
      <c r="L15" s="22"/>
      <c r="M15" s="22"/>
      <c r="N15" s="22"/>
      <c r="O15" s="22"/>
      <c r="P15" s="22"/>
      <c r="Q15" s="22"/>
      <c r="R15" s="22"/>
      <c r="S15" s="22"/>
      <c r="T15" s="22"/>
      <c r="U15" s="22"/>
      <c r="V15" s="22"/>
      <c r="W15" s="22"/>
      <c r="X15" s="22"/>
      <c r="Y15" s="22"/>
      <c r="Z15" s="22"/>
      <c r="AA15" s="22"/>
      <c r="AB15" s="22"/>
      <c r="AC15" s="22"/>
      <c r="AJ15" s="21"/>
      <c r="AK15" s="22"/>
      <c r="AL15" s="22"/>
      <c r="AM15" s="22"/>
      <c r="AN15" s="22"/>
      <c r="AO15" s="22"/>
      <c r="AP15" s="22"/>
      <c r="AQ15" s="22"/>
      <c r="AR15" s="22"/>
      <c r="AS15" s="22"/>
      <c r="AT15" s="22"/>
      <c r="AU15" s="22"/>
      <c r="AV15" s="22"/>
      <c r="AW15" s="22"/>
      <c r="AX15" s="22"/>
      <c r="AY15" s="22"/>
      <c r="AZ15" s="22"/>
      <c r="BA15" s="22"/>
      <c r="BB15" s="22"/>
      <c r="BC15" s="22"/>
      <c r="BD15" s="22"/>
      <c r="BE15" s="22"/>
    </row>
    <row r="16" spans="1:68" ht="20.100000000000001" customHeight="1">
      <c r="AU16" s="5"/>
    </row>
    <row r="17" spans="2:68" ht="20.100000000000001" customHeight="1">
      <c r="B17" s="95" t="s">
        <v>75</v>
      </c>
      <c r="C17" s="96"/>
      <c r="D17" s="96"/>
      <c r="E17" s="96"/>
      <c r="F17" s="96"/>
      <c r="G17" s="96"/>
      <c r="H17" s="96"/>
      <c r="I17" s="96"/>
      <c r="J17" s="96"/>
      <c r="K17" s="69"/>
      <c r="L17" s="70"/>
      <c r="S17" s="23"/>
      <c r="T17" s="23"/>
      <c r="U17" s="24"/>
      <c r="V17" s="25"/>
      <c r="AE17" s="95" t="s">
        <v>76</v>
      </c>
      <c r="AF17" s="69"/>
      <c r="AG17" s="69"/>
      <c r="AH17" s="69"/>
      <c r="AI17" s="69"/>
      <c r="AJ17" s="69"/>
      <c r="AK17" s="69"/>
      <c r="AL17" s="69"/>
      <c r="AM17" s="69"/>
      <c r="AN17" s="69"/>
      <c r="AO17" s="70"/>
      <c r="AT17" s="5"/>
      <c r="AU17" s="26"/>
      <c r="AV17" s="23"/>
      <c r="AW17" s="24"/>
      <c r="AX17" s="25"/>
      <c r="AY17" s="5"/>
    </row>
    <row r="18" spans="2:68" ht="14.1" customHeight="1">
      <c r="N18" s="5"/>
      <c r="AP18" s="5"/>
      <c r="AU18" s="5"/>
    </row>
    <row r="19" spans="2:68" ht="15" customHeight="1"/>
    <row r="20" spans="2:68" ht="30" customHeight="1">
      <c r="J20" s="5"/>
      <c r="K20" s="5"/>
      <c r="N20" s="5"/>
      <c r="O20" s="75" t="s">
        <v>142</v>
      </c>
      <c r="P20" s="98"/>
      <c r="Q20" s="98"/>
      <c r="R20" s="79"/>
      <c r="AL20" s="5"/>
      <c r="AM20" s="5"/>
      <c r="AP20" s="5"/>
      <c r="AQ20" s="75" t="s">
        <v>120</v>
      </c>
      <c r="AR20" s="76"/>
      <c r="AS20" s="76"/>
      <c r="AT20" s="79"/>
    </row>
    <row r="21" spans="2:68" ht="15" customHeight="1">
      <c r="J21" s="5"/>
      <c r="K21" s="5"/>
      <c r="N21" s="5"/>
      <c r="O21" s="27"/>
      <c r="P21" s="225"/>
      <c r="Q21" s="226"/>
      <c r="R21" s="27"/>
      <c r="T21" s="83" t="s">
        <v>23</v>
      </c>
      <c r="U21" s="84"/>
      <c r="V21" s="79"/>
      <c r="W21" s="214" t="s">
        <v>143</v>
      </c>
      <c r="X21" s="76"/>
      <c r="Y21" s="77"/>
      <c r="AL21" s="5"/>
      <c r="AM21" s="5"/>
      <c r="AP21" s="5"/>
      <c r="AQ21" s="27"/>
      <c r="AR21" s="230"/>
      <c r="AS21" s="27"/>
      <c r="AT21" s="27"/>
      <c r="AV21" s="83" t="s">
        <v>23</v>
      </c>
      <c r="AW21" s="84"/>
      <c r="AX21" s="79"/>
      <c r="AY21" s="214" t="s">
        <v>116</v>
      </c>
      <c r="AZ21" s="76"/>
      <c r="BA21" s="77"/>
    </row>
    <row r="22" spans="2:68" ht="15" customHeight="1">
      <c r="J22" s="5"/>
      <c r="P22" s="5"/>
      <c r="Q22" s="227"/>
      <c r="T22" s="68" t="s">
        <v>24</v>
      </c>
      <c r="U22" s="69"/>
      <c r="V22" s="70"/>
      <c r="W22" s="85" t="s">
        <v>144</v>
      </c>
      <c r="X22" s="86"/>
      <c r="Y22" s="224"/>
      <c r="AL22" s="5"/>
      <c r="AR22" s="231"/>
      <c r="AV22" s="68" t="s">
        <v>24</v>
      </c>
      <c r="AW22" s="69"/>
      <c r="AX22" s="70"/>
      <c r="AY22" s="214" t="s">
        <v>118</v>
      </c>
      <c r="AZ22" s="76"/>
      <c r="BA22" s="77"/>
    </row>
    <row r="23" spans="2:68" ht="15" customHeight="1">
      <c r="I23" s="5"/>
      <c r="J23" s="5"/>
      <c r="K23" s="5"/>
      <c r="L23" s="5"/>
      <c r="M23" s="5"/>
      <c r="N23" s="71"/>
      <c r="O23" s="71"/>
      <c r="P23" s="5"/>
      <c r="Q23" s="227"/>
      <c r="T23" s="72" t="s">
        <v>25</v>
      </c>
      <c r="U23" s="73"/>
      <c r="V23" s="74"/>
      <c r="W23" s="214" t="s">
        <v>145</v>
      </c>
      <c r="X23" s="76"/>
      <c r="Y23" s="77"/>
      <c r="AK23" s="5"/>
      <c r="AL23" s="5"/>
      <c r="AM23" s="5"/>
      <c r="AN23" s="5"/>
      <c r="AO23" s="5"/>
      <c r="AP23" s="71"/>
      <c r="AQ23" s="71"/>
      <c r="AR23" s="231"/>
      <c r="AS23" s="5"/>
      <c r="AV23" s="72" t="s">
        <v>25</v>
      </c>
      <c r="AW23" s="73"/>
      <c r="AX23" s="74"/>
      <c r="AY23" s="214" t="s">
        <v>118</v>
      </c>
      <c r="AZ23" s="76"/>
      <c r="BA23" s="77"/>
    </row>
    <row r="24" spans="2:68" ht="15" customHeight="1">
      <c r="I24" s="5"/>
      <c r="N24" s="67"/>
      <c r="O24" s="67"/>
      <c r="P24" s="30"/>
      <c r="Q24" s="228"/>
      <c r="T24" s="72" t="s">
        <v>20</v>
      </c>
      <c r="U24" s="78"/>
      <c r="V24" s="79"/>
      <c r="W24" s="80"/>
      <c r="X24" s="81"/>
      <c r="Y24" s="82"/>
      <c r="Z24" s="31"/>
      <c r="AA24" s="32"/>
      <c r="AB24" s="31"/>
      <c r="AC24" s="33"/>
      <c r="AD24" s="33"/>
      <c r="AE24" s="33"/>
      <c r="AF24" s="33"/>
      <c r="AG24" s="34"/>
      <c r="AH24" s="34"/>
      <c r="AK24" s="5"/>
      <c r="AP24" s="67"/>
      <c r="AQ24" s="67"/>
      <c r="AR24" s="232"/>
      <c r="AS24" s="30"/>
      <c r="AV24" s="72" t="s">
        <v>20</v>
      </c>
      <c r="AW24" s="78"/>
      <c r="AX24" s="79"/>
      <c r="AY24" s="80"/>
      <c r="AZ24" s="81"/>
      <c r="BA24" s="82"/>
      <c r="BB24" s="31"/>
    </row>
    <row r="25" spans="2:68" ht="15" customHeight="1" thickBot="1">
      <c r="H25" s="5"/>
      <c r="I25" s="5"/>
      <c r="J25" s="14"/>
      <c r="K25" s="14"/>
      <c r="L25" s="14"/>
      <c r="M25" s="14"/>
      <c r="N25" s="66"/>
      <c r="O25" s="66"/>
      <c r="P25" s="14"/>
      <c r="Q25" s="229"/>
      <c r="R25" s="14"/>
      <c r="S25" s="14"/>
      <c r="T25" s="14"/>
      <c r="U25" s="14"/>
      <c r="V25" s="14"/>
      <c r="W25" s="14"/>
      <c r="X25" s="5"/>
      <c r="Z25" s="23"/>
      <c r="AA25" s="23"/>
      <c r="AB25" s="23"/>
      <c r="AC25" s="23"/>
      <c r="AD25" s="23"/>
      <c r="AE25" s="23"/>
      <c r="AF25" s="23"/>
      <c r="AG25" s="23"/>
      <c r="AH25" s="23"/>
      <c r="AJ25" s="5"/>
      <c r="AK25" s="5"/>
      <c r="AL25" s="5"/>
      <c r="AM25" s="5"/>
      <c r="AN25" s="5"/>
      <c r="AO25" s="5"/>
      <c r="AP25" s="67"/>
      <c r="AQ25" s="67"/>
      <c r="AR25" s="233"/>
      <c r="AS25" s="14"/>
      <c r="AT25" s="14"/>
      <c r="AU25" s="14"/>
      <c r="AV25" s="14"/>
      <c r="AW25" s="14"/>
      <c r="AX25" s="14"/>
      <c r="AY25" s="14"/>
      <c r="AZ25" s="5"/>
      <c r="BB25" s="23"/>
    </row>
    <row r="26" spans="2:68" ht="15" customHeight="1" thickTop="1">
      <c r="I26" s="15"/>
      <c r="M26" s="35"/>
      <c r="N26" s="67"/>
      <c r="O26" s="67"/>
      <c r="Q26" s="219"/>
      <c r="R26" s="219"/>
      <c r="S26" s="219"/>
      <c r="T26" s="219"/>
      <c r="U26" s="219"/>
      <c r="V26" s="219"/>
      <c r="W26" s="220"/>
      <c r="AK26" s="5"/>
      <c r="AL26" s="221"/>
      <c r="AM26" s="219"/>
      <c r="AN26" s="219"/>
      <c r="AO26" s="222"/>
      <c r="AP26" s="223"/>
      <c r="AQ26" s="223"/>
      <c r="AR26" s="219"/>
      <c r="AY26" s="15"/>
    </row>
    <row r="27" spans="2:68" ht="29.1" customHeight="1">
      <c r="H27" s="75" t="s">
        <v>110</v>
      </c>
      <c r="I27" s="98"/>
      <c r="J27" s="98"/>
      <c r="K27" s="79"/>
      <c r="N27" s="5"/>
      <c r="O27" s="5"/>
      <c r="P27" s="5"/>
      <c r="Q27" s="5"/>
      <c r="R27" s="5"/>
      <c r="S27" s="5"/>
      <c r="V27" s="75" t="s">
        <v>61</v>
      </c>
      <c r="W27" s="98"/>
      <c r="X27" s="98"/>
      <c r="Y27" s="79"/>
      <c r="AJ27" s="75" t="s">
        <v>21</v>
      </c>
      <c r="AK27" s="76"/>
      <c r="AL27" s="76"/>
      <c r="AM27" s="79"/>
      <c r="AP27" s="5"/>
      <c r="AQ27" s="5"/>
      <c r="AR27" s="5"/>
      <c r="AS27" s="5"/>
      <c r="AT27" s="5"/>
      <c r="AU27" s="5"/>
      <c r="AX27" s="75" t="s">
        <v>59</v>
      </c>
      <c r="AY27" s="98"/>
      <c r="AZ27" s="98"/>
      <c r="BA27" s="79"/>
    </row>
    <row r="28" spans="2:68" ht="15" customHeight="1">
      <c r="K28" s="5"/>
      <c r="L28" s="23"/>
      <c r="M28" s="36"/>
      <c r="N28" s="36"/>
      <c r="O28" s="23"/>
      <c r="P28" s="5"/>
    </row>
    <row r="29" spans="2:68" ht="15" customHeight="1">
      <c r="K29" s="5"/>
      <c r="L29" s="23"/>
      <c r="M29" s="36"/>
      <c r="N29" s="36"/>
      <c r="O29" s="23"/>
      <c r="P29" s="5"/>
    </row>
    <row r="30" spans="2:68" ht="15" customHeight="1"/>
    <row r="31" spans="2:68" ht="15" customHeight="1">
      <c r="K31" s="5"/>
      <c r="L31" s="23"/>
      <c r="M31" s="23"/>
      <c r="N31" s="23"/>
      <c r="O31" s="23"/>
      <c r="P31" s="5"/>
      <c r="BG31" s="75" t="s">
        <v>60</v>
      </c>
      <c r="BH31" s="76"/>
      <c r="BI31" s="76"/>
      <c r="BJ31" s="79"/>
      <c r="BM31" s="75" t="s">
        <v>62</v>
      </c>
      <c r="BN31" s="98"/>
      <c r="BO31" s="98"/>
      <c r="BP31" s="79"/>
    </row>
    <row r="32" spans="2:68" ht="20.100000000000001" customHeight="1">
      <c r="B32" s="95" t="s">
        <v>77</v>
      </c>
      <c r="C32" s="96"/>
      <c r="D32" s="96"/>
      <c r="E32" s="96"/>
      <c r="F32" s="96"/>
      <c r="G32" s="96"/>
      <c r="H32" s="96"/>
      <c r="I32" s="96"/>
      <c r="J32" s="96"/>
      <c r="K32" s="96"/>
      <c r="L32" s="97"/>
      <c r="S32" s="23"/>
      <c r="T32" s="23"/>
      <c r="U32" s="24"/>
      <c r="V32" s="25"/>
      <c r="AE32" s="95" t="s">
        <v>85</v>
      </c>
      <c r="AF32" s="96"/>
      <c r="AG32" s="96"/>
      <c r="AH32" s="96"/>
      <c r="AI32" s="96"/>
      <c r="AJ32" s="96"/>
      <c r="AK32" s="96"/>
      <c r="AL32" s="96"/>
      <c r="AM32" s="96"/>
      <c r="AN32" s="96"/>
      <c r="AO32" s="97"/>
      <c r="AU32" s="23"/>
      <c r="AV32" s="23"/>
      <c r="AW32" s="24"/>
      <c r="AX32" s="25"/>
      <c r="BG32" s="75" t="s">
        <v>61</v>
      </c>
      <c r="BH32" s="76"/>
      <c r="BI32" s="76"/>
      <c r="BJ32" s="79"/>
      <c r="BM32" s="75" t="s">
        <v>15</v>
      </c>
      <c r="BN32" s="98"/>
      <c r="BO32" s="98"/>
      <c r="BP32" s="79"/>
    </row>
    <row r="33" spans="2:68" ht="15" customHeight="1">
      <c r="B33" s="37"/>
      <c r="C33" s="37"/>
      <c r="D33" s="37"/>
      <c r="E33" s="37"/>
      <c r="F33" s="37"/>
      <c r="G33" s="37"/>
      <c r="H33" s="37"/>
      <c r="I33" s="37"/>
      <c r="J33" s="37"/>
      <c r="K33" s="37"/>
      <c r="L33" s="37"/>
      <c r="M33" s="38"/>
      <c r="N33" s="38"/>
      <c r="O33" s="38"/>
      <c r="P33" s="38"/>
      <c r="Q33" s="38"/>
      <c r="R33" s="38"/>
      <c r="S33" s="39"/>
      <c r="T33" s="39"/>
      <c r="U33" s="40"/>
      <c r="V33" s="41"/>
      <c r="W33" s="38"/>
      <c r="X33" s="38"/>
      <c r="Y33" s="38"/>
      <c r="Z33" s="38"/>
      <c r="AA33" s="38"/>
      <c r="AB33" s="38"/>
      <c r="AC33" s="38"/>
      <c r="AD33" s="38"/>
      <c r="AE33" s="37"/>
      <c r="AF33" s="37"/>
      <c r="AG33" s="37"/>
      <c r="AH33" s="37"/>
      <c r="AI33" s="37"/>
      <c r="AJ33" s="37"/>
      <c r="AK33" s="37"/>
      <c r="AL33" s="37"/>
      <c r="AM33" s="37"/>
      <c r="AN33" s="37"/>
      <c r="AO33" s="37"/>
      <c r="AU33" s="23"/>
      <c r="AV33" s="23"/>
      <c r="AW33" s="24"/>
      <c r="AX33" s="25"/>
      <c r="BG33" s="75" t="s">
        <v>22</v>
      </c>
      <c r="BH33" s="76"/>
      <c r="BI33" s="76"/>
      <c r="BJ33" s="79"/>
      <c r="BM33" s="75" t="s">
        <v>59</v>
      </c>
      <c r="BN33" s="76"/>
      <c r="BO33" s="76"/>
      <c r="BP33" s="77"/>
    </row>
    <row r="34" spans="2:68" ht="15" customHeight="1">
      <c r="N34" s="5"/>
      <c r="AP34" s="5"/>
      <c r="BG34" s="85" t="s">
        <v>14</v>
      </c>
      <c r="BH34" s="86"/>
      <c r="BI34" s="86"/>
      <c r="BJ34" s="79"/>
      <c r="BM34" s="75" t="s">
        <v>21</v>
      </c>
      <c r="BN34" s="98"/>
      <c r="BO34" s="98"/>
      <c r="BP34" s="79"/>
    </row>
    <row r="35" spans="2:68" ht="29.1" customHeight="1">
      <c r="J35" s="5"/>
      <c r="K35" s="5"/>
      <c r="N35" s="5"/>
      <c r="O35" s="85" t="s">
        <v>127</v>
      </c>
      <c r="P35" s="86"/>
      <c r="Q35" s="86"/>
      <c r="R35" s="79"/>
      <c r="AL35" s="5"/>
      <c r="AM35" s="5"/>
      <c r="AP35" s="5"/>
      <c r="AQ35" s="75" t="s">
        <v>146</v>
      </c>
      <c r="AR35" s="76"/>
      <c r="AS35" s="76"/>
      <c r="AT35" s="79"/>
    </row>
    <row r="36" spans="2:68" ht="15" customHeight="1">
      <c r="J36" s="5"/>
      <c r="K36" s="5"/>
      <c r="N36" s="5"/>
      <c r="O36" s="27"/>
      <c r="P36" s="230"/>
      <c r="Q36" s="27"/>
      <c r="R36" s="27"/>
      <c r="T36" s="83" t="s">
        <v>23</v>
      </c>
      <c r="U36" s="84"/>
      <c r="V36" s="79"/>
      <c r="W36" s="214" t="s">
        <v>128</v>
      </c>
      <c r="X36" s="76"/>
      <c r="Y36" s="77"/>
      <c r="AL36" s="5"/>
      <c r="AM36" s="5"/>
      <c r="AP36" s="5"/>
      <c r="AQ36" s="27"/>
      <c r="AR36" s="225"/>
      <c r="AS36" s="226"/>
      <c r="AT36" s="27"/>
      <c r="AV36" s="83" t="s">
        <v>23</v>
      </c>
      <c r="AW36" s="84"/>
      <c r="AX36" s="79"/>
      <c r="AY36" s="214" t="s">
        <v>116</v>
      </c>
      <c r="AZ36" s="76"/>
      <c r="BA36" s="77"/>
      <c r="BI36" s="5"/>
    </row>
    <row r="37" spans="2:68" ht="15" customHeight="1">
      <c r="J37" s="5"/>
      <c r="P37" s="231"/>
      <c r="T37" s="68" t="s">
        <v>24</v>
      </c>
      <c r="U37" s="69"/>
      <c r="V37" s="70"/>
      <c r="W37" s="214" t="s">
        <v>129</v>
      </c>
      <c r="X37" s="76"/>
      <c r="Y37" s="77"/>
      <c r="AL37" s="5"/>
      <c r="AR37" s="5"/>
      <c r="AS37" s="227"/>
      <c r="AV37" s="68" t="s">
        <v>24</v>
      </c>
      <c r="AW37" s="69"/>
      <c r="AX37" s="70"/>
      <c r="AY37" s="214" t="s">
        <v>131</v>
      </c>
      <c r="AZ37" s="76"/>
      <c r="BA37" s="77"/>
      <c r="BC37" s="42"/>
    </row>
    <row r="38" spans="2:68" ht="15" customHeight="1">
      <c r="I38" s="5"/>
      <c r="J38" s="5"/>
      <c r="K38" s="5"/>
      <c r="L38" s="5"/>
      <c r="M38" s="5"/>
      <c r="N38" s="71"/>
      <c r="O38" s="71"/>
      <c r="P38" s="231"/>
      <c r="Q38" s="5"/>
      <c r="T38" s="72" t="s">
        <v>25</v>
      </c>
      <c r="U38" s="73"/>
      <c r="V38" s="74"/>
      <c r="W38" s="214" t="s">
        <v>130</v>
      </c>
      <c r="X38" s="76"/>
      <c r="Y38" s="77"/>
      <c r="AK38" s="5"/>
      <c r="AL38" s="5"/>
      <c r="AM38" s="5"/>
      <c r="AN38" s="5"/>
      <c r="AO38" s="5"/>
      <c r="AP38" s="71"/>
      <c r="AQ38" s="71"/>
      <c r="AR38" s="5"/>
      <c r="AS38" s="227"/>
      <c r="AV38" s="72" t="s">
        <v>25</v>
      </c>
      <c r="AW38" s="73"/>
      <c r="AX38" s="74"/>
      <c r="AY38" s="214" t="s">
        <v>117</v>
      </c>
      <c r="AZ38" s="76"/>
      <c r="BA38" s="77"/>
    </row>
    <row r="39" spans="2:68" ht="15" customHeight="1">
      <c r="I39" s="5"/>
      <c r="N39" s="67"/>
      <c r="O39" s="67"/>
      <c r="P39" s="232"/>
      <c r="Q39" s="30"/>
      <c r="T39" s="72" t="s">
        <v>20</v>
      </c>
      <c r="U39" s="78"/>
      <c r="V39" s="79"/>
      <c r="W39" s="80"/>
      <c r="X39" s="81"/>
      <c r="Y39" s="82"/>
      <c r="Z39" s="31"/>
      <c r="AA39" s="32"/>
      <c r="AB39" s="31"/>
      <c r="AC39" s="33"/>
      <c r="AD39" s="33"/>
      <c r="AE39" s="33"/>
      <c r="AF39" s="33"/>
      <c r="AG39" s="34"/>
      <c r="AH39" s="34"/>
      <c r="AK39" s="5"/>
      <c r="AP39" s="67"/>
      <c r="AQ39" s="67"/>
      <c r="AR39" s="30"/>
      <c r="AS39" s="228"/>
      <c r="AV39" s="72" t="s">
        <v>20</v>
      </c>
      <c r="AW39" s="78"/>
      <c r="AX39" s="79"/>
      <c r="AY39" s="80"/>
      <c r="AZ39" s="81"/>
      <c r="BA39" s="82"/>
      <c r="BB39" s="31"/>
    </row>
    <row r="40" spans="2:68" ht="15" customHeight="1" thickBot="1">
      <c r="H40" s="5"/>
      <c r="I40" s="5"/>
      <c r="J40" s="5"/>
      <c r="K40" s="5"/>
      <c r="L40" s="5"/>
      <c r="M40" s="5"/>
      <c r="N40" s="67"/>
      <c r="O40" s="67"/>
      <c r="P40" s="233"/>
      <c r="Q40" s="14"/>
      <c r="R40" s="14"/>
      <c r="S40" s="14"/>
      <c r="T40" s="14"/>
      <c r="U40" s="14"/>
      <c r="V40" s="14"/>
      <c r="W40" s="14"/>
      <c r="X40" s="5"/>
      <c r="Z40" s="23"/>
      <c r="AA40" s="23"/>
      <c r="AB40" s="23"/>
      <c r="AC40" s="23"/>
      <c r="AD40" s="23"/>
      <c r="AE40" s="23"/>
      <c r="AF40" s="23"/>
      <c r="AG40" s="23"/>
      <c r="AH40" s="23"/>
      <c r="AJ40" s="5"/>
      <c r="AK40" s="5"/>
      <c r="AL40" s="14"/>
      <c r="AM40" s="14"/>
      <c r="AN40" s="14"/>
      <c r="AO40" s="14"/>
      <c r="AP40" s="66"/>
      <c r="AQ40" s="66"/>
      <c r="AR40" s="14"/>
      <c r="AS40" s="229"/>
      <c r="AT40" s="5"/>
      <c r="AU40" s="5"/>
      <c r="AV40" s="5"/>
      <c r="AW40" s="5"/>
      <c r="AX40" s="5"/>
      <c r="AY40" s="5"/>
      <c r="AZ40" s="5"/>
      <c r="BB40" s="23"/>
    </row>
    <row r="41" spans="2:68" ht="15" customHeight="1" thickTop="1">
      <c r="I41" s="5"/>
      <c r="J41" s="221"/>
      <c r="K41" s="219"/>
      <c r="L41" s="219"/>
      <c r="M41" s="222"/>
      <c r="N41" s="223"/>
      <c r="O41" s="223"/>
      <c r="P41" s="219"/>
      <c r="W41" s="15"/>
      <c r="AK41" s="15"/>
      <c r="AO41" s="35"/>
      <c r="AP41" s="67"/>
      <c r="AQ41" s="67"/>
      <c r="AS41" s="219"/>
      <c r="AT41" s="219"/>
      <c r="AU41" s="219"/>
      <c r="AV41" s="219"/>
      <c r="AW41" s="219"/>
      <c r="AX41" s="219"/>
      <c r="AY41" s="220"/>
    </row>
    <row r="42" spans="2:68" ht="29.1" customHeight="1">
      <c r="H42" s="75" t="s">
        <v>14</v>
      </c>
      <c r="I42" s="76"/>
      <c r="J42" s="76"/>
      <c r="K42" s="77"/>
      <c r="N42" s="5"/>
      <c r="O42" s="5"/>
      <c r="P42" s="5"/>
      <c r="Q42" s="5"/>
      <c r="R42" s="5"/>
      <c r="S42" s="5"/>
      <c r="V42" s="85" t="s">
        <v>60</v>
      </c>
      <c r="W42" s="86"/>
      <c r="X42" s="86"/>
      <c r="Y42" s="79"/>
      <c r="AJ42" s="75" t="s">
        <v>62</v>
      </c>
      <c r="AK42" s="76"/>
      <c r="AL42" s="76"/>
      <c r="AM42" s="79"/>
      <c r="AP42" s="5"/>
      <c r="AQ42" s="5"/>
      <c r="AR42" s="5"/>
      <c r="AS42" s="5"/>
      <c r="AT42" s="5"/>
      <c r="AU42" s="5"/>
      <c r="AX42" s="75" t="s">
        <v>22</v>
      </c>
      <c r="AY42" s="76"/>
      <c r="AZ42" s="76"/>
      <c r="BA42" s="79"/>
    </row>
    <row r="43" spans="2:68" ht="15" customHeight="1"/>
    <row r="44" spans="2:68" ht="15" customHeight="1"/>
    <row r="45" spans="2:68" ht="15" customHeight="1"/>
    <row r="46" spans="2:68" ht="15" customHeight="1"/>
    <row r="47" spans="2:68" ht="15" customHeight="1"/>
    <row r="48" spans="2:6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46">
    <mergeCell ref="BM10:BP10"/>
    <mergeCell ref="BG11:BJ11"/>
    <mergeCell ref="BM11:BP11"/>
    <mergeCell ref="BG12:BJ12"/>
    <mergeCell ref="BM12:BP12"/>
    <mergeCell ref="BG10:BJ10"/>
    <mergeCell ref="BG34:BJ34"/>
    <mergeCell ref="BM34:BP34"/>
    <mergeCell ref="BG31:BJ31"/>
    <mergeCell ref="BM31:BP31"/>
    <mergeCell ref="BG32:BJ32"/>
    <mergeCell ref="BG13:BJ13"/>
    <mergeCell ref="BM13:BP13"/>
    <mergeCell ref="BM32:BP32"/>
    <mergeCell ref="BG33:BJ33"/>
    <mergeCell ref="BM33:BP33"/>
    <mergeCell ref="A5:BE5"/>
    <mergeCell ref="B7:J7"/>
    <mergeCell ref="AE7:AL7"/>
    <mergeCell ref="B9:C9"/>
    <mergeCell ref="D9:G9"/>
    <mergeCell ref="AQ9:AS9"/>
    <mergeCell ref="H9:J9"/>
    <mergeCell ref="K9:M9"/>
    <mergeCell ref="N9:P9"/>
    <mergeCell ref="Q9:S9"/>
    <mergeCell ref="B10:C10"/>
    <mergeCell ref="D10:G10"/>
    <mergeCell ref="H10:J10"/>
    <mergeCell ref="W10:Y10"/>
    <mergeCell ref="Z10:AB10"/>
    <mergeCell ref="AE10:AF10"/>
    <mergeCell ref="AC10:AD10"/>
    <mergeCell ref="BC10:BE10"/>
    <mergeCell ref="Z9:AB9"/>
    <mergeCell ref="AE9:AF9"/>
    <mergeCell ref="AG9:AJ9"/>
    <mergeCell ref="AK9:AM9"/>
    <mergeCell ref="AN9:AP9"/>
    <mergeCell ref="AG10:AJ10"/>
    <mergeCell ref="AK10:AM10"/>
    <mergeCell ref="AZ10:BB10"/>
    <mergeCell ref="T9:V9"/>
    <mergeCell ref="W9:Y9"/>
    <mergeCell ref="AT9:AV9"/>
    <mergeCell ref="AW9:AY9"/>
    <mergeCell ref="AZ9:BB9"/>
    <mergeCell ref="BC9:BE9"/>
    <mergeCell ref="B11:C11"/>
    <mergeCell ref="D12:G12"/>
    <mergeCell ref="K11:M11"/>
    <mergeCell ref="W11:Y11"/>
    <mergeCell ref="Z11:AB11"/>
    <mergeCell ref="AE11:AF11"/>
    <mergeCell ref="B12:C12"/>
    <mergeCell ref="N12:P12"/>
    <mergeCell ref="AE12:AF12"/>
    <mergeCell ref="D11:G11"/>
    <mergeCell ref="W12:Y12"/>
    <mergeCell ref="Z12:AB12"/>
    <mergeCell ref="BC12:BE12"/>
    <mergeCell ref="AZ11:BB11"/>
    <mergeCell ref="BC11:BE11"/>
    <mergeCell ref="AN11:AP11"/>
    <mergeCell ref="AG13:AJ13"/>
    <mergeCell ref="AT13:AV13"/>
    <mergeCell ref="AZ13:BB13"/>
    <mergeCell ref="BC13:BE13"/>
    <mergeCell ref="AG12:AJ12"/>
    <mergeCell ref="AQ12:AS12"/>
    <mergeCell ref="AG11:AJ11"/>
    <mergeCell ref="AZ12:BB12"/>
    <mergeCell ref="H14:AC14"/>
    <mergeCell ref="AJ14:BE14"/>
    <mergeCell ref="B17:L17"/>
    <mergeCell ref="AE17:AO17"/>
    <mergeCell ref="O20:R20"/>
    <mergeCell ref="AQ20:AT20"/>
    <mergeCell ref="AY21:BA21"/>
    <mergeCell ref="B13:C13"/>
    <mergeCell ref="D13:G13"/>
    <mergeCell ref="Q13:S13"/>
    <mergeCell ref="W13:Y13"/>
    <mergeCell ref="Z13:AB13"/>
    <mergeCell ref="AE13:AF13"/>
    <mergeCell ref="AC13:AD13"/>
    <mergeCell ref="H42:K42"/>
    <mergeCell ref="V42:Y42"/>
    <mergeCell ref="AJ42:AM42"/>
    <mergeCell ref="AX42:BA42"/>
    <mergeCell ref="T21:V21"/>
    <mergeCell ref="W21:Y21"/>
    <mergeCell ref="AV21:AX21"/>
    <mergeCell ref="H27:K27"/>
    <mergeCell ref="V27:Y27"/>
    <mergeCell ref="AJ27:AM27"/>
    <mergeCell ref="AX27:BA27"/>
    <mergeCell ref="B32:L32"/>
    <mergeCell ref="AE32:AO32"/>
    <mergeCell ref="AV24:AX24"/>
    <mergeCell ref="AY24:BA24"/>
    <mergeCell ref="T22:V22"/>
    <mergeCell ref="W22:Y22"/>
    <mergeCell ref="AV22:AX22"/>
    <mergeCell ref="AY22:BA22"/>
    <mergeCell ref="N23:O23"/>
    <mergeCell ref="T23:V23"/>
    <mergeCell ref="W23:Y23"/>
    <mergeCell ref="AP23:AQ23"/>
    <mergeCell ref="AV23:AX23"/>
    <mergeCell ref="AY23:BA23"/>
    <mergeCell ref="AP25:AQ25"/>
    <mergeCell ref="N26:O26"/>
    <mergeCell ref="AP26:AQ26"/>
    <mergeCell ref="T36:V36"/>
    <mergeCell ref="W36:Y36"/>
    <mergeCell ref="O35:R35"/>
    <mergeCell ref="AQ35:AT35"/>
    <mergeCell ref="N24:O24"/>
    <mergeCell ref="T24:V24"/>
    <mergeCell ref="W24:Y24"/>
    <mergeCell ref="AP24:AQ24"/>
    <mergeCell ref="R2:BE3"/>
    <mergeCell ref="N40:O40"/>
    <mergeCell ref="AP40:AQ40"/>
    <mergeCell ref="N41:O41"/>
    <mergeCell ref="AP41:AQ41"/>
    <mergeCell ref="N39:O39"/>
    <mergeCell ref="T39:V39"/>
    <mergeCell ref="W39:Y39"/>
    <mergeCell ref="AP39:AQ39"/>
    <mergeCell ref="AV39:AX39"/>
    <mergeCell ref="AY39:BA39"/>
    <mergeCell ref="N38:O38"/>
    <mergeCell ref="T38:V38"/>
    <mergeCell ref="W38:Y38"/>
    <mergeCell ref="AP38:AQ38"/>
    <mergeCell ref="AV38:AX38"/>
    <mergeCell ref="AY38:BA38"/>
    <mergeCell ref="AV36:AX36"/>
    <mergeCell ref="AY36:BA36"/>
    <mergeCell ref="T37:V37"/>
    <mergeCell ref="W37:Y37"/>
    <mergeCell ref="AV37:AX37"/>
    <mergeCell ref="AY37:BA37"/>
    <mergeCell ref="N25:O25"/>
  </mergeCells>
  <phoneticPr fontId="1"/>
  <pageMargins left="0.59055118110236227" right="0.19685039370078741" top="0.19685039370078741" bottom="0.19685039370078741" header="0.51181102362204722" footer="0.51181102362204722"/>
  <pageSetup paperSize="9" scale="69" firstPageNumber="0" fitToHeight="0" orientation="portrait" r:id="rId1"/>
  <headerFooter alignWithMargins="0"/>
  <rowBreaks count="1" manualBreakCount="1">
    <brk id="48" max="16383" man="1"/>
  </rowBreaks>
  <colBreaks count="1" manualBreakCount="1">
    <brk id="5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59"/>
  <sheetViews>
    <sheetView zoomScaleNormal="100" workbookViewId="0">
      <selection activeCell="BL7" sqref="BL7"/>
    </sheetView>
    <sheetView workbookViewId="1">
      <selection activeCell="H14" sqref="H14:AC14"/>
    </sheetView>
  </sheetViews>
  <sheetFormatPr defaultColWidth="12.875" defaultRowHeight="18.75"/>
  <cols>
    <col min="1" max="8" width="2.125" style="4" customWidth="1"/>
    <col min="9" max="10" width="3" style="4" bestFit="1" customWidth="1"/>
    <col min="11" max="11" width="2.125" style="4" customWidth="1"/>
    <col min="12" max="13" width="3" style="4" bestFit="1" customWidth="1"/>
    <col min="14" max="14" width="2.125" style="4" customWidth="1"/>
    <col min="15" max="16" width="3" style="4" bestFit="1" customWidth="1"/>
    <col min="17" max="17" width="2.125" style="4" customWidth="1"/>
    <col min="18" max="20" width="3" style="4" bestFit="1" customWidth="1"/>
    <col min="21" max="21" width="2.125" style="4" customWidth="1"/>
    <col min="22" max="22" width="3" style="4" bestFit="1" customWidth="1"/>
    <col min="23" max="37" width="2.125" style="4" customWidth="1"/>
    <col min="38" max="39" width="3" style="4" bestFit="1" customWidth="1"/>
    <col min="40" max="40" width="2.125" style="4" customWidth="1"/>
    <col min="41" max="42" width="3" style="4" bestFit="1" customWidth="1"/>
    <col min="43" max="43" width="2.125" style="4" customWidth="1"/>
    <col min="44" max="45" width="3" style="4" bestFit="1" customWidth="1"/>
    <col min="46" max="46" width="2.125" style="4" customWidth="1"/>
    <col min="47" max="49" width="3" style="4" bestFit="1" customWidth="1"/>
    <col min="50" max="50" width="2.125" style="4" customWidth="1"/>
    <col min="51" max="51" width="3" style="4" bestFit="1" customWidth="1"/>
    <col min="52" max="57" width="2.125" style="4" customWidth="1"/>
    <col min="58" max="66" width="1.875" style="4" customWidth="1"/>
    <col min="67" max="67" width="2" style="4" customWidth="1"/>
    <col min="68" max="68" width="1.875" style="4" customWidth="1"/>
    <col min="69" max="16384" width="12.875" style="4"/>
  </cols>
  <sheetData>
    <row r="2" spans="1:68" ht="18" customHeight="1">
      <c r="P2" s="56"/>
      <c r="Q2" s="56"/>
      <c r="R2" s="125" t="str">
        <f>男子A!R2</f>
        <v>2022ダンロップトーナメント九州地区決勝大会</v>
      </c>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row>
    <row r="3" spans="1:68" ht="14.1" customHeight="1" thickBot="1">
      <c r="B3" s="11"/>
      <c r="C3" s="11"/>
      <c r="D3" s="11"/>
      <c r="E3" s="11"/>
      <c r="F3" s="11"/>
      <c r="G3" s="11"/>
      <c r="H3" s="11"/>
      <c r="I3" s="11"/>
      <c r="J3" s="11"/>
      <c r="K3" s="11"/>
      <c r="L3" s="11"/>
      <c r="M3" s="11"/>
      <c r="N3" s="11"/>
      <c r="O3" s="57"/>
      <c r="P3" s="57"/>
      <c r="Q3" s="57"/>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row>
    <row r="4" spans="1:68" ht="20.100000000000001" customHeight="1" thickTop="1"/>
    <row r="5" spans="1:68" ht="30" customHeight="1">
      <c r="A5" s="129" t="s">
        <v>44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row>
    <row r="6" spans="1:68" ht="2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13"/>
      <c r="AO6" s="13"/>
      <c r="AP6" s="13"/>
      <c r="AQ6" s="13"/>
      <c r="AR6" s="13"/>
      <c r="AS6" s="13"/>
      <c r="AT6" s="13"/>
      <c r="AU6" s="13"/>
      <c r="AV6" s="13"/>
      <c r="AW6" s="13"/>
      <c r="AX6" s="13"/>
      <c r="AY6" s="13"/>
      <c r="AZ6" s="13"/>
      <c r="BA6" s="13"/>
      <c r="BB6" s="13"/>
      <c r="BC6" s="13"/>
      <c r="BD6" s="13"/>
      <c r="BE6" s="13"/>
    </row>
    <row r="7" spans="1:68" ht="20.100000000000001" customHeight="1">
      <c r="B7" s="95" t="s">
        <v>90</v>
      </c>
      <c r="C7" s="96"/>
      <c r="D7" s="96"/>
      <c r="E7" s="96"/>
      <c r="F7" s="96"/>
      <c r="G7" s="96"/>
      <c r="H7" s="96"/>
      <c r="I7" s="96"/>
      <c r="J7" s="97"/>
      <c r="AE7" s="95" t="s">
        <v>40</v>
      </c>
      <c r="AF7" s="96"/>
      <c r="AG7" s="96"/>
      <c r="AH7" s="96"/>
      <c r="AI7" s="96"/>
      <c r="AJ7" s="96"/>
      <c r="AK7" s="96"/>
      <c r="AL7" s="97"/>
    </row>
    <row r="8" spans="1:68" ht="20.100000000000001"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68" ht="30" customHeight="1">
      <c r="A9" s="15"/>
      <c r="B9" s="109" t="s">
        <v>55</v>
      </c>
      <c r="C9" s="110"/>
      <c r="D9" s="99" t="s">
        <v>54</v>
      </c>
      <c r="E9" s="69"/>
      <c r="F9" s="69"/>
      <c r="G9" s="70"/>
      <c r="H9" s="111" t="str">
        <f>D10</f>
        <v>熊本</v>
      </c>
      <c r="I9" s="111"/>
      <c r="J9" s="112"/>
      <c r="K9" s="113" t="str">
        <f>D11</f>
        <v>沖縄</v>
      </c>
      <c r="L9" s="111"/>
      <c r="M9" s="112"/>
      <c r="N9" s="113" t="str">
        <f>D12</f>
        <v>鹿児島</v>
      </c>
      <c r="O9" s="111"/>
      <c r="P9" s="112"/>
      <c r="Q9" s="113" t="str">
        <f>D13</f>
        <v>長崎</v>
      </c>
      <c r="R9" s="111"/>
      <c r="S9" s="112"/>
      <c r="T9" s="103" t="s">
        <v>87</v>
      </c>
      <c r="U9" s="103"/>
      <c r="V9" s="104"/>
      <c r="W9" s="102" t="s">
        <v>88</v>
      </c>
      <c r="X9" s="103"/>
      <c r="Y9" s="104"/>
      <c r="Z9" s="102" t="s">
        <v>89</v>
      </c>
      <c r="AA9" s="103"/>
      <c r="AB9" s="104"/>
      <c r="AD9" s="15"/>
      <c r="AE9" s="109" t="s">
        <v>55</v>
      </c>
      <c r="AF9" s="110"/>
      <c r="AG9" s="99" t="s">
        <v>54</v>
      </c>
      <c r="AH9" s="69"/>
      <c r="AI9" s="69"/>
      <c r="AJ9" s="70"/>
      <c r="AK9" s="111" t="str">
        <f>AG10</f>
        <v>宮崎</v>
      </c>
      <c r="AL9" s="111"/>
      <c r="AM9" s="112"/>
      <c r="AN9" s="113" t="str">
        <f>AG11</f>
        <v>福岡</v>
      </c>
      <c r="AO9" s="111"/>
      <c r="AP9" s="112"/>
      <c r="AQ9" s="113" t="str">
        <f>AG12</f>
        <v>大分</v>
      </c>
      <c r="AR9" s="111"/>
      <c r="AS9" s="112"/>
      <c r="AT9" s="113" t="str">
        <f>AG13</f>
        <v>佐賀</v>
      </c>
      <c r="AU9" s="111"/>
      <c r="AV9" s="112"/>
      <c r="AW9" s="103" t="s">
        <v>87</v>
      </c>
      <c r="AX9" s="103"/>
      <c r="AY9" s="104"/>
      <c r="AZ9" s="102" t="s">
        <v>88</v>
      </c>
      <c r="BA9" s="103"/>
      <c r="BB9" s="104"/>
      <c r="BC9" s="102" t="s">
        <v>89</v>
      </c>
      <c r="BD9" s="103"/>
      <c r="BE9" s="104"/>
    </row>
    <row r="10" spans="1:68" ht="39.950000000000003" customHeight="1">
      <c r="A10" s="15"/>
      <c r="B10" s="90" t="s">
        <v>56</v>
      </c>
      <c r="C10" s="91"/>
      <c r="D10" s="75" t="s">
        <v>107</v>
      </c>
      <c r="E10" s="76"/>
      <c r="F10" s="76"/>
      <c r="G10" s="79"/>
      <c r="H10" s="107"/>
      <c r="I10" s="107"/>
      <c r="J10" s="108"/>
      <c r="K10" s="53" t="str">
        <f>IF(L10="","",IF(L10&gt;M10,"○","●"))</f>
        <v>○</v>
      </c>
      <c r="L10" s="16">
        <v>8</v>
      </c>
      <c r="M10" s="17">
        <v>3</v>
      </c>
      <c r="N10" s="53" t="str">
        <f>IF(O10="","",IF(O10&gt;P10,"○","●"))</f>
        <v>●</v>
      </c>
      <c r="O10" s="16">
        <v>6</v>
      </c>
      <c r="P10" s="17">
        <v>8</v>
      </c>
      <c r="Q10" s="53" t="str">
        <f>IF(R10="","",IF(R10&gt;S10,"○","●"))</f>
        <v>○</v>
      </c>
      <c r="R10" s="16">
        <v>8</v>
      </c>
      <c r="S10" s="17">
        <v>0</v>
      </c>
      <c r="T10" s="16">
        <f>IF(K10="","",COUNTIF(K10:Q10,"○"))</f>
        <v>2</v>
      </c>
      <c r="U10" s="18" t="s">
        <v>79</v>
      </c>
      <c r="V10" s="16">
        <f>IF(M10="","",COUNTIF(K10:Q10,"●"))</f>
        <v>1</v>
      </c>
      <c r="W10" s="92" t="str">
        <f>IF(COUNTIF(T$10:T$13,T10)&lt;=2,"",SUM(I10,L10,O10,R10)/SUM(H10:S10))</f>
        <v/>
      </c>
      <c r="X10" s="93"/>
      <c r="Y10" s="94"/>
      <c r="Z10" s="75">
        <f>IF(W10&lt;&gt;"",IF(T10=1,1,0)+RANK(W10,W$10:W$13),RANK(T10,T$10:T$13,0))</f>
        <v>2</v>
      </c>
      <c r="AA10" s="76"/>
      <c r="AB10" s="77"/>
      <c r="AC10" s="100"/>
      <c r="AD10" s="101"/>
      <c r="AE10" s="90" t="s">
        <v>43</v>
      </c>
      <c r="AF10" s="91"/>
      <c r="AG10" s="75" t="s">
        <v>59</v>
      </c>
      <c r="AH10" s="98"/>
      <c r="AI10" s="98"/>
      <c r="AJ10" s="79"/>
      <c r="AK10" s="107"/>
      <c r="AL10" s="107"/>
      <c r="AM10" s="108"/>
      <c r="AN10" s="53" t="str">
        <f>IF(AO10="","",IF(AO10&gt;AP10,"○","●"))</f>
        <v>●</v>
      </c>
      <c r="AO10" s="16">
        <v>6</v>
      </c>
      <c r="AP10" s="17">
        <v>8</v>
      </c>
      <c r="AQ10" s="53" t="str">
        <f>IF(AR10="","",IF(AR10&gt;AS10,"○","●"))</f>
        <v>●</v>
      </c>
      <c r="AR10" s="16">
        <v>3</v>
      </c>
      <c r="AS10" s="17">
        <v>8</v>
      </c>
      <c r="AT10" s="53" t="str">
        <f>IF(AU10="","",IF(AU10&gt;AV10,"○","●"))</f>
        <v>○</v>
      </c>
      <c r="AU10" s="16">
        <v>8</v>
      </c>
      <c r="AV10" s="17">
        <v>4</v>
      </c>
      <c r="AW10" s="16">
        <f>IF(AN10="","",COUNTIF(AN10:AT10,"○"))</f>
        <v>1</v>
      </c>
      <c r="AX10" s="18" t="s">
        <v>79</v>
      </c>
      <c r="AY10" s="16">
        <f>IF(AP10="","",COUNTIF(AN10:AT10,"●"))</f>
        <v>2</v>
      </c>
      <c r="AZ10" s="92" t="str">
        <f>IF(COUNTIF(AW$10:AW$13,AW10)&lt;=2,"",SUM(AL10,AO10,AR10,AU10)/SUM(AK10:AV10))</f>
        <v/>
      </c>
      <c r="BA10" s="93"/>
      <c r="BB10" s="94"/>
      <c r="BC10" s="75">
        <f>IF(AZ10&lt;&gt;"",IF(AW10=1,1,0)+RANK(AZ10,AZ$10:AZ$13),RANK(AW10,AW$10:AW$13,0))</f>
        <v>3</v>
      </c>
      <c r="BD10" s="76"/>
      <c r="BE10" s="77"/>
      <c r="BG10" s="75" t="s">
        <v>60</v>
      </c>
      <c r="BH10" s="76"/>
      <c r="BI10" s="76"/>
      <c r="BJ10" s="79"/>
      <c r="BM10" s="75" t="s">
        <v>62</v>
      </c>
      <c r="BN10" s="98"/>
      <c r="BO10" s="98"/>
      <c r="BP10" s="79"/>
    </row>
    <row r="11" spans="1:68" ht="39.950000000000003" customHeight="1">
      <c r="A11" s="15"/>
      <c r="B11" s="114" t="s">
        <v>57</v>
      </c>
      <c r="C11" s="115"/>
      <c r="D11" s="75" t="s">
        <v>21</v>
      </c>
      <c r="E11" s="98"/>
      <c r="F11" s="98"/>
      <c r="G11" s="79"/>
      <c r="H11" s="19" t="str">
        <f>IF(I11="","",IF(I11&gt;J11,"○","●"))</f>
        <v>●</v>
      </c>
      <c r="I11" s="19">
        <f>IF(M10="","",M10)</f>
        <v>3</v>
      </c>
      <c r="J11" s="19">
        <f>IF(L10="","",L10)</f>
        <v>8</v>
      </c>
      <c r="K11" s="87"/>
      <c r="L11" s="88"/>
      <c r="M11" s="89"/>
      <c r="N11" s="29" t="str">
        <f>IF(O11="","",IF(O11&gt;P11,"○","●"))</f>
        <v>●</v>
      </c>
      <c r="O11" s="19">
        <v>4</v>
      </c>
      <c r="P11" s="20">
        <v>8</v>
      </c>
      <c r="Q11" s="29" t="str">
        <f>IF(R11="","",IF(R11&gt;S11,"○","●"))</f>
        <v>○</v>
      </c>
      <c r="R11" s="19">
        <v>8</v>
      </c>
      <c r="S11" s="20">
        <v>0</v>
      </c>
      <c r="T11" s="19">
        <f>IF(H11="","",COUNTIF(H11:Q11,"○"))</f>
        <v>1</v>
      </c>
      <c r="U11" s="19" t="s">
        <v>79</v>
      </c>
      <c r="V11" s="19">
        <f>IF(H11="","",COUNTIF(H11:Q11,"●"))</f>
        <v>2</v>
      </c>
      <c r="W11" s="92" t="str">
        <f>IF(COUNTIF(T$10:T$13,T11)&lt;=2,"",SUM(I11,L11,O11,R11)/SUM(H11:S11))</f>
        <v/>
      </c>
      <c r="X11" s="93"/>
      <c r="Y11" s="94"/>
      <c r="Z11" s="75">
        <f>IF(W11&lt;&gt;"",IF(T11=1,1,0)+RANK(W11,W$10:W$13),RANK(T11,T$10:T$13,0))</f>
        <v>3</v>
      </c>
      <c r="AA11" s="76"/>
      <c r="AB11" s="77"/>
      <c r="AD11" s="15"/>
      <c r="AE11" s="90" t="s">
        <v>82</v>
      </c>
      <c r="AF11" s="91"/>
      <c r="AG11" s="75" t="s">
        <v>60</v>
      </c>
      <c r="AH11" s="98"/>
      <c r="AI11" s="98"/>
      <c r="AJ11" s="79"/>
      <c r="AK11" s="19" t="str">
        <f>IF(AL11="","",IF(AL11&gt;AM11,"○","●"))</f>
        <v>○</v>
      </c>
      <c r="AL11" s="19">
        <f>IF(AP10="","",AP10)</f>
        <v>8</v>
      </c>
      <c r="AM11" s="19">
        <f>IF(AO10="","",AO10)</f>
        <v>6</v>
      </c>
      <c r="AN11" s="87"/>
      <c r="AO11" s="88"/>
      <c r="AP11" s="89"/>
      <c r="AQ11" s="29" t="str">
        <f>IF(AR11="","",IF(AR11&gt;AS11,"○","●"))</f>
        <v>○</v>
      </c>
      <c r="AR11" s="19">
        <v>9</v>
      </c>
      <c r="AS11" s="20">
        <v>8</v>
      </c>
      <c r="AT11" s="29" t="str">
        <f>IF(AU11="","",IF(AU11&gt;AV11,"○","●"))</f>
        <v>○</v>
      </c>
      <c r="AU11" s="19">
        <v>8</v>
      </c>
      <c r="AV11" s="20">
        <v>0</v>
      </c>
      <c r="AW11" s="19">
        <f>IF(AK11="","",COUNTIF(AK11:AT11,"○"))</f>
        <v>3</v>
      </c>
      <c r="AX11" s="19" t="s">
        <v>79</v>
      </c>
      <c r="AY11" s="19">
        <f>IF(AK11="","",COUNTIF(AK11:AT11,"●"))</f>
        <v>0</v>
      </c>
      <c r="AZ11" s="92" t="str">
        <f>IF(COUNTIF(AW$10:AW$13,AW11)&lt;=2,"",SUM(AL11,AO11,AR11,AU11)/SUM(AK11:AV11))</f>
        <v/>
      </c>
      <c r="BA11" s="93"/>
      <c r="BB11" s="94"/>
      <c r="BC11" s="75">
        <f>IF(AZ11&lt;&gt;"",IF(AW11=1,1,0)+RANK(AZ11,AZ$10:AZ$13),RANK(AW11,AW$10:AW$13,0))</f>
        <v>1</v>
      </c>
      <c r="BD11" s="76"/>
      <c r="BE11" s="77"/>
      <c r="BG11" s="75" t="s">
        <v>61</v>
      </c>
      <c r="BH11" s="76"/>
      <c r="BI11" s="76"/>
      <c r="BJ11" s="79"/>
      <c r="BM11" s="75" t="s">
        <v>15</v>
      </c>
      <c r="BN11" s="98"/>
      <c r="BO11" s="98"/>
      <c r="BP11" s="79"/>
    </row>
    <row r="12" spans="1:68" ht="39.950000000000003" customHeight="1">
      <c r="A12" s="15"/>
      <c r="B12" s="114" t="s">
        <v>58</v>
      </c>
      <c r="C12" s="115"/>
      <c r="D12" s="75" t="s">
        <v>14</v>
      </c>
      <c r="E12" s="76"/>
      <c r="F12" s="76"/>
      <c r="G12" s="79"/>
      <c r="H12" s="19" t="str">
        <f>IF(I12="","",IF(I12&gt;J12,"○","●"))</f>
        <v>○</v>
      </c>
      <c r="I12" s="19">
        <f>IF(P10="","",P10)</f>
        <v>8</v>
      </c>
      <c r="J12" s="19">
        <f>IF(O10="","",O10)</f>
        <v>6</v>
      </c>
      <c r="K12" s="29" t="str">
        <f>IF(L12="","",IF(L12&gt;M12,"○","●"))</f>
        <v>○</v>
      </c>
      <c r="L12" s="19">
        <f>IF(P11="","",P11)</f>
        <v>8</v>
      </c>
      <c r="M12" s="19">
        <f>IF(O11="","",O11)</f>
        <v>4</v>
      </c>
      <c r="N12" s="87"/>
      <c r="O12" s="88"/>
      <c r="P12" s="89"/>
      <c r="Q12" s="29" t="str">
        <f>IF(R12="","",IF(R12&gt;S12,"○","●"))</f>
        <v>○</v>
      </c>
      <c r="R12" s="19">
        <v>9</v>
      </c>
      <c r="S12" s="20">
        <v>7</v>
      </c>
      <c r="T12" s="19">
        <f>IF(R12="","",COUNTIF(H12:Q12,"○"))</f>
        <v>3</v>
      </c>
      <c r="U12" s="19" t="s">
        <v>79</v>
      </c>
      <c r="V12" s="19">
        <f>IF(R12="","",COUNTIF(H12:Q12,"●"))</f>
        <v>0</v>
      </c>
      <c r="W12" s="92" t="str">
        <f>IF(COUNTIF(T$10:T$13,T12)&lt;=2,"",SUM(I12,L12,O12,R12)/SUM(H12:S12))</f>
        <v/>
      </c>
      <c r="X12" s="93"/>
      <c r="Y12" s="94"/>
      <c r="Z12" s="75">
        <f>IF(W12&lt;&gt;"",IF(T12=1,1,0)+RANK(W12,W$10:W$13),RANK(T12,T$10:T$13,0))</f>
        <v>1</v>
      </c>
      <c r="AA12" s="76"/>
      <c r="AB12" s="77"/>
      <c r="AD12" s="15"/>
      <c r="AE12" s="90" t="s">
        <v>83</v>
      </c>
      <c r="AF12" s="91"/>
      <c r="AG12" s="85" t="s">
        <v>22</v>
      </c>
      <c r="AH12" s="86"/>
      <c r="AI12" s="86"/>
      <c r="AJ12" s="79"/>
      <c r="AK12" s="19" t="str">
        <f>IF(AL12="","",IF(AL12&gt;AM12,"○","●"))</f>
        <v>○</v>
      </c>
      <c r="AL12" s="19">
        <f>IF(AS10="","",AS10)</f>
        <v>8</v>
      </c>
      <c r="AM12" s="19">
        <f>IF(AR10="","",AR10)</f>
        <v>3</v>
      </c>
      <c r="AN12" s="29" t="str">
        <f>IF(AO12="","",IF(AO12&gt;AP12,"○","●"))</f>
        <v>●</v>
      </c>
      <c r="AO12" s="19">
        <f>IF(AS11="","",AS11)</f>
        <v>8</v>
      </c>
      <c r="AP12" s="19">
        <f>IF(AR11="","",AR11)</f>
        <v>9</v>
      </c>
      <c r="AQ12" s="87"/>
      <c r="AR12" s="88"/>
      <c r="AS12" s="89"/>
      <c r="AT12" s="29" t="str">
        <f>IF(AU12="","",IF(AU12&gt;AV12,"○","●"))</f>
        <v>○</v>
      </c>
      <c r="AU12" s="19">
        <v>8</v>
      </c>
      <c r="AV12" s="20">
        <v>1</v>
      </c>
      <c r="AW12" s="19">
        <f>IF(AU12="","",COUNTIF(AK12:AT12,"○"))</f>
        <v>2</v>
      </c>
      <c r="AX12" s="19" t="s">
        <v>79</v>
      </c>
      <c r="AY12" s="19">
        <f>IF(AU12="","",COUNTIF(AK12:AT12,"●"))</f>
        <v>1</v>
      </c>
      <c r="AZ12" s="92" t="str">
        <f>IF(COUNTIF(AW$10:AW$13,AW12)&lt;=2,"",SUM(AL12,AO12,AR12,AU12)/SUM(AK12:AV12))</f>
        <v/>
      </c>
      <c r="BA12" s="93"/>
      <c r="BB12" s="94"/>
      <c r="BC12" s="75">
        <f>IF(AZ12&lt;&gt;"",IF(AW12=1,1,0)+RANK(AZ12,AZ$10:AZ$13),RANK(AW12,AW$10:AW$13,0))</f>
        <v>2</v>
      </c>
      <c r="BD12" s="76"/>
      <c r="BE12" s="77"/>
      <c r="BG12" s="75" t="s">
        <v>22</v>
      </c>
      <c r="BH12" s="76"/>
      <c r="BI12" s="76"/>
      <c r="BJ12" s="79"/>
      <c r="BM12" s="75" t="s">
        <v>59</v>
      </c>
      <c r="BN12" s="76"/>
      <c r="BO12" s="76"/>
      <c r="BP12" s="77"/>
    </row>
    <row r="13" spans="1:68" ht="39.950000000000003" customHeight="1">
      <c r="A13" s="15"/>
      <c r="B13" s="114" t="s">
        <v>86</v>
      </c>
      <c r="C13" s="115"/>
      <c r="D13" s="75" t="s">
        <v>62</v>
      </c>
      <c r="E13" s="76"/>
      <c r="F13" s="76"/>
      <c r="G13" s="77"/>
      <c r="H13" s="19" t="str">
        <f>IF(I13="","",IF(I13&gt;J13,"○","●"))</f>
        <v>●</v>
      </c>
      <c r="I13" s="19">
        <f>IF(S10="","",S10)</f>
        <v>0</v>
      </c>
      <c r="J13" s="19">
        <f>IF(R10="","",R10)</f>
        <v>8</v>
      </c>
      <c r="K13" s="29" t="str">
        <f>IF(L13="","",IF(L13&gt;M13,"○","●"))</f>
        <v>●</v>
      </c>
      <c r="L13" s="19">
        <f>IF(S11="","",S11)</f>
        <v>0</v>
      </c>
      <c r="M13" s="19">
        <f>IF(R11="","",R11)</f>
        <v>8</v>
      </c>
      <c r="N13" s="29" t="str">
        <f>IF(O13="","",IF(O13&gt;P13,"○","●"))</f>
        <v>●</v>
      </c>
      <c r="O13" s="19">
        <f>IF(S12="","",S12)</f>
        <v>7</v>
      </c>
      <c r="P13" s="19">
        <f>IF(R12="","",R12)</f>
        <v>9</v>
      </c>
      <c r="Q13" s="87"/>
      <c r="R13" s="88"/>
      <c r="S13" s="89"/>
      <c r="T13" s="19">
        <f>IF(O13="","",COUNTIF(H13:N13,"○"))</f>
        <v>0</v>
      </c>
      <c r="U13" s="19" t="s">
        <v>79</v>
      </c>
      <c r="V13" s="19">
        <f>IF(O13="","",COUNTIF(H13:N13,"●"))</f>
        <v>3</v>
      </c>
      <c r="W13" s="92" t="str">
        <f>IF(COUNTIF(T$10:T$13,T13)&lt;=2,"",SUM(I13,L13,O13,R13)/SUM(H13:S13))</f>
        <v/>
      </c>
      <c r="X13" s="93"/>
      <c r="Y13" s="94"/>
      <c r="Z13" s="75">
        <f>IF(W13&lt;&gt;"",IF(T13=1,1,0)+RANK(W13,W$10:W$13),RANK(T13,T$10:T$13,0))</f>
        <v>4</v>
      </c>
      <c r="AA13" s="76"/>
      <c r="AB13" s="77"/>
      <c r="AC13" s="100"/>
      <c r="AD13" s="101"/>
      <c r="AE13" s="90" t="s">
        <v>84</v>
      </c>
      <c r="AF13" s="91"/>
      <c r="AG13" s="75" t="s">
        <v>61</v>
      </c>
      <c r="AH13" s="76"/>
      <c r="AI13" s="76"/>
      <c r="AJ13" s="79"/>
      <c r="AK13" s="19" t="str">
        <f>IF(AL13="","",IF(AL13&gt;AM13,"○","●"))</f>
        <v>●</v>
      </c>
      <c r="AL13" s="19">
        <f>IF(AV10="","",AV10)</f>
        <v>4</v>
      </c>
      <c r="AM13" s="19">
        <f>IF(AU10="","",AU10)</f>
        <v>8</v>
      </c>
      <c r="AN13" s="29" t="str">
        <f>IF(AO13="","",IF(AO13&gt;AP13,"○","●"))</f>
        <v>●</v>
      </c>
      <c r="AO13" s="19">
        <f>IF(AV11="","",AV11)</f>
        <v>0</v>
      </c>
      <c r="AP13" s="19">
        <f>IF(AU11="","",AU11)</f>
        <v>8</v>
      </c>
      <c r="AQ13" s="29" t="str">
        <f>IF(AR13="","",IF(AR13&gt;AS13,"○","●"))</f>
        <v>●</v>
      </c>
      <c r="AR13" s="19">
        <f>IF(AV12="","",AV12)</f>
        <v>1</v>
      </c>
      <c r="AS13" s="19">
        <f>IF(AU12="","",AU12)</f>
        <v>8</v>
      </c>
      <c r="AT13" s="87"/>
      <c r="AU13" s="88"/>
      <c r="AV13" s="89"/>
      <c r="AW13" s="19">
        <f>IF(AR13="","",COUNTIF(AK13:AQ13,"○"))</f>
        <v>0</v>
      </c>
      <c r="AX13" s="19" t="s">
        <v>79</v>
      </c>
      <c r="AY13" s="19">
        <f>IF(AR13="","",COUNTIF(AK13:AQ13,"●"))</f>
        <v>3</v>
      </c>
      <c r="AZ13" s="92" t="str">
        <f>IF(COUNTIF(AW$10:AW$13,AW13)&lt;=2,"",SUM(AL13,AO13,AR13,AU13)/SUM(AK13:AV13))</f>
        <v/>
      </c>
      <c r="BA13" s="93"/>
      <c r="BB13" s="94"/>
      <c r="BC13" s="75">
        <f>IF(AZ13&lt;&gt;"",IF(AW13=1,1,0)+RANK(AZ13,AZ$10:AZ$13),RANK(AW13,AW$10:AW$13,0))</f>
        <v>4</v>
      </c>
      <c r="BD13" s="76"/>
      <c r="BE13" s="77"/>
      <c r="BG13" s="85" t="s">
        <v>14</v>
      </c>
      <c r="BH13" s="86"/>
      <c r="BI13" s="86"/>
      <c r="BJ13" s="79"/>
      <c r="BM13" s="75" t="s">
        <v>21</v>
      </c>
      <c r="BN13" s="98"/>
      <c r="BO13" s="98"/>
      <c r="BP13" s="79"/>
    </row>
    <row r="14" spans="1:68" ht="20.100000000000001" customHeight="1">
      <c r="H14" s="116" t="s">
        <v>92</v>
      </c>
      <c r="I14" s="117"/>
      <c r="J14" s="117"/>
      <c r="K14" s="117"/>
      <c r="L14" s="117"/>
      <c r="M14" s="117"/>
      <c r="N14" s="117"/>
      <c r="O14" s="117"/>
      <c r="P14" s="117"/>
      <c r="Q14" s="117"/>
      <c r="R14" s="117"/>
      <c r="S14" s="117"/>
      <c r="T14" s="117"/>
      <c r="U14" s="117"/>
      <c r="V14" s="117"/>
      <c r="W14" s="117"/>
      <c r="X14" s="117"/>
      <c r="Y14" s="117"/>
      <c r="Z14" s="117"/>
      <c r="AA14" s="117"/>
      <c r="AB14" s="117"/>
      <c r="AC14" s="117"/>
      <c r="AJ14" s="116" t="s">
        <v>92</v>
      </c>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68" ht="20.100000000000001" customHeight="1">
      <c r="H15" s="21"/>
      <c r="I15" s="22"/>
      <c r="J15" s="22"/>
      <c r="K15" s="22"/>
      <c r="L15" s="22"/>
      <c r="M15" s="22"/>
      <c r="N15" s="22"/>
      <c r="O15" s="22"/>
      <c r="P15" s="22"/>
      <c r="Q15" s="22"/>
      <c r="R15" s="22"/>
      <c r="S15" s="22"/>
      <c r="T15" s="22"/>
      <c r="U15" s="22"/>
      <c r="V15" s="22"/>
      <c r="W15" s="22"/>
      <c r="X15" s="22"/>
      <c r="Y15" s="22"/>
      <c r="Z15" s="22"/>
      <c r="AA15" s="22"/>
      <c r="AB15" s="22"/>
      <c r="AC15" s="22"/>
      <c r="AJ15" s="21"/>
      <c r="AK15" s="22"/>
      <c r="AL15" s="22"/>
      <c r="AM15" s="22"/>
      <c r="AN15" s="22"/>
      <c r="AO15" s="22"/>
      <c r="AP15" s="22"/>
      <c r="AQ15" s="22"/>
      <c r="AR15" s="22"/>
      <c r="AS15" s="22"/>
      <c r="AT15" s="22"/>
      <c r="AU15" s="22"/>
      <c r="AV15" s="22"/>
      <c r="AW15" s="22"/>
      <c r="AX15" s="22"/>
      <c r="AY15" s="22"/>
      <c r="AZ15" s="22"/>
      <c r="BA15" s="22"/>
      <c r="BB15" s="22"/>
      <c r="BC15" s="22"/>
      <c r="BD15" s="22"/>
      <c r="BE15" s="22"/>
    </row>
    <row r="16" spans="1:68" ht="20.100000000000001" customHeight="1">
      <c r="AU16" s="5"/>
    </row>
    <row r="17" spans="2:68" ht="20.100000000000001" customHeight="1">
      <c r="B17" s="95" t="s">
        <v>75</v>
      </c>
      <c r="C17" s="96"/>
      <c r="D17" s="96"/>
      <c r="E17" s="96"/>
      <c r="F17" s="96"/>
      <c r="G17" s="96"/>
      <c r="H17" s="96"/>
      <c r="I17" s="96"/>
      <c r="J17" s="96"/>
      <c r="K17" s="69"/>
      <c r="L17" s="70"/>
      <c r="S17" s="23"/>
      <c r="T17" s="23"/>
      <c r="U17" s="24"/>
      <c r="V17" s="25"/>
      <c r="AE17" s="95" t="s">
        <v>76</v>
      </c>
      <c r="AF17" s="69"/>
      <c r="AG17" s="69"/>
      <c r="AH17" s="69"/>
      <c r="AI17" s="69"/>
      <c r="AJ17" s="69"/>
      <c r="AK17" s="69"/>
      <c r="AL17" s="69"/>
      <c r="AM17" s="69"/>
      <c r="AN17" s="69"/>
      <c r="AO17" s="70"/>
      <c r="AT17" s="5"/>
      <c r="AU17" s="26"/>
      <c r="AV17" s="23"/>
      <c r="AW17" s="24"/>
      <c r="AX17" s="25"/>
      <c r="AY17" s="5"/>
    </row>
    <row r="18" spans="2:68" ht="14.1" customHeight="1">
      <c r="N18" s="5"/>
      <c r="AP18" s="5"/>
      <c r="AU18" s="5"/>
    </row>
    <row r="19" spans="2:68" ht="15" customHeight="1"/>
    <row r="20" spans="2:68" ht="30" customHeight="1">
      <c r="J20" s="5"/>
      <c r="K20" s="5"/>
      <c r="N20" s="5"/>
      <c r="O20" s="75" t="s">
        <v>153</v>
      </c>
      <c r="P20" s="98"/>
      <c r="Q20" s="98"/>
      <c r="R20" s="79"/>
      <c r="AL20" s="5"/>
      <c r="AM20" s="5"/>
      <c r="AP20" s="5"/>
      <c r="AQ20" s="75" t="s">
        <v>146</v>
      </c>
      <c r="AR20" s="76"/>
      <c r="AS20" s="76"/>
      <c r="AT20" s="79"/>
    </row>
    <row r="21" spans="2:68" ht="15" customHeight="1">
      <c r="J21" s="5"/>
      <c r="K21" s="5"/>
      <c r="N21" s="5"/>
      <c r="O21" s="27"/>
      <c r="P21" s="225"/>
      <c r="Q21" s="226"/>
      <c r="R21" s="27"/>
      <c r="T21" s="83" t="s">
        <v>23</v>
      </c>
      <c r="U21" s="84"/>
      <c r="V21" s="79"/>
      <c r="W21" s="214" t="s">
        <v>149</v>
      </c>
      <c r="X21" s="76"/>
      <c r="Y21" s="77"/>
      <c r="AL21" s="5"/>
      <c r="AM21" s="5"/>
      <c r="AP21" s="5"/>
      <c r="AQ21" s="27"/>
      <c r="AR21" s="225"/>
      <c r="AS21" s="226"/>
      <c r="AT21" s="27"/>
      <c r="AV21" s="83" t="s">
        <v>23</v>
      </c>
      <c r="AW21" s="84"/>
      <c r="AX21" s="79"/>
      <c r="AY21" s="214" t="s">
        <v>147</v>
      </c>
      <c r="AZ21" s="76"/>
      <c r="BA21" s="77"/>
    </row>
    <row r="22" spans="2:68" ht="15" customHeight="1">
      <c r="J22" s="5"/>
      <c r="P22" s="5"/>
      <c r="Q22" s="227"/>
      <c r="T22" s="68" t="s">
        <v>24</v>
      </c>
      <c r="U22" s="69"/>
      <c r="V22" s="70"/>
      <c r="W22" s="214" t="s">
        <v>150</v>
      </c>
      <c r="X22" s="76"/>
      <c r="Y22" s="77"/>
      <c r="AL22" s="5"/>
      <c r="AR22" s="5"/>
      <c r="AS22" s="227"/>
      <c r="AV22" s="68" t="s">
        <v>24</v>
      </c>
      <c r="AW22" s="69"/>
      <c r="AX22" s="70"/>
      <c r="AY22" s="214" t="s">
        <v>148</v>
      </c>
      <c r="AZ22" s="76"/>
      <c r="BA22" s="77"/>
    </row>
    <row r="23" spans="2:68" ht="15" customHeight="1">
      <c r="I23" s="5"/>
      <c r="J23" s="5"/>
      <c r="K23" s="5"/>
      <c r="L23" s="5"/>
      <c r="M23" s="5"/>
      <c r="N23" s="71"/>
      <c r="O23" s="71"/>
      <c r="P23" s="5"/>
      <c r="Q23" s="227"/>
      <c r="T23" s="72" t="s">
        <v>25</v>
      </c>
      <c r="U23" s="73"/>
      <c r="V23" s="74"/>
      <c r="W23" s="214" t="s">
        <v>151</v>
      </c>
      <c r="X23" s="76"/>
      <c r="Y23" s="77"/>
      <c r="AK23" s="5"/>
      <c r="AL23" s="5"/>
      <c r="AM23" s="5"/>
      <c r="AN23" s="5"/>
      <c r="AO23" s="5"/>
      <c r="AP23" s="71"/>
      <c r="AQ23" s="71"/>
      <c r="AR23" s="5"/>
      <c r="AS23" s="227"/>
      <c r="AV23" s="72" t="s">
        <v>25</v>
      </c>
      <c r="AW23" s="73"/>
      <c r="AX23" s="74"/>
      <c r="AY23" s="214" t="s">
        <v>131</v>
      </c>
      <c r="AZ23" s="76"/>
      <c r="BA23" s="77"/>
    </row>
    <row r="24" spans="2:68" ht="15" customHeight="1">
      <c r="I24" s="5"/>
      <c r="N24" s="67"/>
      <c r="O24" s="67"/>
      <c r="P24" s="30"/>
      <c r="Q24" s="228"/>
      <c r="T24" s="72" t="s">
        <v>20</v>
      </c>
      <c r="U24" s="78"/>
      <c r="V24" s="79"/>
      <c r="W24" s="215" t="s">
        <v>152</v>
      </c>
      <c r="X24" s="81"/>
      <c r="Y24" s="82"/>
      <c r="Z24" s="31"/>
      <c r="AA24" s="32"/>
      <c r="AB24" s="31"/>
      <c r="AC24" s="33"/>
      <c r="AD24" s="33"/>
      <c r="AE24" s="33"/>
      <c r="AF24" s="33"/>
      <c r="AG24" s="34"/>
      <c r="AH24" s="34"/>
      <c r="AK24" s="5"/>
      <c r="AP24" s="67"/>
      <c r="AQ24" s="67"/>
      <c r="AR24" s="30"/>
      <c r="AS24" s="228"/>
      <c r="AV24" s="72" t="s">
        <v>20</v>
      </c>
      <c r="AW24" s="78"/>
      <c r="AX24" s="79"/>
      <c r="AY24" s="80"/>
      <c r="AZ24" s="81"/>
      <c r="BA24" s="82"/>
      <c r="BB24" s="31"/>
    </row>
    <row r="25" spans="2:68" ht="15" customHeight="1" thickBot="1">
      <c r="H25" s="5"/>
      <c r="I25" s="5"/>
      <c r="J25" s="14"/>
      <c r="K25" s="14"/>
      <c r="L25" s="14"/>
      <c r="M25" s="14"/>
      <c r="N25" s="66"/>
      <c r="O25" s="66"/>
      <c r="P25" s="14"/>
      <c r="Q25" s="229"/>
      <c r="R25" s="5"/>
      <c r="S25" s="5"/>
      <c r="T25" s="5"/>
      <c r="U25" s="5"/>
      <c r="V25" s="5"/>
      <c r="W25" s="5"/>
      <c r="X25" s="5"/>
      <c r="Z25" s="23"/>
      <c r="AA25" s="23"/>
      <c r="AB25" s="23"/>
      <c r="AC25" s="23"/>
      <c r="AD25" s="23"/>
      <c r="AE25" s="23"/>
      <c r="AF25" s="23"/>
      <c r="AG25" s="23"/>
      <c r="AH25" s="23"/>
      <c r="AJ25" s="5"/>
      <c r="AK25" s="5"/>
      <c r="AL25" s="14"/>
      <c r="AM25" s="14"/>
      <c r="AN25" s="14"/>
      <c r="AO25" s="14"/>
      <c r="AP25" s="66"/>
      <c r="AQ25" s="66"/>
      <c r="AR25" s="14"/>
      <c r="AS25" s="229"/>
      <c r="AT25" s="14"/>
      <c r="AU25" s="14"/>
      <c r="AV25" s="14"/>
      <c r="AW25" s="14"/>
      <c r="AX25" s="14"/>
      <c r="AY25" s="14"/>
      <c r="AZ25" s="5"/>
      <c r="BB25" s="23"/>
    </row>
    <row r="26" spans="2:68" ht="15" customHeight="1" thickTop="1">
      <c r="I26" s="15"/>
      <c r="M26" s="35"/>
      <c r="N26" s="67"/>
      <c r="O26" s="67"/>
      <c r="Q26" s="219"/>
      <c r="R26" s="219"/>
      <c r="S26" s="219"/>
      <c r="T26" s="219"/>
      <c r="U26" s="219"/>
      <c r="V26" s="219"/>
      <c r="W26" s="220"/>
      <c r="AK26" s="15"/>
      <c r="AO26" s="35"/>
      <c r="AP26" s="67"/>
      <c r="AQ26" s="67"/>
      <c r="AS26" s="219"/>
      <c r="AT26" s="219"/>
      <c r="AU26" s="219"/>
      <c r="AV26" s="219"/>
      <c r="AW26" s="219"/>
      <c r="AX26" s="219"/>
      <c r="AY26" s="220"/>
    </row>
    <row r="27" spans="2:68" ht="29.1" customHeight="1">
      <c r="H27" s="75" t="s">
        <v>14</v>
      </c>
      <c r="I27" s="98"/>
      <c r="J27" s="98"/>
      <c r="K27" s="79"/>
      <c r="N27" s="5"/>
      <c r="O27" s="5"/>
      <c r="P27" s="5"/>
      <c r="Q27" s="5"/>
      <c r="R27" s="5"/>
      <c r="S27" s="5"/>
      <c r="V27" s="75" t="s">
        <v>60</v>
      </c>
      <c r="W27" s="98"/>
      <c r="X27" s="98"/>
      <c r="Y27" s="79"/>
      <c r="AJ27" s="75" t="s">
        <v>15</v>
      </c>
      <c r="AK27" s="76"/>
      <c r="AL27" s="76"/>
      <c r="AM27" s="79"/>
      <c r="AP27" s="5"/>
      <c r="AQ27" s="5"/>
      <c r="AR27" s="5"/>
      <c r="AS27" s="5"/>
      <c r="AT27" s="5"/>
      <c r="AU27" s="5"/>
      <c r="AX27" s="75" t="s">
        <v>22</v>
      </c>
      <c r="AY27" s="98"/>
      <c r="AZ27" s="98"/>
      <c r="BA27" s="79"/>
    </row>
    <row r="28" spans="2:68" ht="15" customHeight="1">
      <c r="K28" s="5"/>
      <c r="L28" s="23"/>
      <c r="M28" s="36"/>
      <c r="N28" s="36"/>
      <c r="O28" s="23"/>
      <c r="P28" s="5"/>
    </row>
    <row r="29" spans="2:68" ht="15" customHeight="1">
      <c r="K29" s="5"/>
      <c r="L29" s="23"/>
      <c r="M29" s="36"/>
      <c r="N29" s="36"/>
      <c r="O29" s="23"/>
      <c r="P29" s="5"/>
    </row>
    <row r="30" spans="2:68" ht="15" customHeight="1"/>
    <row r="31" spans="2:68" ht="15" customHeight="1">
      <c r="K31" s="5"/>
      <c r="L31" s="23"/>
      <c r="M31" s="23"/>
      <c r="N31" s="23"/>
      <c r="O31" s="23"/>
      <c r="P31" s="5"/>
      <c r="BG31" s="75" t="s">
        <v>60</v>
      </c>
      <c r="BH31" s="76"/>
      <c r="BI31" s="76"/>
      <c r="BJ31" s="79"/>
      <c r="BM31" s="75" t="s">
        <v>62</v>
      </c>
      <c r="BN31" s="98"/>
      <c r="BO31" s="98"/>
      <c r="BP31" s="79"/>
    </row>
    <row r="32" spans="2:68" ht="20.100000000000001" customHeight="1">
      <c r="B32" s="95" t="s">
        <v>77</v>
      </c>
      <c r="C32" s="96"/>
      <c r="D32" s="96"/>
      <c r="E32" s="96"/>
      <c r="F32" s="96"/>
      <c r="G32" s="96"/>
      <c r="H32" s="96"/>
      <c r="I32" s="96"/>
      <c r="J32" s="96"/>
      <c r="K32" s="96"/>
      <c r="L32" s="97"/>
      <c r="S32" s="23"/>
      <c r="T32" s="23"/>
      <c r="U32" s="24"/>
      <c r="V32" s="25"/>
      <c r="AE32" s="95" t="s">
        <v>85</v>
      </c>
      <c r="AF32" s="96"/>
      <c r="AG32" s="96"/>
      <c r="AH32" s="96"/>
      <c r="AI32" s="96"/>
      <c r="AJ32" s="96"/>
      <c r="AK32" s="96"/>
      <c r="AL32" s="96"/>
      <c r="AM32" s="96"/>
      <c r="AN32" s="96"/>
      <c r="AO32" s="97"/>
      <c r="AU32" s="23"/>
      <c r="AV32" s="23"/>
      <c r="AW32" s="24"/>
      <c r="AX32" s="25"/>
      <c r="BG32" s="75" t="s">
        <v>61</v>
      </c>
      <c r="BH32" s="76"/>
      <c r="BI32" s="76"/>
      <c r="BJ32" s="79"/>
      <c r="BM32" s="75" t="s">
        <v>15</v>
      </c>
      <c r="BN32" s="98"/>
      <c r="BO32" s="98"/>
      <c r="BP32" s="79"/>
    </row>
    <row r="33" spans="2:68" ht="15" customHeight="1">
      <c r="B33" s="37"/>
      <c r="C33" s="37"/>
      <c r="D33" s="37"/>
      <c r="E33" s="37"/>
      <c r="F33" s="37"/>
      <c r="G33" s="37"/>
      <c r="H33" s="37"/>
      <c r="I33" s="37"/>
      <c r="J33" s="37"/>
      <c r="K33" s="37"/>
      <c r="L33" s="37"/>
      <c r="M33" s="38"/>
      <c r="N33" s="38"/>
      <c r="O33" s="38"/>
      <c r="P33" s="38"/>
      <c r="Q33" s="38"/>
      <c r="R33" s="38"/>
      <c r="S33" s="39"/>
      <c r="T33" s="39"/>
      <c r="U33" s="40"/>
      <c r="V33" s="41"/>
      <c r="W33" s="38"/>
      <c r="X33" s="38"/>
      <c r="Y33" s="38"/>
      <c r="Z33" s="38"/>
      <c r="AA33" s="38"/>
      <c r="AB33" s="38"/>
      <c r="AC33" s="38"/>
      <c r="AD33" s="38"/>
      <c r="AE33" s="37"/>
      <c r="AF33" s="37"/>
      <c r="AG33" s="37"/>
      <c r="AH33" s="37"/>
      <c r="AI33" s="37"/>
      <c r="AJ33" s="37"/>
      <c r="AK33" s="37"/>
      <c r="AL33" s="37"/>
      <c r="AM33" s="37"/>
      <c r="AN33" s="37"/>
      <c r="AO33" s="37"/>
      <c r="AU33" s="23"/>
      <c r="AV33" s="23"/>
      <c r="AW33" s="24"/>
      <c r="AX33" s="25"/>
      <c r="BG33" s="75" t="s">
        <v>22</v>
      </c>
      <c r="BH33" s="76"/>
      <c r="BI33" s="76"/>
      <c r="BJ33" s="79"/>
      <c r="BM33" s="75" t="s">
        <v>59</v>
      </c>
      <c r="BN33" s="76"/>
      <c r="BO33" s="76"/>
      <c r="BP33" s="77"/>
    </row>
    <row r="34" spans="2:68" ht="15" customHeight="1">
      <c r="N34" s="5"/>
      <c r="AP34" s="5"/>
      <c r="BG34" s="85" t="s">
        <v>14</v>
      </c>
      <c r="BH34" s="86"/>
      <c r="BI34" s="86"/>
      <c r="BJ34" s="79"/>
      <c r="BM34" s="75" t="s">
        <v>21</v>
      </c>
      <c r="BN34" s="98"/>
      <c r="BO34" s="98"/>
      <c r="BP34" s="79"/>
    </row>
    <row r="35" spans="2:68" ht="29.1" customHeight="1">
      <c r="J35" s="5"/>
      <c r="K35" s="5"/>
      <c r="N35" s="5"/>
      <c r="O35" s="85" t="s">
        <v>112</v>
      </c>
      <c r="P35" s="86"/>
      <c r="Q35" s="86"/>
      <c r="R35" s="79"/>
      <c r="AL35" s="5"/>
      <c r="AM35" s="5"/>
      <c r="AP35" s="5"/>
      <c r="AQ35" s="75" t="s">
        <v>119</v>
      </c>
      <c r="AR35" s="76"/>
      <c r="AS35" s="76"/>
      <c r="AT35" s="79"/>
    </row>
    <row r="36" spans="2:68" ht="15" customHeight="1">
      <c r="J36" s="5"/>
      <c r="K36" s="5"/>
      <c r="N36" s="5"/>
      <c r="O36" s="27"/>
      <c r="P36" s="225"/>
      <c r="Q36" s="226"/>
      <c r="R36" s="27"/>
      <c r="T36" s="83" t="s">
        <v>23</v>
      </c>
      <c r="U36" s="84"/>
      <c r="V36" s="79"/>
      <c r="W36" s="214" t="s">
        <v>114</v>
      </c>
      <c r="X36" s="76"/>
      <c r="Y36" s="77"/>
      <c r="AL36" s="5"/>
      <c r="AM36" s="5"/>
      <c r="AP36" s="5"/>
      <c r="AQ36" s="27"/>
      <c r="AR36" s="230"/>
      <c r="AS36" s="27"/>
      <c r="AT36" s="27"/>
      <c r="AV36" s="83" t="s">
        <v>23</v>
      </c>
      <c r="AW36" s="84"/>
      <c r="AX36" s="79"/>
      <c r="AY36" s="214" t="s">
        <v>116</v>
      </c>
      <c r="AZ36" s="76"/>
      <c r="BA36" s="77"/>
      <c r="BI36" s="5"/>
    </row>
    <row r="37" spans="2:68" ht="15" customHeight="1">
      <c r="J37" s="5"/>
      <c r="P37" s="5"/>
      <c r="Q37" s="227"/>
      <c r="T37" s="68" t="s">
        <v>24</v>
      </c>
      <c r="U37" s="69"/>
      <c r="V37" s="70"/>
      <c r="W37" s="214" t="s">
        <v>115</v>
      </c>
      <c r="X37" s="76"/>
      <c r="Y37" s="77"/>
      <c r="AL37" s="5"/>
      <c r="AR37" s="231"/>
      <c r="AV37" s="68" t="s">
        <v>24</v>
      </c>
      <c r="AW37" s="69"/>
      <c r="AX37" s="70"/>
      <c r="AY37" s="214" t="s">
        <v>117</v>
      </c>
      <c r="AZ37" s="76"/>
      <c r="BA37" s="77"/>
      <c r="BC37" s="42"/>
    </row>
    <row r="38" spans="2:68" ht="15" customHeight="1">
      <c r="I38" s="5"/>
      <c r="J38" s="5"/>
      <c r="K38" s="5"/>
      <c r="L38" s="5"/>
      <c r="M38" s="5"/>
      <c r="N38" s="71"/>
      <c r="O38" s="71"/>
      <c r="P38" s="5"/>
      <c r="Q38" s="227"/>
      <c r="T38" s="72" t="s">
        <v>25</v>
      </c>
      <c r="U38" s="73"/>
      <c r="V38" s="74"/>
      <c r="W38" s="214" t="s">
        <v>113</v>
      </c>
      <c r="X38" s="76"/>
      <c r="Y38" s="77"/>
      <c r="AK38" s="5"/>
      <c r="AL38" s="5"/>
      <c r="AM38" s="5"/>
      <c r="AN38" s="5"/>
      <c r="AO38" s="5"/>
      <c r="AP38" s="71"/>
      <c r="AQ38" s="71"/>
      <c r="AR38" s="231"/>
      <c r="AS38" s="5"/>
      <c r="AV38" s="72" t="s">
        <v>25</v>
      </c>
      <c r="AW38" s="73"/>
      <c r="AX38" s="74"/>
      <c r="AY38" s="214" t="s">
        <v>118</v>
      </c>
      <c r="AZ38" s="76"/>
      <c r="BA38" s="77"/>
    </row>
    <row r="39" spans="2:68" ht="15" customHeight="1">
      <c r="I39" s="5"/>
      <c r="N39" s="67"/>
      <c r="O39" s="67"/>
      <c r="P39" s="30"/>
      <c r="Q39" s="228"/>
      <c r="T39" s="72" t="s">
        <v>20</v>
      </c>
      <c r="U39" s="78"/>
      <c r="V39" s="79"/>
      <c r="W39" s="80"/>
      <c r="X39" s="81"/>
      <c r="Y39" s="82"/>
      <c r="Z39" s="31"/>
      <c r="AA39" s="32"/>
      <c r="AB39" s="31"/>
      <c r="AC39" s="33"/>
      <c r="AD39" s="33"/>
      <c r="AE39" s="33"/>
      <c r="AF39" s="33"/>
      <c r="AG39" s="34"/>
      <c r="AH39" s="34"/>
      <c r="AK39" s="5"/>
      <c r="AP39" s="67"/>
      <c r="AQ39" s="67"/>
      <c r="AR39" s="232"/>
      <c r="AS39" s="30"/>
      <c r="AV39" s="72" t="s">
        <v>20</v>
      </c>
      <c r="AW39" s="78"/>
      <c r="AX39" s="79"/>
      <c r="AY39" s="80"/>
      <c r="AZ39" s="81"/>
      <c r="BA39" s="82"/>
      <c r="BB39" s="31"/>
    </row>
    <row r="40" spans="2:68" ht="15" customHeight="1" thickBot="1">
      <c r="H40" s="5"/>
      <c r="I40" s="5"/>
      <c r="J40" s="14"/>
      <c r="K40" s="14"/>
      <c r="L40" s="14"/>
      <c r="M40" s="14"/>
      <c r="N40" s="66"/>
      <c r="O40" s="66"/>
      <c r="P40" s="14"/>
      <c r="Q40" s="229"/>
      <c r="R40" s="5"/>
      <c r="S40" s="5"/>
      <c r="T40" s="5"/>
      <c r="U40" s="5"/>
      <c r="V40" s="5"/>
      <c r="W40" s="5"/>
      <c r="X40" s="5"/>
      <c r="Z40" s="23"/>
      <c r="AA40" s="23"/>
      <c r="AB40" s="23"/>
      <c r="AC40" s="23"/>
      <c r="AD40" s="23"/>
      <c r="AE40" s="23"/>
      <c r="AF40" s="23"/>
      <c r="AG40" s="23"/>
      <c r="AH40" s="23"/>
      <c r="AJ40" s="5"/>
      <c r="AK40" s="5"/>
      <c r="AL40" s="5"/>
      <c r="AM40" s="5"/>
      <c r="AN40" s="5"/>
      <c r="AO40" s="5"/>
      <c r="AP40" s="67"/>
      <c r="AQ40" s="67"/>
      <c r="AR40" s="233"/>
      <c r="AS40" s="14"/>
      <c r="AT40" s="14"/>
      <c r="AU40" s="14"/>
      <c r="AV40" s="14"/>
      <c r="AW40" s="14"/>
      <c r="AX40" s="14"/>
      <c r="AY40" s="14"/>
      <c r="AZ40" s="5"/>
      <c r="BB40" s="23"/>
    </row>
    <row r="41" spans="2:68" ht="15" customHeight="1" thickTop="1">
      <c r="I41" s="15"/>
      <c r="M41" s="35"/>
      <c r="N41" s="67"/>
      <c r="O41" s="67"/>
      <c r="Q41" s="219"/>
      <c r="R41" s="219"/>
      <c r="S41" s="219"/>
      <c r="T41" s="219"/>
      <c r="U41" s="219"/>
      <c r="V41" s="219"/>
      <c r="W41" s="220"/>
      <c r="AK41" s="5"/>
      <c r="AL41" s="221"/>
      <c r="AM41" s="219"/>
      <c r="AN41" s="219"/>
      <c r="AO41" s="222"/>
      <c r="AP41" s="223"/>
      <c r="AQ41" s="223"/>
      <c r="AR41" s="219"/>
      <c r="AY41" s="15"/>
    </row>
    <row r="42" spans="2:68" ht="29.1" customHeight="1">
      <c r="H42" s="75" t="s">
        <v>21</v>
      </c>
      <c r="I42" s="76"/>
      <c r="J42" s="76"/>
      <c r="K42" s="77"/>
      <c r="N42" s="5"/>
      <c r="O42" s="5"/>
      <c r="P42" s="5"/>
      <c r="Q42" s="5"/>
      <c r="R42" s="5"/>
      <c r="S42" s="5"/>
      <c r="V42" s="85" t="s">
        <v>59</v>
      </c>
      <c r="W42" s="86"/>
      <c r="X42" s="86"/>
      <c r="Y42" s="79"/>
      <c r="AJ42" s="75" t="s">
        <v>62</v>
      </c>
      <c r="AK42" s="76"/>
      <c r="AL42" s="76"/>
      <c r="AM42" s="79"/>
      <c r="AP42" s="5"/>
      <c r="AQ42" s="5"/>
      <c r="AR42" s="5"/>
      <c r="AS42" s="5"/>
      <c r="AT42" s="5"/>
      <c r="AU42" s="5"/>
      <c r="AX42" s="75" t="s">
        <v>61</v>
      </c>
      <c r="AY42" s="76"/>
      <c r="AZ42" s="76"/>
      <c r="BA42" s="79"/>
    </row>
    <row r="43" spans="2:68" ht="15" customHeight="1"/>
    <row r="44" spans="2:68" ht="15" customHeight="1"/>
    <row r="45" spans="2:68" ht="15" customHeight="1"/>
    <row r="46" spans="2:68" ht="15" customHeight="1"/>
    <row r="47" spans="2:68" ht="15" customHeight="1"/>
    <row r="48" spans="2:6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146">
    <mergeCell ref="BG34:BJ34"/>
    <mergeCell ref="BM34:BP34"/>
    <mergeCell ref="BG31:BJ31"/>
    <mergeCell ref="BM31:BP31"/>
    <mergeCell ref="BG32:BJ32"/>
    <mergeCell ref="BM32:BP32"/>
    <mergeCell ref="BG33:BJ33"/>
    <mergeCell ref="BM33:BP33"/>
    <mergeCell ref="A5:BE5"/>
    <mergeCell ref="B7:J7"/>
    <mergeCell ref="AE7:AL7"/>
    <mergeCell ref="B9:C9"/>
    <mergeCell ref="D9:G9"/>
    <mergeCell ref="H9:J9"/>
    <mergeCell ref="K9:M9"/>
    <mergeCell ref="N9:P9"/>
    <mergeCell ref="Q9:S9"/>
    <mergeCell ref="T9:V9"/>
    <mergeCell ref="AQ9:AS9"/>
    <mergeCell ref="AT9:AV9"/>
    <mergeCell ref="AW9:AY9"/>
    <mergeCell ref="AZ9:BB9"/>
    <mergeCell ref="BC9:BE9"/>
    <mergeCell ref="AK10:AM10"/>
    <mergeCell ref="AZ10:BB10"/>
    <mergeCell ref="BC10:BE10"/>
    <mergeCell ref="W9:Y9"/>
    <mergeCell ref="Z9:AB9"/>
    <mergeCell ref="AE9:AF9"/>
    <mergeCell ref="AG9:AJ9"/>
    <mergeCell ref="AK9:AM9"/>
    <mergeCell ref="AN9:AP9"/>
    <mergeCell ref="B12:C12"/>
    <mergeCell ref="D12:G12"/>
    <mergeCell ref="N12:P12"/>
    <mergeCell ref="W12:Y12"/>
    <mergeCell ref="Z12:AB12"/>
    <mergeCell ref="BM12:BP12"/>
    <mergeCell ref="BG11:BJ11"/>
    <mergeCell ref="B10:C10"/>
    <mergeCell ref="D10:G10"/>
    <mergeCell ref="H10:J10"/>
    <mergeCell ref="W10:Y10"/>
    <mergeCell ref="Z10:AB10"/>
    <mergeCell ref="B11:C11"/>
    <mergeCell ref="K11:M11"/>
    <mergeCell ref="W11:Y11"/>
    <mergeCell ref="Z11:AB11"/>
    <mergeCell ref="BG10:BJ10"/>
    <mergeCell ref="D11:G11"/>
    <mergeCell ref="AE11:AF11"/>
    <mergeCell ref="AG10:AJ10"/>
    <mergeCell ref="AE10:AF10"/>
    <mergeCell ref="AG11:AJ11"/>
    <mergeCell ref="AC10:AD10"/>
    <mergeCell ref="BM10:BP10"/>
    <mergeCell ref="AE12:AF12"/>
    <mergeCell ref="AG12:AJ12"/>
    <mergeCell ref="AQ12:AS12"/>
    <mergeCell ref="AZ12:BB12"/>
    <mergeCell ref="BC12:BE12"/>
    <mergeCell ref="BG12:BJ12"/>
    <mergeCell ref="AN11:AP11"/>
    <mergeCell ref="AZ11:BB11"/>
    <mergeCell ref="BC11:BE11"/>
    <mergeCell ref="BM11:BP11"/>
    <mergeCell ref="BG13:BJ13"/>
    <mergeCell ref="BM13:BP13"/>
    <mergeCell ref="B13:C13"/>
    <mergeCell ref="D13:G13"/>
    <mergeCell ref="Q13:S13"/>
    <mergeCell ref="W13:Y13"/>
    <mergeCell ref="Z13:AB13"/>
    <mergeCell ref="AE13:AF13"/>
    <mergeCell ref="AC13:AD13"/>
    <mergeCell ref="AJ14:BE14"/>
    <mergeCell ref="B17:L17"/>
    <mergeCell ref="AE17:AO17"/>
    <mergeCell ref="O20:R20"/>
    <mergeCell ref="AG13:AJ13"/>
    <mergeCell ref="AT13:AV13"/>
    <mergeCell ref="AZ13:BB13"/>
    <mergeCell ref="BC13:BE13"/>
    <mergeCell ref="H14:AC14"/>
    <mergeCell ref="H27:K27"/>
    <mergeCell ref="V27:Y27"/>
    <mergeCell ref="AQ20:AT20"/>
    <mergeCell ref="AX27:BA27"/>
    <mergeCell ref="B32:L32"/>
    <mergeCell ref="AE32:AO32"/>
    <mergeCell ref="AJ27:AM27"/>
    <mergeCell ref="T21:V21"/>
    <mergeCell ref="W21:Y21"/>
    <mergeCell ref="AV21:AX21"/>
    <mergeCell ref="H42:K42"/>
    <mergeCell ref="V42:Y42"/>
    <mergeCell ref="AJ42:AM42"/>
    <mergeCell ref="AX42:BA42"/>
    <mergeCell ref="AV36:AX36"/>
    <mergeCell ref="AY36:BA36"/>
    <mergeCell ref="T37:V37"/>
    <mergeCell ref="W37:Y37"/>
    <mergeCell ref="AV39:AX39"/>
    <mergeCell ref="AY39:BA39"/>
    <mergeCell ref="AQ35:AT35"/>
    <mergeCell ref="AY23:BA23"/>
    <mergeCell ref="N24:O24"/>
    <mergeCell ref="T24:V24"/>
    <mergeCell ref="W24:Y24"/>
    <mergeCell ref="AP24:AQ24"/>
    <mergeCell ref="AV24:AX24"/>
    <mergeCell ref="AY24:BA24"/>
    <mergeCell ref="AY21:BA21"/>
    <mergeCell ref="T22:V22"/>
    <mergeCell ref="W22:Y22"/>
    <mergeCell ref="AV22:AX22"/>
    <mergeCell ref="AY22:BA22"/>
    <mergeCell ref="N23:O23"/>
    <mergeCell ref="T23:V23"/>
    <mergeCell ref="W23:Y23"/>
    <mergeCell ref="AP23:AQ23"/>
    <mergeCell ref="AV23:AX23"/>
    <mergeCell ref="R2:BE3"/>
    <mergeCell ref="N40:O40"/>
    <mergeCell ref="AP40:AQ40"/>
    <mergeCell ref="N41:O41"/>
    <mergeCell ref="AP41:AQ41"/>
    <mergeCell ref="N39:O39"/>
    <mergeCell ref="T39:V39"/>
    <mergeCell ref="W39:Y39"/>
    <mergeCell ref="AP39:AQ39"/>
    <mergeCell ref="AV37:AX37"/>
    <mergeCell ref="AY37:BA37"/>
    <mergeCell ref="N38:O38"/>
    <mergeCell ref="T38:V38"/>
    <mergeCell ref="W38:Y38"/>
    <mergeCell ref="AP38:AQ38"/>
    <mergeCell ref="AV38:AX38"/>
    <mergeCell ref="AY38:BA38"/>
    <mergeCell ref="N25:O25"/>
    <mergeCell ref="AP25:AQ25"/>
    <mergeCell ref="N26:O26"/>
    <mergeCell ref="AP26:AQ26"/>
    <mergeCell ref="T36:V36"/>
    <mergeCell ref="W36:Y36"/>
    <mergeCell ref="O35:R35"/>
  </mergeCells>
  <phoneticPr fontId="1"/>
  <pageMargins left="0.59055118110236227" right="0.19685039370078741" top="0.19685039370078741" bottom="0.19685039370078741" header="0.51181102362204722" footer="0.51181102362204722"/>
  <pageSetup paperSize="9" scale="69" firstPageNumber="0" fitToHeight="0" orientation="portrait" r:id="rId1"/>
  <headerFooter alignWithMargins="0"/>
  <rowBreaks count="1" manualBreakCount="1">
    <brk id="48" max="16383" man="1"/>
  </rowBreaks>
  <colBreaks count="1" manualBreakCount="1">
    <brk id="5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E63"/>
  <sheetViews>
    <sheetView zoomScaleNormal="100" workbookViewId="0">
      <selection activeCell="AV8" sqref="AV8"/>
    </sheetView>
    <sheetView tabSelected="1" topLeftCell="A5" workbookViewId="1">
      <pane ySplit="5" topLeftCell="A21" activePane="bottomLeft" state="frozen"/>
      <selection activeCell="A5" sqref="A5"/>
      <selection pane="bottomLeft" activeCell="G21" sqref="G21:K21"/>
    </sheetView>
  </sheetViews>
  <sheetFormatPr defaultColWidth="12.875" defaultRowHeight="18.75"/>
  <cols>
    <col min="1" max="6" width="2.375" style="4" customWidth="1"/>
    <col min="7" max="42" width="2.875" style="4" customWidth="1"/>
    <col min="43" max="46" width="6" style="4" customWidth="1"/>
    <col min="47" max="51" width="3.375" style="4" customWidth="1"/>
    <col min="52" max="60" width="6" style="4" customWidth="1"/>
    <col min="61" max="67" width="2.375" style="4" customWidth="1"/>
    <col min="68" max="16384" width="12.875" style="4"/>
  </cols>
  <sheetData>
    <row r="2" spans="1:57" ht="18" customHeight="1">
      <c r="N2" s="1"/>
      <c r="O2" s="132" t="str">
        <f>男子A!$R$2</f>
        <v>2022ダンロップトーナメント九州地区決勝大会</v>
      </c>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0"/>
      <c r="AR2" s="10"/>
      <c r="AS2" s="2"/>
      <c r="AT2" s="2"/>
      <c r="AU2" s="2"/>
      <c r="AV2" s="2"/>
      <c r="AW2" s="2"/>
      <c r="AX2" s="2"/>
      <c r="AY2" s="2"/>
      <c r="AZ2" s="2"/>
      <c r="BA2" s="2"/>
      <c r="BB2" s="2"/>
      <c r="BC2" s="2"/>
      <c r="BD2" s="2"/>
      <c r="BE2" s="2"/>
    </row>
    <row r="3" spans="1:57" ht="14.1" customHeight="1" thickBot="1">
      <c r="B3" s="11"/>
      <c r="C3" s="11"/>
      <c r="D3" s="11"/>
      <c r="E3" s="11"/>
      <c r="F3" s="11"/>
      <c r="G3" s="11"/>
      <c r="H3" s="11"/>
      <c r="I3" s="11"/>
      <c r="J3" s="11"/>
      <c r="K3" s="11"/>
      <c r="L3" s="11"/>
      <c r="M3" s="11"/>
      <c r="N3" s="3"/>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0"/>
      <c r="AR3" s="10"/>
      <c r="AS3" s="2"/>
      <c r="AT3" s="2"/>
      <c r="AU3" s="2"/>
      <c r="AV3" s="2"/>
      <c r="AW3" s="2"/>
      <c r="AX3" s="2"/>
      <c r="AY3" s="2"/>
      <c r="AZ3" s="2"/>
      <c r="BA3" s="2"/>
      <c r="BB3" s="2"/>
      <c r="BC3" s="2"/>
      <c r="BD3" s="2"/>
      <c r="BE3" s="2"/>
    </row>
    <row r="4" spans="1:57" ht="20.100000000000001" customHeight="1" thickTop="1">
      <c r="AU4" s="5"/>
      <c r="AW4" s="5"/>
      <c r="AX4" s="5"/>
      <c r="AY4" s="5"/>
      <c r="AZ4" s="5"/>
      <c r="BA4" s="5"/>
    </row>
    <row r="5" spans="1:57" ht="30" customHeight="1">
      <c r="B5" s="131" t="s">
        <v>45</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22"/>
      <c r="AR5" s="22"/>
      <c r="AS5" s="45"/>
      <c r="AT5" s="45"/>
      <c r="AU5" s="46"/>
      <c r="AV5" s="45"/>
      <c r="AW5" s="45"/>
      <c r="AX5" s="45"/>
      <c r="AY5" s="45"/>
      <c r="AZ5" s="45"/>
      <c r="BA5" s="45"/>
      <c r="BB5" s="45"/>
      <c r="BC5" s="45"/>
      <c r="BD5" s="45"/>
      <c r="BE5" s="45"/>
    </row>
    <row r="6" spans="1:57" ht="19.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row>
    <row r="7" spans="1:57" ht="20.100000000000001" customHeight="1">
      <c r="B7" s="167"/>
      <c r="C7" s="167"/>
      <c r="D7" s="167"/>
      <c r="E7" s="167"/>
      <c r="F7" s="167"/>
      <c r="G7" s="168" t="s">
        <v>93</v>
      </c>
      <c r="H7" s="168"/>
      <c r="I7" s="168"/>
      <c r="J7" s="168"/>
      <c r="K7" s="168"/>
      <c r="L7" s="169" t="s">
        <v>94</v>
      </c>
      <c r="M7" s="169"/>
      <c r="N7" s="169"/>
      <c r="O7" s="169"/>
      <c r="P7" s="169"/>
      <c r="Q7" s="147" t="s">
        <v>95</v>
      </c>
      <c r="R7" s="148"/>
      <c r="S7" s="148"/>
      <c r="T7" s="148"/>
      <c r="U7" s="149"/>
      <c r="V7" s="165" t="s">
        <v>96</v>
      </c>
      <c r="W7" s="165"/>
      <c r="X7" s="165"/>
      <c r="Y7" s="165"/>
      <c r="Z7" s="165"/>
      <c r="AA7" s="156" t="s">
        <v>1</v>
      </c>
      <c r="AB7" s="157"/>
      <c r="AC7" s="157"/>
      <c r="AD7" s="157"/>
      <c r="AE7" s="158"/>
      <c r="AF7" s="166" t="s">
        <v>97</v>
      </c>
      <c r="AG7" s="166"/>
      <c r="AH7" s="166"/>
      <c r="AI7" s="166"/>
      <c r="AJ7" s="166"/>
      <c r="AK7" s="166" t="s">
        <v>91</v>
      </c>
      <c r="AL7" s="166"/>
      <c r="AM7" s="166"/>
      <c r="AN7" s="166"/>
      <c r="AO7" s="166"/>
    </row>
    <row r="8" spans="1:57" ht="20.100000000000001" customHeight="1">
      <c r="B8" s="167"/>
      <c r="C8" s="167"/>
      <c r="D8" s="167"/>
      <c r="E8" s="167"/>
      <c r="F8" s="167"/>
      <c r="G8" s="168"/>
      <c r="H8" s="168"/>
      <c r="I8" s="168"/>
      <c r="J8" s="168"/>
      <c r="K8" s="168"/>
      <c r="L8" s="169"/>
      <c r="M8" s="169"/>
      <c r="N8" s="169"/>
      <c r="O8" s="169"/>
      <c r="P8" s="169"/>
      <c r="Q8" s="150"/>
      <c r="R8" s="151"/>
      <c r="S8" s="151"/>
      <c r="T8" s="151"/>
      <c r="U8" s="152"/>
      <c r="V8" s="165"/>
      <c r="W8" s="165"/>
      <c r="X8" s="165"/>
      <c r="Y8" s="165"/>
      <c r="Z8" s="165"/>
      <c r="AA8" s="159"/>
      <c r="AB8" s="160"/>
      <c r="AC8" s="160"/>
      <c r="AD8" s="160"/>
      <c r="AE8" s="161"/>
      <c r="AF8" s="166"/>
      <c r="AG8" s="166"/>
      <c r="AH8" s="166"/>
      <c r="AI8" s="166"/>
      <c r="AJ8" s="166"/>
      <c r="AK8" s="166"/>
      <c r="AL8" s="166"/>
      <c r="AM8" s="166"/>
      <c r="AN8" s="166"/>
      <c r="AO8" s="166"/>
    </row>
    <row r="9" spans="1:57" ht="20.100000000000001" customHeight="1">
      <c r="B9" s="167"/>
      <c r="C9" s="167"/>
      <c r="D9" s="167"/>
      <c r="E9" s="167"/>
      <c r="F9" s="167"/>
      <c r="G9" s="168"/>
      <c r="H9" s="168"/>
      <c r="I9" s="168"/>
      <c r="J9" s="168"/>
      <c r="K9" s="168"/>
      <c r="L9" s="169"/>
      <c r="M9" s="169"/>
      <c r="N9" s="169"/>
      <c r="O9" s="169"/>
      <c r="P9" s="169"/>
      <c r="Q9" s="153"/>
      <c r="R9" s="154"/>
      <c r="S9" s="154"/>
      <c r="T9" s="154"/>
      <c r="U9" s="155"/>
      <c r="V9" s="165"/>
      <c r="W9" s="165"/>
      <c r="X9" s="165"/>
      <c r="Y9" s="165"/>
      <c r="Z9" s="165"/>
      <c r="AA9" s="162"/>
      <c r="AB9" s="163"/>
      <c r="AC9" s="163"/>
      <c r="AD9" s="163"/>
      <c r="AE9" s="164"/>
      <c r="AF9" s="166"/>
      <c r="AG9" s="166"/>
      <c r="AH9" s="166"/>
      <c r="AI9" s="166"/>
      <c r="AJ9" s="166"/>
      <c r="AK9" s="166"/>
      <c r="AL9" s="166"/>
      <c r="AM9" s="166"/>
      <c r="AN9" s="166"/>
      <c r="AO9" s="166"/>
    </row>
    <row r="10" spans="1:57" ht="20.100000000000001" customHeight="1">
      <c r="B10" s="135" t="s">
        <v>47</v>
      </c>
      <c r="C10" s="135"/>
      <c r="D10" s="135"/>
      <c r="E10" s="135"/>
      <c r="F10" s="135"/>
      <c r="G10" s="137">
        <f>IF(G13=0,0,VLOOKUP(G13,$AZ$24:$BA$31,2,0))</f>
        <v>2</v>
      </c>
      <c r="H10" s="138"/>
      <c r="I10" s="138"/>
      <c r="J10" s="138"/>
      <c r="K10" s="139"/>
      <c r="L10" s="137">
        <f>IF(L13=0,0,VLOOKUP(L13,$AZ$24:$BA$31,2,0))</f>
        <v>5</v>
      </c>
      <c r="M10" s="138"/>
      <c r="N10" s="138"/>
      <c r="O10" s="138"/>
      <c r="P10" s="139"/>
      <c r="Q10" s="137">
        <f>IF(Q13=0,0,VLOOKUP(Q13,$AZ$24:$BA$31,2,0))</f>
        <v>2</v>
      </c>
      <c r="R10" s="138"/>
      <c r="S10" s="138"/>
      <c r="T10" s="138"/>
      <c r="U10" s="139"/>
      <c r="V10" s="137">
        <f>IF(V13=0,0,VLOOKUP(V13,$AZ$24:$BA$31,2,0))</f>
        <v>2</v>
      </c>
      <c r="W10" s="138"/>
      <c r="X10" s="138"/>
      <c r="Y10" s="138"/>
      <c r="Z10" s="139"/>
      <c r="AA10" s="137">
        <f>IF(AA13=0,0,VLOOKUP(AA13,$AZ$24:$BA$31,2,0))</f>
        <v>10</v>
      </c>
      <c r="AB10" s="138"/>
      <c r="AC10" s="138"/>
      <c r="AD10" s="138"/>
      <c r="AE10" s="139"/>
      <c r="AF10" s="136">
        <f>IF(G10="","",SUM(G10:AE12))</f>
        <v>21</v>
      </c>
      <c r="AG10" s="136"/>
      <c r="AH10" s="136"/>
      <c r="AI10" s="136"/>
      <c r="AJ10" s="136"/>
      <c r="AK10" s="136">
        <f>IF(AA10="","",RANK(AF10,$AF$10:$AF$41))</f>
        <v>4</v>
      </c>
      <c r="AL10" s="136"/>
      <c r="AM10" s="136"/>
      <c r="AN10" s="136"/>
      <c r="AO10" s="136"/>
    </row>
    <row r="11" spans="1:57" ht="20.100000000000001" customHeight="1">
      <c r="B11" s="135"/>
      <c r="C11" s="135"/>
      <c r="D11" s="135"/>
      <c r="E11" s="135"/>
      <c r="F11" s="135"/>
      <c r="G11" s="140"/>
      <c r="H11" s="141"/>
      <c r="I11" s="141"/>
      <c r="J11" s="141"/>
      <c r="K11" s="142"/>
      <c r="L11" s="140"/>
      <c r="M11" s="141"/>
      <c r="N11" s="141"/>
      <c r="O11" s="141"/>
      <c r="P11" s="142"/>
      <c r="Q11" s="140"/>
      <c r="R11" s="141"/>
      <c r="S11" s="141"/>
      <c r="T11" s="141"/>
      <c r="U11" s="142"/>
      <c r="V11" s="140"/>
      <c r="W11" s="141"/>
      <c r="X11" s="141"/>
      <c r="Y11" s="141"/>
      <c r="Z11" s="142"/>
      <c r="AA11" s="140"/>
      <c r="AB11" s="141"/>
      <c r="AC11" s="141"/>
      <c r="AD11" s="141"/>
      <c r="AE11" s="142"/>
      <c r="AF11" s="136"/>
      <c r="AG11" s="136"/>
      <c r="AH11" s="136"/>
      <c r="AI11" s="136"/>
      <c r="AJ11" s="136"/>
      <c r="AK11" s="136"/>
      <c r="AL11" s="136"/>
      <c r="AM11" s="136"/>
      <c r="AN11" s="136"/>
      <c r="AO11" s="136"/>
    </row>
    <row r="12" spans="1:57" ht="20.100000000000001" customHeight="1">
      <c r="B12" s="135"/>
      <c r="C12" s="135"/>
      <c r="D12" s="135"/>
      <c r="E12" s="135"/>
      <c r="F12" s="135"/>
      <c r="G12" s="140"/>
      <c r="H12" s="141"/>
      <c r="I12" s="141"/>
      <c r="J12" s="141"/>
      <c r="K12" s="142"/>
      <c r="L12" s="140"/>
      <c r="M12" s="141"/>
      <c r="N12" s="141"/>
      <c r="O12" s="141"/>
      <c r="P12" s="142"/>
      <c r="Q12" s="140"/>
      <c r="R12" s="141"/>
      <c r="S12" s="141"/>
      <c r="T12" s="141"/>
      <c r="U12" s="142"/>
      <c r="V12" s="140"/>
      <c r="W12" s="141"/>
      <c r="X12" s="141"/>
      <c r="Y12" s="141"/>
      <c r="Z12" s="142"/>
      <c r="AA12" s="140"/>
      <c r="AB12" s="141"/>
      <c r="AC12" s="141"/>
      <c r="AD12" s="141"/>
      <c r="AE12" s="142"/>
      <c r="AF12" s="136"/>
      <c r="AG12" s="136"/>
      <c r="AH12" s="136"/>
      <c r="AI12" s="136"/>
      <c r="AJ12" s="136"/>
      <c r="AK12" s="136"/>
      <c r="AL12" s="136"/>
      <c r="AM12" s="136"/>
      <c r="AN12" s="136"/>
      <c r="AO12" s="136"/>
    </row>
    <row r="13" spans="1:57" ht="20.100000000000001" customHeight="1">
      <c r="B13" s="135"/>
      <c r="C13" s="135"/>
      <c r="D13" s="135"/>
      <c r="E13" s="135"/>
      <c r="F13" s="146"/>
      <c r="G13" s="143">
        <v>6</v>
      </c>
      <c r="H13" s="144"/>
      <c r="I13" s="144"/>
      <c r="J13" s="144"/>
      <c r="K13" s="145"/>
      <c r="L13" s="143">
        <v>3</v>
      </c>
      <c r="M13" s="144"/>
      <c r="N13" s="144"/>
      <c r="O13" s="144"/>
      <c r="P13" s="145"/>
      <c r="Q13" s="143">
        <v>6</v>
      </c>
      <c r="R13" s="144"/>
      <c r="S13" s="144"/>
      <c r="T13" s="144"/>
      <c r="U13" s="145"/>
      <c r="V13" s="143">
        <v>6</v>
      </c>
      <c r="W13" s="144"/>
      <c r="X13" s="144"/>
      <c r="Y13" s="144"/>
      <c r="Z13" s="145"/>
      <c r="AA13" s="143">
        <v>1</v>
      </c>
      <c r="AB13" s="144"/>
      <c r="AC13" s="144"/>
      <c r="AD13" s="144"/>
      <c r="AE13" s="145"/>
      <c r="AF13" s="136"/>
      <c r="AG13" s="136"/>
      <c r="AH13" s="136"/>
      <c r="AI13" s="136"/>
      <c r="AJ13" s="136"/>
      <c r="AK13" s="136"/>
      <c r="AL13" s="136"/>
      <c r="AM13" s="136"/>
      <c r="AN13" s="136"/>
      <c r="AO13" s="136"/>
      <c r="AQ13" s="48"/>
    </row>
    <row r="14" spans="1:57" ht="20.100000000000001" customHeight="1">
      <c r="B14" s="135" t="s">
        <v>48</v>
      </c>
      <c r="C14" s="135"/>
      <c r="D14" s="135"/>
      <c r="E14" s="135"/>
      <c r="F14" s="135"/>
      <c r="G14" s="137">
        <f>IF(G17=0,0,VLOOKUP(G17,$AZ$24:$BA$31,2,0))</f>
        <v>0</v>
      </c>
      <c r="H14" s="138"/>
      <c r="I14" s="138"/>
      <c r="J14" s="138"/>
      <c r="K14" s="139"/>
      <c r="L14" s="137">
        <f>IF(L17=0,0,VLOOKUP(L17,$AZ$24:$BA$31,2,0))</f>
        <v>1</v>
      </c>
      <c r="M14" s="138"/>
      <c r="N14" s="138"/>
      <c r="O14" s="138"/>
      <c r="P14" s="139"/>
      <c r="Q14" s="137">
        <f>IF(Q17=0,0,VLOOKUP(Q17,$AZ$24:$BA$31,2,0))</f>
        <v>1</v>
      </c>
      <c r="R14" s="138"/>
      <c r="S14" s="138"/>
      <c r="T14" s="138"/>
      <c r="U14" s="139"/>
      <c r="V14" s="137">
        <f>IF(V17=0,0,VLOOKUP(V17,$AZ$24:$BA$31,2,0))</f>
        <v>10</v>
      </c>
      <c r="W14" s="138"/>
      <c r="X14" s="138"/>
      <c r="Y14" s="138"/>
      <c r="Z14" s="139"/>
      <c r="AA14" s="137">
        <f>IF(AA17=0,0,VLOOKUP(AA17,$AZ$24:$BA$31,2,0))</f>
        <v>0</v>
      </c>
      <c r="AB14" s="138"/>
      <c r="AC14" s="138"/>
      <c r="AD14" s="138"/>
      <c r="AE14" s="139"/>
      <c r="AF14" s="136">
        <f>IF(G14="","",SUM(G14:AE16))</f>
        <v>12</v>
      </c>
      <c r="AG14" s="136"/>
      <c r="AH14" s="136"/>
      <c r="AI14" s="136"/>
      <c r="AJ14" s="136"/>
      <c r="AK14" s="136">
        <f>IF(AA14="","",RANK(AF14,$AF$10:$AF$41))</f>
        <v>8</v>
      </c>
      <c r="AL14" s="136"/>
      <c r="AM14" s="136"/>
      <c r="AN14" s="136"/>
      <c r="AO14" s="136"/>
    </row>
    <row r="15" spans="1:57" ht="20.100000000000001" customHeight="1">
      <c r="B15" s="135"/>
      <c r="C15" s="135"/>
      <c r="D15" s="135"/>
      <c r="E15" s="135"/>
      <c r="F15" s="135"/>
      <c r="G15" s="140"/>
      <c r="H15" s="141"/>
      <c r="I15" s="141"/>
      <c r="J15" s="141"/>
      <c r="K15" s="142"/>
      <c r="L15" s="140"/>
      <c r="M15" s="141"/>
      <c r="N15" s="141"/>
      <c r="O15" s="141"/>
      <c r="P15" s="142"/>
      <c r="Q15" s="140"/>
      <c r="R15" s="141"/>
      <c r="S15" s="141"/>
      <c r="T15" s="141"/>
      <c r="U15" s="142"/>
      <c r="V15" s="140"/>
      <c r="W15" s="141"/>
      <c r="X15" s="141"/>
      <c r="Y15" s="141"/>
      <c r="Z15" s="142"/>
      <c r="AA15" s="140"/>
      <c r="AB15" s="141"/>
      <c r="AC15" s="141"/>
      <c r="AD15" s="141"/>
      <c r="AE15" s="142"/>
      <c r="AF15" s="136"/>
      <c r="AG15" s="136"/>
      <c r="AH15" s="136"/>
      <c r="AI15" s="136"/>
      <c r="AJ15" s="136"/>
      <c r="AK15" s="136"/>
      <c r="AL15" s="136"/>
      <c r="AM15" s="136"/>
      <c r="AN15" s="136"/>
      <c r="AO15" s="136"/>
      <c r="AU15" s="49" t="s">
        <v>13</v>
      </c>
    </row>
    <row r="16" spans="1:57" ht="20.100000000000001" customHeight="1">
      <c r="B16" s="135"/>
      <c r="C16" s="135"/>
      <c r="D16" s="135"/>
      <c r="E16" s="135"/>
      <c r="F16" s="135"/>
      <c r="G16" s="140"/>
      <c r="H16" s="141"/>
      <c r="I16" s="141"/>
      <c r="J16" s="141"/>
      <c r="K16" s="142"/>
      <c r="L16" s="140"/>
      <c r="M16" s="141"/>
      <c r="N16" s="141"/>
      <c r="O16" s="141"/>
      <c r="P16" s="142"/>
      <c r="Q16" s="140"/>
      <c r="R16" s="141"/>
      <c r="S16" s="141"/>
      <c r="T16" s="141"/>
      <c r="U16" s="142"/>
      <c r="V16" s="140"/>
      <c r="W16" s="141"/>
      <c r="X16" s="141"/>
      <c r="Y16" s="141"/>
      <c r="Z16" s="142"/>
      <c r="AA16" s="140"/>
      <c r="AB16" s="141"/>
      <c r="AC16" s="141"/>
      <c r="AD16" s="141"/>
      <c r="AE16" s="142"/>
      <c r="AF16" s="136"/>
      <c r="AG16" s="136"/>
      <c r="AH16" s="136"/>
      <c r="AI16" s="136"/>
      <c r="AJ16" s="136"/>
      <c r="AK16" s="136"/>
      <c r="AL16" s="136"/>
      <c r="AM16" s="136"/>
      <c r="AN16" s="136"/>
      <c r="AO16" s="136"/>
      <c r="AU16" s="49" t="s">
        <v>27</v>
      </c>
    </row>
    <row r="17" spans="2:53" ht="20.100000000000001" customHeight="1">
      <c r="B17" s="135"/>
      <c r="C17" s="135"/>
      <c r="D17" s="135"/>
      <c r="E17" s="135"/>
      <c r="F17" s="135"/>
      <c r="G17" s="143">
        <v>8</v>
      </c>
      <c r="H17" s="144"/>
      <c r="I17" s="144"/>
      <c r="J17" s="144"/>
      <c r="K17" s="145"/>
      <c r="L17" s="143">
        <v>7</v>
      </c>
      <c r="M17" s="144"/>
      <c r="N17" s="144"/>
      <c r="O17" s="144"/>
      <c r="P17" s="145"/>
      <c r="Q17" s="143">
        <v>7</v>
      </c>
      <c r="R17" s="144"/>
      <c r="S17" s="144"/>
      <c r="T17" s="144"/>
      <c r="U17" s="145"/>
      <c r="V17" s="143">
        <v>1</v>
      </c>
      <c r="W17" s="144"/>
      <c r="X17" s="144"/>
      <c r="Y17" s="144"/>
      <c r="Z17" s="145"/>
      <c r="AA17" s="143">
        <v>8</v>
      </c>
      <c r="AB17" s="144"/>
      <c r="AC17" s="144"/>
      <c r="AD17" s="144"/>
      <c r="AE17" s="145"/>
      <c r="AF17" s="136"/>
      <c r="AG17" s="136"/>
      <c r="AH17" s="136"/>
      <c r="AI17" s="136"/>
      <c r="AJ17" s="136"/>
      <c r="AK17" s="136"/>
      <c r="AL17" s="136"/>
      <c r="AM17" s="136"/>
      <c r="AN17" s="136"/>
      <c r="AO17" s="136"/>
      <c r="AU17" s="49" t="s">
        <v>28</v>
      </c>
    </row>
    <row r="18" spans="2:53" ht="20.100000000000001" customHeight="1">
      <c r="B18" s="135" t="s">
        <v>49</v>
      </c>
      <c r="C18" s="135"/>
      <c r="D18" s="135"/>
      <c r="E18" s="135"/>
      <c r="F18" s="135"/>
      <c r="G18" s="137">
        <f>IF(G21=0,0,VLOOKUP(G21,$AZ$24:$BA$31,2,0))</f>
        <v>3</v>
      </c>
      <c r="H18" s="138"/>
      <c r="I18" s="138"/>
      <c r="J18" s="138"/>
      <c r="K18" s="139"/>
      <c r="L18" s="137">
        <f>IF(L21=0,0,VLOOKUP(L21,$AZ$24:$BA$31,2,0))</f>
        <v>4</v>
      </c>
      <c r="M18" s="138"/>
      <c r="N18" s="138"/>
      <c r="O18" s="138"/>
      <c r="P18" s="139"/>
      <c r="Q18" s="137">
        <f>IF(Q21=0,0,VLOOKUP(Q21,$AZ$24:$BA$31,2,0))</f>
        <v>5</v>
      </c>
      <c r="R18" s="138"/>
      <c r="S18" s="138"/>
      <c r="T18" s="138"/>
      <c r="U18" s="139"/>
      <c r="V18" s="137">
        <f>IF(V21=0,0,VLOOKUP(V21,$AZ$24:$BA$31,2,0))</f>
        <v>0</v>
      </c>
      <c r="W18" s="138"/>
      <c r="X18" s="138"/>
      <c r="Y18" s="138"/>
      <c r="Z18" s="139"/>
      <c r="AA18" s="137">
        <f>IF(AA21=0,0,VLOOKUP(AA21,$AZ$24:$BA$31,2,0))</f>
        <v>1</v>
      </c>
      <c r="AB18" s="138"/>
      <c r="AC18" s="138"/>
      <c r="AD18" s="138"/>
      <c r="AE18" s="139"/>
      <c r="AF18" s="136">
        <f>IF(G18="","",SUM(G18:AE20))</f>
        <v>13</v>
      </c>
      <c r="AG18" s="136"/>
      <c r="AH18" s="136"/>
      <c r="AI18" s="136"/>
      <c r="AJ18" s="136"/>
      <c r="AK18" s="136">
        <f>IF(AA18="","",RANK(AF18,$AF$10:$AF$41))</f>
        <v>7</v>
      </c>
      <c r="AL18" s="136"/>
      <c r="AM18" s="136"/>
      <c r="AN18" s="136"/>
      <c r="AO18" s="136"/>
      <c r="AU18" s="49" t="s">
        <v>29</v>
      </c>
    </row>
    <row r="19" spans="2:53" ht="20.100000000000001" customHeight="1">
      <c r="B19" s="135"/>
      <c r="C19" s="135"/>
      <c r="D19" s="135"/>
      <c r="E19" s="135"/>
      <c r="F19" s="135"/>
      <c r="G19" s="140"/>
      <c r="H19" s="141"/>
      <c r="I19" s="141"/>
      <c r="J19" s="141"/>
      <c r="K19" s="142"/>
      <c r="L19" s="140"/>
      <c r="M19" s="141"/>
      <c r="N19" s="141"/>
      <c r="O19" s="141"/>
      <c r="P19" s="142"/>
      <c r="Q19" s="140"/>
      <c r="R19" s="141"/>
      <c r="S19" s="141"/>
      <c r="T19" s="141"/>
      <c r="U19" s="142"/>
      <c r="V19" s="140"/>
      <c r="W19" s="141"/>
      <c r="X19" s="141"/>
      <c r="Y19" s="141"/>
      <c r="Z19" s="142"/>
      <c r="AA19" s="140"/>
      <c r="AB19" s="141"/>
      <c r="AC19" s="141"/>
      <c r="AD19" s="141"/>
      <c r="AE19" s="142"/>
      <c r="AF19" s="136"/>
      <c r="AG19" s="136"/>
      <c r="AH19" s="136"/>
      <c r="AI19" s="136"/>
      <c r="AJ19" s="136"/>
      <c r="AK19" s="136"/>
      <c r="AL19" s="136"/>
      <c r="AM19" s="136"/>
      <c r="AN19" s="136"/>
      <c r="AO19" s="136"/>
      <c r="AU19" s="49" t="s">
        <v>30</v>
      </c>
    </row>
    <row r="20" spans="2:53" ht="20.100000000000001" customHeight="1">
      <c r="B20" s="135"/>
      <c r="C20" s="135"/>
      <c r="D20" s="135"/>
      <c r="E20" s="135"/>
      <c r="F20" s="135"/>
      <c r="G20" s="140"/>
      <c r="H20" s="141"/>
      <c r="I20" s="141"/>
      <c r="J20" s="141"/>
      <c r="K20" s="142"/>
      <c r="L20" s="140"/>
      <c r="M20" s="141"/>
      <c r="N20" s="141"/>
      <c r="O20" s="141"/>
      <c r="P20" s="142"/>
      <c r="Q20" s="140"/>
      <c r="R20" s="141"/>
      <c r="S20" s="141"/>
      <c r="T20" s="141"/>
      <c r="U20" s="142"/>
      <c r="V20" s="140"/>
      <c r="W20" s="141"/>
      <c r="X20" s="141"/>
      <c r="Y20" s="141"/>
      <c r="Z20" s="142"/>
      <c r="AA20" s="140"/>
      <c r="AB20" s="141"/>
      <c r="AC20" s="141"/>
      <c r="AD20" s="141"/>
      <c r="AE20" s="142"/>
      <c r="AF20" s="136"/>
      <c r="AG20" s="136"/>
      <c r="AH20" s="136"/>
      <c r="AI20" s="136"/>
      <c r="AJ20" s="136"/>
      <c r="AK20" s="136"/>
      <c r="AL20" s="136"/>
      <c r="AM20" s="136"/>
      <c r="AN20" s="136"/>
      <c r="AO20" s="136"/>
      <c r="AU20" s="49" t="s">
        <v>31</v>
      </c>
    </row>
    <row r="21" spans="2:53" ht="20.100000000000001" customHeight="1">
      <c r="B21" s="135"/>
      <c r="C21" s="135"/>
      <c r="D21" s="135"/>
      <c r="E21" s="135"/>
      <c r="F21" s="135"/>
      <c r="G21" s="143">
        <v>5</v>
      </c>
      <c r="H21" s="144"/>
      <c r="I21" s="144"/>
      <c r="J21" s="144"/>
      <c r="K21" s="145"/>
      <c r="L21" s="143">
        <v>4</v>
      </c>
      <c r="M21" s="144"/>
      <c r="N21" s="144"/>
      <c r="O21" s="144"/>
      <c r="P21" s="145"/>
      <c r="Q21" s="143">
        <v>3</v>
      </c>
      <c r="R21" s="144"/>
      <c r="S21" s="144"/>
      <c r="T21" s="144"/>
      <c r="U21" s="145"/>
      <c r="V21" s="143">
        <v>8</v>
      </c>
      <c r="W21" s="144"/>
      <c r="X21" s="144"/>
      <c r="Y21" s="144"/>
      <c r="Z21" s="145"/>
      <c r="AA21" s="143">
        <v>7</v>
      </c>
      <c r="AB21" s="144"/>
      <c r="AC21" s="144"/>
      <c r="AD21" s="144"/>
      <c r="AE21" s="145"/>
      <c r="AF21" s="136"/>
      <c r="AG21" s="136"/>
      <c r="AH21" s="136"/>
      <c r="AI21" s="136"/>
      <c r="AJ21" s="136"/>
      <c r="AK21" s="136"/>
      <c r="AL21" s="136"/>
      <c r="AM21" s="136"/>
      <c r="AN21" s="136"/>
      <c r="AO21" s="136"/>
      <c r="AU21" s="49" t="s">
        <v>32</v>
      </c>
    </row>
    <row r="22" spans="2:53" ht="20.100000000000001" customHeight="1">
      <c r="B22" s="135" t="s">
        <v>0</v>
      </c>
      <c r="C22" s="135"/>
      <c r="D22" s="135"/>
      <c r="E22" s="135"/>
      <c r="F22" s="135"/>
      <c r="G22" s="137">
        <f>IF(G25=0,0,VLOOKUP(G25,$AZ$24:$BA$31,2,0))</f>
        <v>4</v>
      </c>
      <c r="H22" s="138"/>
      <c r="I22" s="138"/>
      <c r="J22" s="138"/>
      <c r="K22" s="139"/>
      <c r="L22" s="137">
        <f>IF(L25=0,0,VLOOKUP(L25,$AZ$24:$BA$31,2,0))</f>
        <v>2</v>
      </c>
      <c r="M22" s="138"/>
      <c r="N22" s="138"/>
      <c r="O22" s="138"/>
      <c r="P22" s="139"/>
      <c r="Q22" s="137">
        <f>IF(Q25=0,0,VLOOKUP(Q25,$AZ$24:$BA$31,2,0))</f>
        <v>4</v>
      </c>
      <c r="R22" s="138"/>
      <c r="S22" s="138"/>
      <c r="T22" s="138"/>
      <c r="U22" s="139"/>
      <c r="V22" s="137">
        <f>IF(V25=0,0,VLOOKUP(V25,$AZ$24:$BA$31,2,0))</f>
        <v>1</v>
      </c>
      <c r="W22" s="138"/>
      <c r="X22" s="138"/>
      <c r="Y22" s="138"/>
      <c r="Z22" s="139"/>
      <c r="AA22" s="137">
        <f>IF(AA25=0,0,VLOOKUP(AA25,$AZ$24:$BA$31,2,0))</f>
        <v>5</v>
      </c>
      <c r="AB22" s="138"/>
      <c r="AC22" s="138"/>
      <c r="AD22" s="138"/>
      <c r="AE22" s="139"/>
      <c r="AF22" s="136">
        <f>IF(G22="","",SUM(G22:AE24))</f>
        <v>16</v>
      </c>
      <c r="AG22" s="136"/>
      <c r="AH22" s="136"/>
      <c r="AI22" s="136"/>
      <c r="AJ22" s="136"/>
      <c r="AK22" s="136">
        <f>IF(AA22="","",RANK(AF22,$AF$10:$AF$41))</f>
        <v>6</v>
      </c>
      <c r="AL22" s="136"/>
      <c r="AM22" s="136"/>
      <c r="AN22" s="136"/>
      <c r="AO22" s="136"/>
      <c r="AU22" s="49" t="s">
        <v>99</v>
      </c>
    </row>
    <row r="23" spans="2:53" ht="20.100000000000001" customHeight="1">
      <c r="B23" s="135"/>
      <c r="C23" s="135"/>
      <c r="D23" s="135"/>
      <c r="E23" s="135"/>
      <c r="F23" s="135"/>
      <c r="G23" s="140"/>
      <c r="H23" s="141"/>
      <c r="I23" s="141"/>
      <c r="J23" s="141"/>
      <c r="K23" s="142"/>
      <c r="L23" s="140"/>
      <c r="M23" s="141"/>
      <c r="N23" s="141"/>
      <c r="O23" s="141"/>
      <c r="P23" s="142"/>
      <c r="Q23" s="140"/>
      <c r="R23" s="141"/>
      <c r="S23" s="141"/>
      <c r="T23" s="141"/>
      <c r="U23" s="142"/>
      <c r="V23" s="140"/>
      <c r="W23" s="141"/>
      <c r="X23" s="141"/>
      <c r="Y23" s="141"/>
      <c r="Z23" s="142"/>
      <c r="AA23" s="140"/>
      <c r="AB23" s="141"/>
      <c r="AC23" s="141"/>
      <c r="AD23" s="141"/>
      <c r="AE23" s="142"/>
      <c r="AF23" s="136"/>
      <c r="AG23" s="136"/>
      <c r="AH23" s="136"/>
      <c r="AI23" s="136"/>
      <c r="AJ23" s="136"/>
      <c r="AK23" s="136"/>
      <c r="AL23" s="136"/>
      <c r="AM23" s="136"/>
      <c r="AN23" s="136"/>
      <c r="AO23" s="136"/>
    </row>
    <row r="24" spans="2:53" ht="20.100000000000001" customHeight="1">
      <c r="B24" s="135"/>
      <c r="C24" s="135"/>
      <c r="D24" s="135"/>
      <c r="E24" s="135"/>
      <c r="F24" s="135"/>
      <c r="G24" s="140"/>
      <c r="H24" s="141"/>
      <c r="I24" s="141"/>
      <c r="J24" s="141"/>
      <c r="K24" s="142"/>
      <c r="L24" s="140"/>
      <c r="M24" s="141"/>
      <c r="N24" s="141"/>
      <c r="O24" s="141"/>
      <c r="P24" s="142"/>
      <c r="Q24" s="140"/>
      <c r="R24" s="141"/>
      <c r="S24" s="141"/>
      <c r="T24" s="141"/>
      <c r="U24" s="142"/>
      <c r="V24" s="140"/>
      <c r="W24" s="141"/>
      <c r="X24" s="141"/>
      <c r="Y24" s="141"/>
      <c r="Z24" s="142"/>
      <c r="AA24" s="140"/>
      <c r="AB24" s="141"/>
      <c r="AC24" s="141"/>
      <c r="AD24" s="141"/>
      <c r="AE24" s="142"/>
      <c r="AF24" s="136"/>
      <c r="AG24" s="136"/>
      <c r="AH24" s="136"/>
      <c r="AI24" s="136"/>
      <c r="AJ24" s="136"/>
      <c r="AK24" s="136"/>
      <c r="AL24" s="136"/>
      <c r="AM24" s="136"/>
      <c r="AN24" s="136"/>
      <c r="AO24" s="136"/>
      <c r="AU24" s="143" t="s">
        <v>5</v>
      </c>
      <c r="AV24" s="144"/>
      <c r="AW24" s="144"/>
      <c r="AX24" s="144"/>
      <c r="AY24" s="145"/>
      <c r="AZ24" s="4">
        <v>1</v>
      </c>
      <c r="BA24" s="50">
        <v>10</v>
      </c>
    </row>
    <row r="25" spans="2:53" ht="20.100000000000001" customHeight="1">
      <c r="B25" s="135"/>
      <c r="C25" s="135"/>
      <c r="D25" s="135"/>
      <c r="E25" s="135"/>
      <c r="F25" s="135"/>
      <c r="G25" s="143">
        <v>4</v>
      </c>
      <c r="H25" s="144"/>
      <c r="I25" s="144"/>
      <c r="J25" s="144"/>
      <c r="K25" s="145"/>
      <c r="L25" s="143">
        <v>6</v>
      </c>
      <c r="M25" s="144"/>
      <c r="N25" s="144"/>
      <c r="O25" s="144"/>
      <c r="P25" s="145"/>
      <c r="Q25" s="143">
        <v>4</v>
      </c>
      <c r="R25" s="144"/>
      <c r="S25" s="144"/>
      <c r="T25" s="144"/>
      <c r="U25" s="145"/>
      <c r="V25" s="143">
        <v>7</v>
      </c>
      <c r="W25" s="144"/>
      <c r="X25" s="144"/>
      <c r="Y25" s="144"/>
      <c r="Z25" s="145"/>
      <c r="AA25" s="143">
        <v>3</v>
      </c>
      <c r="AB25" s="144"/>
      <c r="AC25" s="144"/>
      <c r="AD25" s="144"/>
      <c r="AE25" s="145"/>
      <c r="AF25" s="136"/>
      <c r="AG25" s="136"/>
      <c r="AH25" s="136"/>
      <c r="AI25" s="136"/>
      <c r="AJ25" s="136"/>
      <c r="AK25" s="136"/>
      <c r="AL25" s="136"/>
      <c r="AM25" s="136"/>
      <c r="AN25" s="136"/>
      <c r="AO25" s="136"/>
      <c r="AU25" s="143" t="s">
        <v>6</v>
      </c>
      <c r="AV25" s="144"/>
      <c r="AW25" s="144"/>
      <c r="AX25" s="144"/>
      <c r="AY25" s="145"/>
      <c r="AZ25" s="4">
        <v>2</v>
      </c>
      <c r="BA25" s="50">
        <v>7</v>
      </c>
    </row>
    <row r="26" spans="2:53" ht="20.100000000000001" customHeight="1">
      <c r="B26" s="135" t="s">
        <v>50</v>
      </c>
      <c r="C26" s="135"/>
      <c r="D26" s="135"/>
      <c r="E26" s="135"/>
      <c r="F26" s="135"/>
      <c r="G26" s="137">
        <f>IF(G29=0,0,VLOOKUP(G29,$AZ$24:$BA$31,2,0))</f>
        <v>1</v>
      </c>
      <c r="H26" s="138"/>
      <c r="I26" s="138"/>
      <c r="J26" s="138"/>
      <c r="K26" s="139"/>
      <c r="L26" s="137">
        <f>IF(L29=0,0,VLOOKUP(L29,$AZ$24:$BA$31,2,0))</f>
        <v>3</v>
      </c>
      <c r="M26" s="138"/>
      <c r="N26" s="138"/>
      <c r="O26" s="138"/>
      <c r="P26" s="139"/>
      <c r="Q26" s="137">
        <f>IF(Q29=0,0,VLOOKUP(Q29,$AZ$24:$BA$31,2,0))</f>
        <v>7</v>
      </c>
      <c r="R26" s="138"/>
      <c r="S26" s="138"/>
      <c r="T26" s="138"/>
      <c r="U26" s="139"/>
      <c r="V26" s="137">
        <f>IF(V29=0,0,VLOOKUP(V29,$AZ$24:$BA$31,2,0))</f>
        <v>7</v>
      </c>
      <c r="W26" s="138"/>
      <c r="X26" s="138"/>
      <c r="Y26" s="138"/>
      <c r="Z26" s="139"/>
      <c r="AA26" s="137">
        <f>IF(AA29=0,0,VLOOKUP(AA29,$AZ$24:$BA$31,2,0))</f>
        <v>4</v>
      </c>
      <c r="AB26" s="138"/>
      <c r="AC26" s="138"/>
      <c r="AD26" s="138"/>
      <c r="AE26" s="139"/>
      <c r="AF26" s="136">
        <f>IF(G26="","",SUM(G26:AE28))</f>
        <v>22</v>
      </c>
      <c r="AG26" s="136"/>
      <c r="AH26" s="136"/>
      <c r="AI26" s="136"/>
      <c r="AJ26" s="136"/>
      <c r="AK26" s="136">
        <f>IF(AA26="","",RANK(AF26,$AF$10:$AF$41))</f>
        <v>3</v>
      </c>
      <c r="AL26" s="136"/>
      <c r="AM26" s="136"/>
      <c r="AN26" s="136"/>
      <c r="AO26" s="136"/>
      <c r="AU26" s="143" t="s">
        <v>7</v>
      </c>
      <c r="AV26" s="144"/>
      <c r="AW26" s="144"/>
      <c r="AX26" s="144"/>
      <c r="AY26" s="145"/>
      <c r="AZ26" s="4">
        <v>3</v>
      </c>
      <c r="BA26" s="50">
        <v>5</v>
      </c>
    </row>
    <row r="27" spans="2:53" ht="20.100000000000001" customHeight="1">
      <c r="B27" s="135"/>
      <c r="C27" s="135"/>
      <c r="D27" s="135"/>
      <c r="E27" s="135"/>
      <c r="F27" s="135"/>
      <c r="G27" s="140"/>
      <c r="H27" s="141"/>
      <c r="I27" s="141"/>
      <c r="J27" s="141"/>
      <c r="K27" s="142"/>
      <c r="L27" s="140"/>
      <c r="M27" s="141"/>
      <c r="N27" s="141"/>
      <c r="O27" s="141"/>
      <c r="P27" s="142"/>
      <c r="Q27" s="140"/>
      <c r="R27" s="141"/>
      <c r="S27" s="141"/>
      <c r="T27" s="141"/>
      <c r="U27" s="142"/>
      <c r="V27" s="140"/>
      <c r="W27" s="141"/>
      <c r="X27" s="141"/>
      <c r="Y27" s="141"/>
      <c r="Z27" s="142"/>
      <c r="AA27" s="140"/>
      <c r="AB27" s="141"/>
      <c r="AC27" s="141"/>
      <c r="AD27" s="141"/>
      <c r="AE27" s="142"/>
      <c r="AF27" s="136"/>
      <c r="AG27" s="136"/>
      <c r="AH27" s="136"/>
      <c r="AI27" s="136"/>
      <c r="AJ27" s="136"/>
      <c r="AK27" s="136"/>
      <c r="AL27" s="136"/>
      <c r="AM27" s="136"/>
      <c r="AN27" s="136"/>
      <c r="AO27" s="136"/>
      <c r="AU27" s="143" t="s">
        <v>8</v>
      </c>
      <c r="AV27" s="144"/>
      <c r="AW27" s="144"/>
      <c r="AX27" s="144"/>
      <c r="AY27" s="145"/>
      <c r="AZ27" s="4">
        <v>4</v>
      </c>
      <c r="BA27" s="50">
        <v>4</v>
      </c>
    </row>
    <row r="28" spans="2:53" ht="20.100000000000001" customHeight="1">
      <c r="B28" s="135"/>
      <c r="C28" s="135"/>
      <c r="D28" s="135"/>
      <c r="E28" s="135"/>
      <c r="F28" s="135"/>
      <c r="G28" s="140"/>
      <c r="H28" s="141"/>
      <c r="I28" s="141"/>
      <c r="J28" s="141"/>
      <c r="K28" s="142"/>
      <c r="L28" s="140"/>
      <c r="M28" s="141"/>
      <c r="N28" s="141"/>
      <c r="O28" s="141"/>
      <c r="P28" s="142"/>
      <c r="Q28" s="140"/>
      <c r="R28" s="141"/>
      <c r="S28" s="141"/>
      <c r="T28" s="141"/>
      <c r="U28" s="142"/>
      <c r="V28" s="140"/>
      <c r="W28" s="141"/>
      <c r="X28" s="141"/>
      <c r="Y28" s="141"/>
      <c r="Z28" s="142"/>
      <c r="AA28" s="140"/>
      <c r="AB28" s="141"/>
      <c r="AC28" s="141"/>
      <c r="AD28" s="141"/>
      <c r="AE28" s="142"/>
      <c r="AF28" s="136"/>
      <c r="AG28" s="136"/>
      <c r="AH28" s="136"/>
      <c r="AI28" s="136"/>
      <c r="AJ28" s="136"/>
      <c r="AK28" s="136"/>
      <c r="AL28" s="136"/>
      <c r="AM28" s="136"/>
      <c r="AN28" s="136"/>
      <c r="AO28" s="136"/>
      <c r="AU28" s="143" t="s">
        <v>9</v>
      </c>
      <c r="AV28" s="144"/>
      <c r="AW28" s="144"/>
      <c r="AX28" s="144"/>
      <c r="AY28" s="145"/>
      <c r="AZ28" s="4">
        <v>5</v>
      </c>
      <c r="BA28" s="50">
        <v>3</v>
      </c>
    </row>
    <row r="29" spans="2:53" ht="20.100000000000001" customHeight="1">
      <c r="B29" s="135"/>
      <c r="C29" s="135"/>
      <c r="D29" s="135"/>
      <c r="E29" s="135"/>
      <c r="F29" s="135"/>
      <c r="G29" s="143">
        <v>7</v>
      </c>
      <c r="H29" s="144"/>
      <c r="I29" s="144"/>
      <c r="J29" s="144"/>
      <c r="K29" s="145"/>
      <c r="L29" s="143">
        <v>5</v>
      </c>
      <c r="M29" s="144"/>
      <c r="N29" s="144"/>
      <c r="O29" s="144"/>
      <c r="P29" s="145"/>
      <c r="Q29" s="143">
        <v>2</v>
      </c>
      <c r="R29" s="144"/>
      <c r="S29" s="144"/>
      <c r="T29" s="144"/>
      <c r="U29" s="145"/>
      <c r="V29" s="143">
        <v>2</v>
      </c>
      <c r="W29" s="144"/>
      <c r="X29" s="144"/>
      <c r="Y29" s="144"/>
      <c r="Z29" s="145"/>
      <c r="AA29" s="143">
        <v>4</v>
      </c>
      <c r="AB29" s="144"/>
      <c r="AC29" s="144"/>
      <c r="AD29" s="144"/>
      <c r="AE29" s="145"/>
      <c r="AF29" s="136"/>
      <c r="AG29" s="136"/>
      <c r="AH29" s="136"/>
      <c r="AI29" s="136"/>
      <c r="AJ29" s="136"/>
      <c r="AK29" s="136"/>
      <c r="AL29" s="136"/>
      <c r="AM29" s="136"/>
      <c r="AN29" s="136"/>
      <c r="AO29" s="136"/>
      <c r="AU29" s="143" t="s">
        <v>10</v>
      </c>
      <c r="AV29" s="144"/>
      <c r="AW29" s="144"/>
      <c r="AX29" s="144"/>
      <c r="AY29" s="145"/>
      <c r="AZ29" s="4">
        <v>6</v>
      </c>
      <c r="BA29" s="50">
        <v>2</v>
      </c>
    </row>
    <row r="30" spans="2:53" ht="20.100000000000001" customHeight="1">
      <c r="B30" s="135" t="s">
        <v>51</v>
      </c>
      <c r="C30" s="135"/>
      <c r="D30" s="135"/>
      <c r="E30" s="135"/>
      <c r="F30" s="135"/>
      <c r="G30" s="137">
        <f>IF(G33=0,0,VLOOKUP(G33,$AZ$24:$BA$31,2,0))</f>
        <v>10</v>
      </c>
      <c r="H30" s="138"/>
      <c r="I30" s="138"/>
      <c r="J30" s="138"/>
      <c r="K30" s="139"/>
      <c r="L30" s="137">
        <f>IF(L33=0,0,VLOOKUP(L33,$AZ$24:$BA$31,2,0))</f>
        <v>7</v>
      </c>
      <c r="M30" s="138"/>
      <c r="N30" s="138"/>
      <c r="O30" s="138"/>
      <c r="P30" s="139"/>
      <c r="Q30" s="137">
        <f>IF(Q33=0,0,VLOOKUP(Q33,$AZ$24:$BA$31,2,0))</f>
        <v>10</v>
      </c>
      <c r="R30" s="138"/>
      <c r="S30" s="138"/>
      <c r="T30" s="138"/>
      <c r="U30" s="139"/>
      <c r="V30" s="137">
        <f>IF(V33=0,0,VLOOKUP(V33,$AZ$24:$BA$31,2,0))</f>
        <v>4</v>
      </c>
      <c r="W30" s="138"/>
      <c r="X30" s="138"/>
      <c r="Y30" s="138"/>
      <c r="Z30" s="139"/>
      <c r="AA30" s="137">
        <f>IF(AA33=0,0,VLOOKUP(AA33,$AZ$24:$BA$31,2,0))</f>
        <v>3</v>
      </c>
      <c r="AB30" s="138"/>
      <c r="AC30" s="138"/>
      <c r="AD30" s="138"/>
      <c r="AE30" s="139"/>
      <c r="AF30" s="136">
        <f>IF(G30="","",SUM(G30:AE32))</f>
        <v>34</v>
      </c>
      <c r="AG30" s="136"/>
      <c r="AH30" s="136"/>
      <c r="AI30" s="136"/>
      <c r="AJ30" s="136"/>
      <c r="AK30" s="234">
        <f>IF(AA30="","",RANK(AF30,$AF$10:$AF$41))</f>
        <v>1</v>
      </c>
      <c r="AL30" s="234"/>
      <c r="AM30" s="234"/>
      <c r="AN30" s="234"/>
      <c r="AO30" s="234"/>
      <c r="AU30" s="143" t="s">
        <v>12</v>
      </c>
      <c r="AV30" s="144"/>
      <c r="AW30" s="144"/>
      <c r="AX30" s="144"/>
      <c r="AY30" s="145"/>
      <c r="AZ30" s="4">
        <v>7</v>
      </c>
      <c r="BA30" s="50">
        <v>1</v>
      </c>
    </row>
    <row r="31" spans="2:53" ht="20.100000000000001" customHeight="1">
      <c r="B31" s="135"/>
      <c r="C31" s="135"/>
      <c r="D31" s="135"/>
      <c r="E31" s="135"/>
      <c r="F31" s="135"/>
      <c r="G31" s="140"/>
      <c r="H31" s="141"/>
      <c r="I31" s="141"/>
      <c r="J31" s="141"/>
      <c r="K31" s="142"/>
      <c r="L31" s="140"/>
      <c r="M31" s="141"/>
      <c r="N31" s="141"/>
      <c r="O31" s="141"/>
      <c r="P31" s="142"/>
      <c r="Q31" s="140"/>
      <c r="R31" s="141"/>
      <c r="S31" s="141"/>
      <c r="T31" s="141"/>
      <c r="U31" s="142"/>
      <c r="V31" s="140"/>
      <c r="W31" s="141"/>
      <c r="X31" s="141"/>
      <c r="Y31" s="141"/>
      <c r="Z31" s="142"/>
      <c r="AA31" s="140"/>
      <c r="AB31" s="141"/>
      <c r="AC31" s="141"/>
      <c r="AD31" s="141"/>
      <c r="AE31" s="142"/>
      <c r="AF31" s="136"/>
      <c r="AG31" s="136"/>
      <c r="AH31" s="136"/>
      <c r="AI31" s="136"/>
      <c r="AJ31" s="136"/>
      <c r="AK31" s="234"/>
      <c r="AL31" s="234"/>
      <c r="AM31" s="234"/>
      <c r="AN31" s="234"/>
      <c r="AO31" s="234"/>
      <c r="AP31" s="51"/>
      <c r="AU31" s="143" t="s">
        <v>11</v>
      </c>
      <c r="AV31" s="144"/>
      <c r="AW31" s="144"/>
      <c r="AX31" s="144"/>
      <c r="AY31" s="145"/>
      <c r="AZ31" s="4">
        <v>8</v>
      </c>
      <c r="BA31" s="50">
        <v>0</v>
      </c>
    </row>
    <row r="32" spans="2:53" ht="20.100000000000001" customHeight="1">
      <c r="B32" s="135"/>
      <c r="C32" s="135"/>
      <c r="D32" s="135"/>
      <c r="E32" s="135"/>
      <c r="F32" s="135"/>
      <c r="G32" s="140"/>
      <c r="H32" s="141"/>
      <c r="I32" s="141"/>
      <c r="J32" s="141"/>
      <c r="K32" s="142"/>
      <c r="L32" s="140"/>
      <c r="M32" s="141"/>
      <c r="N32" s="141"/>
      <c r="O32" s="141"/>
      <c r="P32" s="142"/>
      <c r="Q32" s="140"/>
      <c r="R32" s="141"/>
      <c r="S32" s="141"/>
      <c r="T32" s="141"/>
      <c r="U32" s="142"/>
      <c r="V32" s="140"/>
      <c r="W32" s="141"/>
      <c r="X32" s="141"/>
      <c r="Y32" s="141"/>
      <c r="Z32" s="142"/>
      <c r="AA32" s="140"/>
      <c r="AB32" s="141"/>
      <c r="AC32" s="141"/>
      <c r="AD32" s="141"/>
      <c r="AE32" s="142"/>
      <c r="AF32" s="136"/>
      <c r="AG32" s="136"/>
      <c r="AH32" s="136"/>
      <c r="AI32" s="136"/>
      <c r="AJ32" s="136"/>
      <c r="AK32" s="234"/>
      <c r="AL32" s="234"/>
      <c r="AM32" s="234"/>
      <c r="AN32" s="234"/>
      <c r="AO32" s="234"/>
    </row>
    <row r="33" spans="2:43" ht="20.100000000000001" customHeight="1">
      <c r="B33" s="135"/>
      <c r="C33" s="135"/>
      <c r="D33" s="135"/>
      <c r="E33" s="135"/>
      <c r="F33" s="135"/>
      <c r="G33" s="143">
        <v>1</v>
      </c>
      <c r="H33" s="144"/>
      <c r="I33" s="144"/>
      <c r="J33" s="144"/>
      <c r="K33" s="145"/>
      <c r="L33" s="143">
        <v>2</v>
      </c>
      <c r="M33" s="144"/>
      <c r="N33" s="144"/>
      <c r="O33" s="144"/>
      <c r="P33" s="145"/>
      <c r="Q33" s="143">
        <v>1</v>
      </c>
      <c r="R33" s="144"/>
      <c r="S33" s="144"/>
      <c r="T33" s="144"/>
      <c r="U33" s="145"/>
      <c r="V33" s="143">
        <v>4</v>
      </c>
      <c r="W33" s="144"/>
      <c r="X33" s="144"/>
      <c r="Y33" s="144"/>
      <c r="Z33" s="145"/>
      <c r="AA33" s="143">
        <v>5</v>
      </c>
      <c r="AB33" s="144"/>
      <c r="AC33" s="144"/>
      <c r="AD33" s="144"/>
      <c r="AE33" s="145"/>
      <c r="AF33" s="136"/>
      <c r="AG33" s="136"/>
      <c r="AH33" s="136"/>
      <c r="AI33" s="136"/>
      <c r="AJ33" s="136"/>
      <c r="AK33" s="234"/>
      <c r="AL33" s="234"/>
      <c r="AM33" s="234"/>
      <c r="AN33" s="234"/>
      <c r="AO33" s="234"/>
    </row>
    <row r="34" spans="2:43" ht="21" customHeight="1">
      <c r="B34" s="135" t="s">
        <v>52</v>
      </c>
      <c r="C34" s="135"/>
      <c r="D34" s="135"/>
      <c r="E34" s="135"/>
      <c r="F34" s="135"/>
      <c r="G34" s="137">
        <f>IF(G37=0,0,VLOOKUP(G37,$AZ$24:$BA$31,2,0))</f>
        <v>5</v>
      </c>
      <c r="H34" s="138"/>
      <c r="I34" s="138"/>
      <c r="J34" s="138"/>
      <c r="K34" s="139"/>
      <c r="L34" s="137">
        <f>IF(L37=0,0,VLOOKUP(L37,$AZ$24:$BA$31,2,0))</f>
        <v>0</v>
      </c>
      <c r="M34" s="138"/>
      <c r="N34" s="138"/>
      <c r="O34" s="138"/>
      <c r="P34" s="139"/>
      <c r="Q34" s="137">
        <f>IF(Q37=0,0,VLOOKUP(Q37,$AZ$24:$BA$31,2,0))</f>
        <v>3</v>
      </c>
      <c r="R34" s="138"/>
      <c r="S34" s="138"/>
      <c r="T34" s="138"/>
      <c r="U34" s="139"/>
      <c r="V34" s="137">
        <f>IF(V37=0,0,VLOOKUP(V37,$AZ$24:$BA$31,2,0))</f>
        <v>3</v>
      </c>
      <c r="W34" s="138"/>
      <c r="X34" s="138"/>
      <c r="Y34" s="138"/>
      <c r="Z34" s="139"/>
      <c r="AA34" s="137">
        <f>IF(AA37=0,0,VLOOKUP(AA37,$AZ$24:$BA$31,2,0))</f>
        <v>7</v>
      </c>
      <c r="AB34" s="138"/>
      <c r="AC34" s="138"/>
      <c r="AD34" s="138"/>
      <c r="AE34" s="139"/>
      <c r="AF34" s="136">
        <f>IF(G34="","",SUM(G34:AE36))</f>
        <v>18</v>
      </c>
      <c r="AG34" s="136"/>
      <c r="AH34" s="136"/>
      <c r="AI34" s="136"/>
      <c r="AJ34" s="136"/>
      <c r="AK34" s="136">
        <f>IF(G34="","",RANK(AF34,$AF$10:$AF$41))</f>
        <v>5</v>
      </c>
      <c r="AL34" s="136"/>
      <c r="AM34" s="136"/>
      <c r="AN34" s="136"/>
      <c r="AO34" s="136"/>
    </row>
    <row r="35" spans="2:43" ht="20.100000000000001" customHeight="1">
      <c r="B35" s="135"/>
      <c r="C35" s="135"/>
      <c r="D35" s="135"/>
      <c r="E35" s="135"/>
      <c r="F35" s="135"/>
      <c r="G35" s="140"/>
      <c r="H35" s="141"/>
      <c r="I35" s="141"/>
      <c r="J35" s="141"/>
      <c r="K35" s="142"/>
      <c r="L35" s="140"/>
      <c r="M35" s="141"/>
      <c r="N35" s="141"/>
      <c r="O35" s="141"/>
      <c r="P35" s="142"/>
      <c r="Q35" s="140"/>
      <c r="R35" s="141"/>
      <c r="S35" s="141"/>
      <c r="T35" s="141"/>
      <c r="U35" s="142"/>
      <c r="V35" s="140"/>
      <c r="W35" s="141"/>
      <c r="X35" s="141"/>
      <c r="Y35" s="141"/>
      <c r="Z35" s="142"/>
      <c r="AA35" s="140"/>
      <c r="AB35" s="141"/>
      <c r="AC35" s="141"/>
      <c r="AD35" s="141"/>
      <c r="AE35" s="142"/>
      <c r="AF35" s="136"/>
      <c r="AG35" s="136"/>
      <c r="AH35" s="136"/>
      <c r="AI35" s="136"/>
      <c r="AJ35" s="136"/>
      <c r="AK35" s="136"/>
      <c r="AL35" s="136"/>
      <c r="AM35" s="136"/>
      <c r="AN35" s="136"/>
      <c r="AO35" s="136"/>
    </row>
    <row r="36" spans="2:43" ht="20.100000000000001" customHeight="1">
      <c r="B36" s="135"/>
      <c r="C36" s="135"/>
      <c r="D36" s="135"/>
      <c r="E36" s="135"/>
      <c r="F36" s="135"/>
      <c r="G36" s="140"/>
      <c r="H36" s="141"/>
      <c r="I36" s="141"/>
      <c r="J36" s="141"/>
      <c r="K36" s="142"/>
      <c r="L36" s="140"/>
      <c r="M36" s="141"/>
      <c r="N36" s="141"/>
      <c r="O36" s="141"/>
      <c r="P36" s="142"/>
      <c r="Q36" s="140"/>
      <c r="R36" s="141"/>
      <c r="S36" s="141"/>
      <c r="T36" s="141"/>
      <c r="U36" s="142"/>
      <c r="V36" s="140"/>
      <c r="W36" s="141"/>
      <c r="X36" s="141"/>
      <c r="Y36" s="141"/>
      <c r="Z36" s="142"/>
      <c r="AA36" s="140"/>
      <c r="AB36" s="141"/>
      <c r="AC36" s="141"/>
      <c r="AD36" s="141"/>
      <c r="AE36" s="142"/>
      <c r="AF36" s="136"/>
      <c r="AG36" s="136"/>
      <c r="AH36" s="136"/>
      <c r="AI36" s="136"/>
      <c r="AJ36" s="136"/>
      <c r="AK36" s="136"/>
      <c r="AL36" s="136"/>
      <c r="AM36" s="136"/>
      <c r="AN36" s="136"/>
      <c r="AO36" s="136"/>
    </row>
    <row r="37" spans="2:43" ht="20.100000000000001" customHeight="1">
      <c r="B37" s="135"/>
      <c r="C37" s="135"/>
      <c r="D37" s="135"/>
      <c r="E37" s="135"/>
      <c r="F37" s="135"/>
      <c r="G37" s="143">
        <v>3</v>
      </c>
      <c r="H37" s="144"/>
      <c r="I37" s="144"/>
      <c r="J37" s="144"/>
      <c r="K37" s="145"/>
      <c r="L37" s="143">
        <v>8</v>
      </c>
      <c r="M37" s="144"/>
      <c r="N37" s="144"/>
      <c r="O37" s="144"/>
      <c r="P37" s="145"/>
      <c r="Q37" s="143">
        <v>5</v>
      </c>
      <c r="R37" s="144"/>
      <c r="S37" s="144"/>
      <c r="T37" s="144"/>
      <c r="U37" s="145"/>
      <c r="V37" s="143">
        <v>5</v>
      </c>
      <c r="W37" s="144"/>
      <c r="X37" s="144"/>
      <c r="Y37" s="144"/>
      <c r="Z37" s="145"/>
      <c r="AA37" s="143">
        <v>2</v>
      </c>
      <c r="AB37" s="144"/>
      <c r="AC37" s="144"/>
      <c r="AD37" s="144"/>
      <c r="AE37" s="145"/>
      <c r="AF37" s="136"/>
      <c r="AG37" s="136"/>
      <c r="AH37" s="136"/>
      <c r="AI37" s="136"/>
      <c r="AJ37" s="136"/>
      <c r="AK37" s="136"/>
      <c r="AL37" s="136"/>
      <c r="AM37" s="136"/>
      <c r="AN37" s="136"/>
      <c r="AO37" s="136"/>
      <c r="AQ37" s="48"/>
    </row>
    <row r="38" spans="2:43" ht="20.100000000000001" customHeight="1">
      <c r="B38" s="135" t="s">
        <v>53</v>
      </c>
      <c r="C38" s="135"/>
      <c r="D38" s="135"/>
      <c r="E38" s="135"/>
      <c r="F38" s="135"/>
      <c r="G38" s="137">
        <f>IF(G41=0,0,VLOOKUP(G41,$AZ$24:$BA$31,2,0))</f>
        <v>7</v>
      </c>
      <c r="H38" s="138"/>
      <c r="I38" s="138"/>
      <c r="J38" s="138"/>
      <c r="K38" s="139"/>
      <c r="L38" s="137">
        <f>IF(L41=0,0,VLOOKUP(L41,$AZ$24:$BA$31,2,0))</f>
        <v>10</v>
      </c>
      <c r="M38" s="138"/>
      <c r="N38" s="138"/>
      <c r="O38" s="138"/>
      <c r="P38" s="139"/>
      <c r="Q38" s="137">
        <f>IF(Q41=0,0,VLOOKUP(Q41,$AZ$24:$BA$31,2,0))</f>
        <v>0</v>
      </c>
      <c r="R38" s="138"/>
      <c r="S38" s="138"/>
      <c r="T38" s="138"/>
      <c r="U38" s="139"/>
      <c r="V38" s="137">
        <f>IF(V41=0,0,VLOOKUP(V41,$AZ$24:$BA$31,2,0))</f>
        <v>5</v>
      </c>
      <c r="W38" s="138"/>
      <c r="X38" s="138"/>
      <c r="Y38" s="138"/>
      <c r="Z38" s="139"/>
      <c r="AA38" s="137">
        <f>IF(AA41=0,0,VLOOKUP(AA41,$AZ$24:$BA$31,2,0))</f>
        <v>2</v>
      </c>
      <c r="AB38" s="138"/>
      <c r="AC38" s="138"/>
      <c r="AD38" s="138"/>
      <c r="AE38" s="139"/>
      <c r="AF38" s="136">
        <f>IF(G38="","",SUM(G38:AE40))</f>
        <v>24</v>
      </c>
      <c r="AG38" s="136"/>
      <c r="AH38" s="136"/>
      <c r="AI38" s="136"/>
      <c r="AJ38" s="136"/>
      <c r="AK38" s="136">
        <f>IF(AF38="","",RANK(AF38,$AF$10:$AF$41))</f>
        <v>2</v>
      </c>
      <c r="AL38" s="136"/>
      <c r="AM38" s="136"/>
      <c r="AN38" s="136"/>
      <c r="AO38" s="136"/>
    </row>
    <row r="39" spans="2:43" ht="20.100000000000001" customHeight="1">
      <c r="B39" s="135"/>
      <c r="C39" s="135"/>
      <c r="D39" s="135"/>
      <c r="E39" s="135"/>
      <c r="F39" s="135"/>
      <c r="G39" s="140"/>
      <c r="H39" s="141"/>
      <c r="I39" s="141"/>
      <c r="J39" s="141"/>
      <c r="K39" s="142"/>
      <c r="L39" s="140"/>
      <c r="M39" s="141"/>
      <c r="N39" s="141"/>
      <c r="O39" s="141"/>
      <c r="P39" s="142"/>
      <c r="Q39" s="140"/>
      <c r="R39" s="141"/>
      <c r="S39" s="141"/>
      <c r="T39" s="141"/>
      <c r="U39" s="142"/>
      <c r="V39" s="140"/>
      <c r="W39" s="141"/>
      <c r="X39" s="141"/>
      <c r="Y39" s="141"/>
      <c r="Z39" s="142"/>
      <c r="AA39" s="140"/>
      <c r="AB39" s="141"/>
      <c r="AC39" s="141"/>
      <c r="AD39" s="141"/>
      <c r="AE39" s="142"/>
      <c r="AF39" s="136"/>
      <c r="AG39" s="136"/>
      <c r="AH39" s="136"/>
      <c r="AI39" s="136"/>
      <c r="AJ39" s="136"/>
      <c r="AK39" s="136"/>
      <c r="AL39" s="136"/>
      <c r="AM39" s="136"/>
      <c r="AN39" s="136"/>
      <c r="AO39" s="136"/>
    </row>
    <row r="40" spans="2:43" ht="20.100000000000001" customHeight="1">
      <c r="B40" s="135"/>
      <c r="C40" s="135"/>
      <c r="D40" s="135"/>
      <c r="E40" s="135"/>
      <c r="F40" s="135"/>
      <c r="G40" s="140"/>
      <c r="H40" s="141"/>
      <c r="I40" s="141"/>
      <c r="J40" s="141"/>
      <c r="K40" s="142"/>
      <c r="L40" s="140"/>
      <c r="M40" s="141"/>
      <c r="N40" s="141"/>
      <c r="O40" s="141"/>
      <c r="P40" s="142"/>
      <c r="Q40" s="140"/>
      <c r="R40" s="141"/>
      <c r="S40" s="141"/>
      <c r="T40" s="141"/>
      <c r="U40" s="142"/>
      <c r="V40" s="140"/>
      <c r="W40" s="141"/>
      <c r="X40" s="141"/>
      <c r="Y40" s="141"/>
      <c r="Z40" s="142"/>
      <c r="AA40" s="140"/>
      <c r="AB40" s="141"/>
      <c r="AC40" s="141"/>
      <c r="AD40" s="141"/>
      <c r="AE40" s="142"/>
      <c r="AF40" s="136"/>
      <c r="AG40" s="136"/>
      <c r="AH40" s="136"/>
      <c r="AI40" s="136"/>
      <c r="AJ40" s="136"/>
      <c r="AK40" s="136"/>
      <c r="AL40" s="136"/>
      <c r="AM40" s="136"/>
      <c r="AN40" s="136"/>
      <c r="AO40" s="136"/>
    </row>
    <row r="41" spans="2:43" ht="20.100000000000001" customHeight="1">
      <c r="B41" s="135"/>
      <c r="C41" s="135"/>
      <c r="D41" s="135"/>
      <c r="E41" s="135"/>
      <c r="F41" s="135"/>
      <c r="G41" s="143">
        <v>2</v>
      </c>
      <c r="H41" s="144"/>
      <c r="I41" s="144"/>
      <c r="J41" s="144"/>
      <c r="K41" s="145"/>
      <c r="L41" s="143">
        <v>1</v>
      </c>
      <c r="M41" s="144"/>
      <c r="N41" s="144"/>
      <c r="O41" s="144"/>
      <c r="P41" s="145"/>
      <c r="Q41" s="143">
        <v>8</v>
      </c>
      <c r="R41" s="144"/>
      <c r="S41" s="144"/>
      <c r="T41" s="144"/>
      <c r="U41" s="145"/>
      <c r="V41" s="143">
        <v>3</v>
      </c>
      <c r="W41" s="144"/>
      <c r="X41" s="144"/>
      <c r="Y41" s="144"/>
      <c r="Z41" s="145"/>
      <c r="AA41" s="143">
        <v>6</v>
      </c>
      <c r="AB41" s="144"/>
      <c r="AC41" s="144"/>
      <c r="AD41" s="144"/>
      <c r="AE41" s="145"/>
      <c r="AF41" s="136"/>
      <c r="AG41" s="136"/>
      <c r="AH41" s="136"/>
      <c r="AI41" s="136"/>
      <c r="AJ41" s="136"/>
      <c r="AK41" s="136"/>
      <c r="AL41" s="136"/>
      <c r="AM41" s="136"/>
      <c r="AN41" s="136"/>
      <c r="AO41" s="136"/>
    </row>
    <row r="42" spans="2:43" ht="20.100000000000001" customHeight="1">
      <c r="B42" s="52"/>
      <c r="C42" s="52"/>
      <c r="D42" s="52"/>
      <c r="E42" s="52"/>
      <c r="F42" s="52"/>
      <c r="G42" s="52"/>
      <c r="H42" s="52"/>
      <c r="I42" s="52"/>
      <c r="J42" s="52"/>
      <c r="K42" s="52"/>
    </row>
    <row r="43" spans="2:43" ht="20.100000000000001" customHeight="1">
      <c r="B43" s="52"/>
      <c r="C43" s="52"/>
      <c r="D43" s="52"/>
      <c r="E43" s="52"/>
      <c r="F43" s="52"/>
      <c r="G43" s="52"/>
      <c r="H43" s="52"/>
      <c r="I43" s="52"/>
      <c r="J43" s="52"/>
      <c r="K43" s="52"/>
    </row>
    <row r="44" spans="2:43" ht="20.100000000000001" customHeight="1">
      <c r="B44" s="52"/>
      <c r="C44" s="52"/>
      <c r="D44" s="52"/>
      <c r="E44" s="52"/>
      <c r="F44" s="52"/>
      <c r="G44" s="52"/>
      <c r="H44" s="52"/>
      <c r="I44" s="52"/>
      <c r="J44" s="52"/>
      <c r="K44" s="52"/>
    </row>
    <row r="45" spans="2:43" ht="20.100000000000001" customHeight="1"/>
    <row r="46" spans="2:43" ht="20.100000000000001" customHeight="1"/>
    <row r="47" spans="2:43" ht="20.100000000000001" customHeight="1"/>
    <row r="48" spans="2:4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14.1" customHeight="1"/>
    <row r="58" ht="14.1" customHeight="1"/>
    <row r="59" ht="14.1" customHeight="1"/>
    <row r="60" ht="14.1" customHeight="1"/>
    <row r="61" ht="14.1" customHeight="1"/>
    <row r="62" ht="14.1" customHeight="1"/>
    <row r="63" ht="14.1" customHeight="1"/>
  </sheetData>
  <mergeCells count="122">
    <mergeCell ref="AA41:AE41"/>
    <mergeCell ref="G37:K37"/>
    <mergeCell ref="V18:Z20"/>
    <mergeCell ref="AA18:AE20"/>
    <mergeCell ref="G29:K29"/>
    <mergeCell ref="L29:P29"/>
    <mergeCell ref="Q29:U29"/>
    <mergeCell ref="G38:K40"/>
    <mergeCell ref="L38:P40"/>
    <mergeCell ref="Q38:U40"/>
    <mergeCell ref="G34:K36"/>
    <mergeCell ref="L34:P36"/>
    <mergeCell ref="Q34:U36"/>
    <mergeCell ref="G41:K41"/>
    <mergeCell ref="L41:P41"/>
    <mergeCell ref="Q41:U41"/>
    <mergeCell ref="V41:Z41"/>
    <mergeCell ref="V38:Z40"/>
    <mergeCell ref="L37:P37"/>
    <mergeCell ref="Q37:U37"/>
    <mergeCell ref="V37:Z37"/>
    <mergeCell ref="AA37:AE37"/>
    <mergeCell ref="AA33:AE33"/>
    <mergeCell ref="AA30:AE32"/>
    <mergeCell ref="AU29:AY29"/>
    <mergeCell ref="AK10:AO13"/>
    <mergeCell ref="AK18:AO21"/>
    <mergeCell ref="AA38:AE40"/>
    <mergeCell ref="G17:K17"/>
    <mergeCell ref="L17:P17"/>
    <mergeCell ref="Q17:U17"/>
    <mergeCell ref="V17:Z17"/>
    <mergeCell ref="AA17:AE17"/>
    <mergeCell ref="V34:Z36"/>
    <mergeCell ref="AA34:AE36"/>
    <mergeCell ref="G18:K20"/>
    <mergeCell ref="L18:P20"/>
    <mergeCell ref="AA13:AE13"/>
    <mergeCell ref="AK34:AO37"/>
    <mergeCell ref="AU24:AY24"/>
    <mergeCell ref="AU25:AY25"/>
    <mergeCell ref="AU26:AY26"/>
    <mergeCell ref="AU27:AY27"/>
    <mergeCell ref="AU28:AY28"/>
    <mergeCell ref="AU30:AY30"/>
    <mergeCell ref="AU31:AY31"/>
    <mergeCell ref="B7:F9"/>
    <mergeCell ref="G10:K12"/>
    <mergeCell ref="L10:P12"/>
    <mergeCell ref="Q10:U12"/>
    <mergeCell ref="L13:P13"/>
    <mergeCell ref="G7:K9"/>
    <mergeCell ref="Q14:U16"/>
    <mergeCell ref="V14:Z16"/>
    <mergeCell ref="AA14:AE16"/>
    <mergeCell ref="L7:P9"/>
    <mergeCell ref="Q13:U13"/>
    <mergeCell ref="V13:Z13"/>
    <mergeCell ref="Q7:U9"/>
    <mergeCell ref="AA7:AE9"/>
    <mergeCell ref="V7:Z9"/>
    <mergeCell ref="V10:Z12"/>
    <mergeCell ref="AA10:AE12"/>
    <mergeCell ref="G14:K16"/>
    <mergeCell ref="L14:P16"/>
    <mergeCell ref="AK7:AO9"/>
    <mergeCell ref="L22:P24"/>
    <mergeCell ref="Q22:U24"/>
    <mergeCell ref="AF10:AJ13"/>
    <mergeCell ref="AF7:AJ9"/>
    <mergeCell ref="Q18:U20"/>
    <mergeCell ref="AF22:AJ25"/>
    <mergeCell ref="AK22:AO25"/>
    <mergeCell ref="B18:F21"/>
    <mergeCell ref="AF18:AJ21"/>
    <mergeCell ref="G13:K13"/>
    <mergeCell ref="G25:K25"/>
    <mergeCell ref="G22:K24"/>
    <mergeCell ref="V22:Z24"/>
    <mergeCell ref="AA22:AE24"/>
    <mergeCell ref="G21:K21"/>
    <mergeCell ref="L21:P21"/>
    <mergeCell ref="Q21:U21"/>
    <mergeCell ref="V21:Z21"/>
    <mergeCell ref="AA21:AE21"/>
    <mergeCell ref="B14:F17"/>
    <mergeCell ref="AF14:AJ17"/>
    <mergeCell ref="AK14:AO17"/>
    <mergeCell ref="B10:F13"/>
    <mergeCell ref="Q26:U28"/>
    <mergeCell ref="V26:Z28"/>
    <mergeCell ref="V29:Z29"/>
    <mergeCell ref="AA29:AE29"/>
    <mergeCell ref="B22:F25"/>
    <mergeCell ref="L25:P25"/>
    <mergeCell ref="Q25:U25"/>
    <mergeCell ref="V25:Z25"/>
    <mergeCell ref="AA25:AE25"/>
    <mergeCell ref="B5:AP5"/>
    <mergeCell ref="O2:AP3"/>
    <mergeCell ref="B38:F41"/>
    <mergeCell ref="AF38:AJ41"/>
    <mergeCell ref="AK38:AO41"/>
    <mergeCell ref="B34:F37"/>
    <mergeCell ref="AF34:AJ37"/>
    <mergeCell ref="AK26:AO29"/>
    <mergeCell ref="AK30:AO33"/>
    <mergeCell ref="AA26:AE28"/>
    <mergeCell ref="B30:F33"/>
    <mergeCell ref="AF30:AJ33"/>
    <mergeCell ref="G33:K33"/>
    <mergeCell ref="L33:P33"/>
    <mergeCell ref="Q33:U33"/>
    <mergeCell ref="V33:Z33"/>
    <mergeCell ref="G30:K32"/>
    <mergeCell ref="L30:P32"/>
    <mergeCell ref="Q30:U32"/>
    <mergeCell ref="V30:Z32"/>
    <mergeCell ref="B26:F29"/>
    <mergeCell ref="AF26:AJ29"/>
    <mergeCell ref="G26:K28"/>
    <mergeCell ref="L26:P28"/>
  </mergeCells>
  <phoneticPr fontId="1"/>
  <pageMargins left="0" right="0.39000000000000007" top="0.39000000000000007" bottom="0.39000000000000007" header="0.51" footer="0.51"/>
  <pageSetup paperSize="9" scale="80" firstPageNumber="0" orientation="portrait" horizontalDpi="4294967293" verticalDpi="300" r:id="rId1"/>
  <headerFooter alignWithMargins="0"/>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tabSelected="1" topLeftCell="A28" zoomScaleNormal="100" workbookViewId="0">
      <selection activeCell="R39" sqref="R39"/>
    </sheetView>
    <sheetView workbookViewId="1"/>
  </sheetViews>
  <sheetFormatPr defaultColWidth="12.875" defaultRowHeight="18.75"/>
  <cols>
    <col min="1" max="1" width="7" style="4" customWidth="1"/>
    <col min="2" max="2" width="17" style="4" customWidth="1"/>
    <col min="3" max="14" width="9.875" style="4" customWidth="1"/>
    <col min="15" max="57" width="2.125" style="4" customWidth="1"/>
    <col min="58" max="16384" width="12.875" style="4"/>
  </cols>
  <sheetData>
    <row r="1" spans="1:36" ht="39" customHeight="1"/>
    <row r="2" spans="1:36" ht="33.950000000000003" customHeight="1" thickBot="1">
      <c r="B2" s="43"/>
      <c r="C2" s="58"/>
      <c r="D2" s="43"/>
      <c r="E2" s="213" t="str">
        <f>男子A!$R$2</f>
        <v>2022ダンロップトーナメント九州地区決勝大会</v>
      </c>
      <c r="F2" s="213"/>
      <c r="G2" s="213"/>
      <c r="H2" s="213"/>
      <c r="I2" s="213"/>
      <c r="J2" s="213"/>
      <c r="K2" s="213"/>
      <c r="L2" s="213"/>
      <c r="M2" s="213"/>
      <c r="N2" s="213"/>
      <c r="P2" s="6"/>
      <c r="Q2" s="7"/>
      <c r="R2" s="7"/>
      <c r="S2" s="7"/>
      <c r="T2" s="8"/>
      <c r="U2" s="8"/>
      <c r="V2" s="8"/>
      <c r="W2" s="8"/>
      <c r="X2" s="8"/>
      <c r="Y2" s="8"/>
      <c r="Z2" s="8"/>
      <c r="AA2" s="8"/>
      <c r="AB2" s="8"/>
      <c r="AC2" s="8"/>
      <c r="AD2" s="8"/>
      <c r="AE2" s="8"/>
      <c r="AF2" s="8"/>
      <c r="AG2" s="8"/>
      <c r="AH2" s="8"/>
      <c r="AI2" s="8"/>
      <c r="AJ2" s="8"/>
    </row>
    <row r="3" spans="1:36" ht="33.950000000000003" customHeight="1">
      <c r="B3" s="5"/>
      <c r="C3" s="59"/>
      <c r="D3" s="5"/>
      <c r="E3" s="60"/>
      <c r="F3" s="60"/>
      <c r="G3" s="60"/>
      <c r="H3" s="60"/>
      <c r="I3" s="60"/>
      <c r="J3" s="60"/>
      <c r="K3" s="60"/>
      <c r="L3" s="60"/>
      <c r="M3" s="60"/>
      <c r="N3" s="60"/>
      <c r="P3" s="6"/>
      <c r="Q3" s="7"/>
      <c r="R3" s="7"/>
      <c r="S3" s="7"/>
      <c r="T3" s="8"/>
      <c r="U3" s="8"/>
      <c r="V3" s="8"/>
      <c r="W3" s="8"/>
      <c r="X3" s="8"/>
      <c r="Y3" s="8"/>
      <c r="Z3" s="8"/>
      <c r="AA3" s="8"/>
      <c r="AB3" s="8"/>
      <c r="AC3" s="8"/>
      <c r="AD3" s="8"/>
      <c r="AE3" s="8"/>
      <c r="AF3" s="8"/>
      <c r="AG3" s="8"/>
      <c r="AH3" s="8"/>
      <c r="AI3" s="8"/>
      <c r="AJ3" s="8"/>
    </row>
    <row r="4" spans="1:36" ht="30" customHeight="1">
      <c r="B4" s="182" t="s">
        <v>98</v>
      </c>
      <c r="C4" s="182"/>
      <c r="D4" s="182"/>
      <c r="E4" s="182"/>
      <c r="F4" s="182"/>
      <c r="G4" s="182"/>
      <c r="H4" s="182"/>
      <c r="I4" s="182"/>
      <c r="J4" s="182"/>
      <c r="K4" s="182"/>
      <c r="L4" s="182"/>
      <c r="M4" s="182"/>
      <c r="N4" s="182"/>
      <c r="O4" s="9"/>
      <c r="P4" s="9"/>
      <c r="Q4" s="8"/>
      <c r="R4" s="8"/>
      <c r="S4" s="8"/>
      <c r="AC4" s="201"/>
      <c r="AD4" s="202"/>
      <c r="AE4" s="202"/>
      <c r="AF4" s="202"/>
    </row>
    <row r="5" spans="1:36" ht="30" customHeight="1" thickBot="1">
      <c r="B5" s="43"/>
      <c r="C5" s="43"/>
      <c r="D5" s="43"/>
    </row>
    <row r="6" spans="1:36" ht="30" customHeight="1" thickBot="1">
      <c r="B6" s="44" t="s">
        <v>103</v>
      </c>
      <c r="C6" s="178" t="s">
        <v>3</v>
      </c>
      <c r="D6" s="179"/>
      <c r="E6" s="178" t="s">
        <v>4</v>
      </c>
      <c r="F6" s="179"/>
      <c r="G6" s="183" t="s">
        <v>16</v>
      </c>
      <c r="H6" s="179"/>
      <c r="I6" s="180" t="s">
        <v>17</v>
      </c>
      <c r="J6" s="181"/>
      <c r="K6" s="180" t="s">
        <v>18</v>
      </c>
      <c r="L6" s="181"/>
      <c r="M6" s="180" t="s">
        <v>19</v>
      </c>
      <c r="N6" s="181"/>
      <c r="AI6" s="116"/>
      <c r="AJ6" s="116"/>
    </row>
    <row r="7" spans="1:36" ht="30" customHeight="1">
      <c r="B7" s="198" t="s">
        <v>100</v>
      </c>
      <c r="C7" s="192" t="s">
        <v>46</v>
      </c>
      <c r="D7" s="171"/>
      <c r="E7" s="170" t="s">
        <v>46</v>
      </c>
      <c r="F7" s="171"/>
      <c r="G7" s="174" t="s">
        <v>73</v>
      </c>
      <c r="H7" s="175"/>
      <c r="I7" s="174" t="s">
        <v>73</v>
      </c>
      <c r="J7" s="175"/>
      <c r="K7" s="174" t="s">
        <v>73</v>
      </c>
      <c r="L7" s="175"/>
      <c r="M7" s="174" t="s">
        <v>73</v>
      </c>
      <c r="N7" s="175"/>
      <c r="AI7" s="21"/>
      <c r="AJ7" s="21"/>
    </row>
    <row r="8" spans="1:36" ht="30" customHeight="1" thickBot="1">
      <c r="A8" s="5"/>
      <c r="B8" s="199"/>
      <c r="C8" s="193"/>
      <c r="D8" s="173"/>
      <c r="E8" s="172"/>
      <c r="F8" s="173"/>
      <c r="G8" s="176"/>
      <c r="H8" s="177"/>
      <c r="I8" s="176"/>
      <c r="J8" s="177"/>
      <c r="K8" s="176"/>
      <c r="L8" s="177"/>
      <c r="M8" s="176"/>
      <c r="N8" s="177"/>
      <c r="S8" s="5"/>
      <c r="AI8" s="21"/>
      <c r="AJ8" s="21"/>
    </row>
    <row r="9" spans="1:36" ht="30" customHeight="1" thickBot="1">
      <c r="A9" s="5"/>
      <c r="B9" s="199"/>
      <c r="C9" s="203" t="s">
        <v>63</v>
      </c>
      <c r="D9" s="181"/>
      <c r="E9" s="180" t="s">
        <v>33</v>
      </c>
      <c r="F9" s="181"/>
      <c r="G9" s="180" t="s">
        <v>34</v>
      </c>
      <c r="H9" s="181"/>
      <c r="I9" s="180" t="s">
        <v>35</v>
      </c>
      <c r="J9" s="181"/>
      <c r="K9" s="180" t="s">
        <v>36</v>
      </c>
      <c r="L9" s="181"/>
      <c r="M9" s="180" t="s">
        <v>37</v>
      </c>
      <c r="N9" s="181"/>
    </row>
    <row r="10" spans="1:36" ht="30" customHeight="1">
      <c r="A10" s="5"/>
      <c r="B10" s="199"/>
      <c r="C10" s="192" t="s">
        <v>46</v>
      </c>
      <c r="D10" s="171"/>
      <c r="E10" s="170" t="s">
        <v>46</v>
      </c>
      <c r="F10" s="171"/>
      <c r="G10" s="194" t="s">
        <v>101</v>
      </c>
      <c r="H10" s="195"/>
      <c r="I10" s="194" t="s">
        <v>101</v>
      </c>
      <c r="J10" s="195"/>
      <c r="K10" s="194" t="s">
        <v>101</v>
      </c>
      <c r="L10" s="195"/>
      <c r="M10" s="194" t="s">
        <v>101</v>
      </c>
      <c r="N10" s="195"/>
    </row>
    <row r="11" spans="1:36" ht="30" customHeight="1" thickBot="1">
      <c r="A11" s="5"/>
      <c r="B11" s="199"/>
      <c r="C11" s="193"/>
      <c r="D11" s="173"/>
      <c r="E11" s="172"/>
      <c r="F11" s="173"/>
      <c r="G11" s="196"/>
      <c r="H11" s="197"/>
      <c r="I11" s="196"/>
      <c r="J11" s="197"/>
      <c r="K11" s="196"/>
      <c r="L11" s="197"/>
      <c r="M11" s="196"/>
      <c r="N11" s="197"/>
    </row>
    <row r="12" spans="1:36" ht="30" customHeight="1" thickBot="1">
      <c r="A12" s="5"/>
      <c r="B12" s="199"/>
      <c r="C12" s="183" t="s">
        <v>64</v>
      </c>
      <c r="D12" s="179"/>
      <c r="E12" s="178" t="s">
        <v>38</v>
      </c>
      <c r="F12" s="179"/>
      <c r="G12" s="178" t="s">
        <v>39</v>
      </c>
      <c r="H12" s="179"/>
      <c r="I12" s="178" t="s">
        <v>2</v>
      </c>
      <c r="J12" s="179"/>
      <c r="K12" s="178" t="s">
        <v>65</v>
      </c>
      <c r="L12" s="179"/>
      <c r="M12" s="178" t="s">
        <v>66</v>
      </c>
      <c r="N12" s="179"/>
    </row>
    <row r="13" spans="1:36" ht="30" customHeight="1">
      <c r="A13" s="5"/>
      <c r="B13" s="199"/>
      <c r="C13" s="204" t="s">
        <v>74</v>
      </c>
      <c r="D13" s="205"/>
      <c r="E13" s="208" t="s">
        <v>74</v>
      </c>
      <c r="F13" s="205"/>
      <c r="G13" s="188" t="s">
        <v>102</v>
      </c>
      <c r="H13" s="189"/>
      <c r="I13" s="188" t="s">
        <v>102</v>
      </c>
      <c r="J13" s="189"/>
      <c r="K13" s="188" t="s">
        <v>102</v>
      </c>
      <c r="L13" s="189"/>
      <c r="M13" s="188" t="s">
        <v>102</v>
      </c>
      <c r="N13" s="189"/>
    </row>
    <row r="14" spans="1:36" ht="30" customHeight="1" thickBot="1">
      <c r="A14" s="5"/>
      <c r="B14" s="199"/>
      <c r="C14" s="206"/>
      <c r="D14" s="207"/>
      <c r="E14" s="209"/>
      <c r="F14" s="207"/>
      <c r="G14" s="190"/>
      <c r="H14" s="191"/>
      <c r="I14" s="190"/>
      <c r="J14" s="191"/>
      <c r="K14" s="190"/>
      <c r="L14" s="191"/>
      <c r="M14" s="190"/>
      <c r="N14" s="191"/>
    </row>
    <row r="15" spans="1:36" ht="30" customHeight="1" thickBot="1">
      <c r="A15" s="5"/>
      <c r="B15" s="199"/>
      <c r="C15" s="203" t="s">
        <v>67</v>
      </c>
      <c r="D15" s="181"/>
      <c r="E15" s="180" t="s">
        <v>68</v>
      </c>
      <c r="F15" s="181"/>
      <c r="G15" s="180" t="s">
        <v>69</v>
      </c>
      <c r="H15" s="181"/>
      <c r="I15" s="180" t="s">
        <v>70</v>
      </c>
      <c r="J15" s="181"/>
      <c r="K15" s="180" t="s">
        <v>71</v>
      </c>
      <c r="L15" s="181"/>
      <c r="M15" s="180" t="s">
        <v>72</v>
      </c>
      <c r="N15" s="181"/>
    </row>
    <row r="16" spans="1:36" ht="30" customHeight="1">
      <c r="A16" s="5"/>
      <c r="B16" s="199"/>
      <c r="C16" s="204" t="s">
        <v>74</v>
      </c>
      <c r="D16" s="205"/>
      <c r="E16" s="208" t="s">
        <v>74</v>
      </c>
      <c r="F16" s="205"/>
      <c r="G16" s="178"/>
      <c r="H16" s="210"/>
      <c r="I16" s="184"/>
      <c r="J16" s="185"/>
      <c r="K16" s="184"/>
      <c r="L16" s="185"/>
      <c r="M16" s="184"/>
      <c r="N16" s="185"/>
    </row>
    <row r="17" spans="1:14" ht="30" customHeight="1" thickBot="1">
      <c r="A17" s="5"/>
      <c r="B17" s="200"/>
      <c r="C17" s="206"/>
      <c r="D17" s="207"/>
      <c r="E17" s="209"/>
      <c r="F17" s="207"/>
      <c r="G17" s="211"/>
      <c r="H17" s="212"/>
      <c r="I17" s="186"/>
      <c r="J17" s="187"/>
      <c r="K17" s="186"/>
      <c r="L17" s="187"/>
      <c r="M17" s="186"/>
      <c r="N17" s="187"/>
    </row>
    <row r="18" spans="1:14" ht="30" customHeight="1">
      <c r="B18" s="61"/>
      <c r="C18"/>
      <c r="D18"/>
      <c r="E18"/>
      <c r="F18"/>
      <c r="G18" s="62"/>
      <c r="H18" s="62"/>
      <c r="I18" s="62"/>
      <c r="J18" s="62"/>
      <c r="K18" s="62"/>
      <c r="L18" s="62"/>
      <c r="M18" s="62"/>
      <c r="N18" s="62"/>
    </row>
    <row r="19" spans="1:14" ht="30" customHeight="1" thickBot="1"/>
    <row r="20" spans="1:14" ht="30" customHeight="1" thickBot="1">
      <c r="B20" s="44" t="s">
        <v>104</v>
      </c>
      <c r="C20" s="178" t="s">
        <v>3</v>
      </c>
      <c r="D20" s="179"/>
      <c r="E20" s="178" t="s">
        <v>4</v>
      </c>
      <c r="F20" s="179"/>
      <c r="G20" s="183" t="s">
        <v>16</v>
      </c>
      <c r="H20" s="179"/>
      <c r="I20" s="180" t="s">
        <v>17</v>
      </c>
      <c r="J20" s="181"/>
      <c r="K20" s="180" t="s">
        <v>18</v>
      </c>
      <c r="L20" s="181"/>
      <c r="M20" s="180" t="s">
        <v>19</v>
      </c>
      <c r="N20" s="181"/>
    </row>
    <row r="21" spans="1:14" ht="30" customHeight="1">
      <c r="B21" s="198" t="s">
        <v>105</v>
      </c>
      <c r="C21" s="192" t="s">
        <v>46</v>
      </c>
      <c r="D21" s="171"/>
      <c r="E21" s="170" t="s">
        <v>46</v>
      </c>
      <c r="F21" s="171"/>
      <c r="G21" s="194" t="s">
        <v>101</v>
      </c>
      <c r="H21" s="195"/>
      <c r="I21" s="194" t="s">
        <v>101</v>
      </c>
      <c r="J21" s="195"/>
      <c r="K21" s="174" t="s">
        <v>73</v>
      </c>
      <c r="L21" s="175"/>
      <c r="M21" s="174" t="s">
        <v>73</v>
      </c>
      <c r="N21" s="175"/>
    </row>
    <row r="22" spans="1:14" ht="30" customHeight="1" thickBot="1">
      <c r="B22" s="199"/>
      <c r="C22" s="193"/>
      <c r="D22" s="173"/>
      <c r="E22" s="172"/>
      <c r="F22" s="173"/>
      <c r="G22" s="196"/>
      <c r="H22" s="197"/>
      <c r="I22" s="196"/>
      <c r="J22" s="197"/>
      <c r="K22" s="176"/>
      <c r="L22" s="177"/>
      <c r="M22" s="176"/>
      <c r="N22" s="177"/>
    </row>
    <row r="23" spans="1:14" ht="30" customHeight="1" thickBot="1">
      <c r="B23" s="199"/>
      <c r="C23" s="203" t="s">
        <v>63</v>
      </c>
      <c r="D23" s="181"/>
      <c r="E23" s="180" t="s">
        <v>33</v>
      </c>
      <c r="F23" s="181"/>
      <c r="G23" s="180" t="s">
        <v>34</v>
      </c>
      <c r="H23" s="181"/>
      <c r="I23" s="180" t="s">
        <v>35</v>
      </c>
      <c r="J23" s="181"/>
      <c r="K23" s="180" t="s">
        <v>36</v>
      </c>
      <c r="L23" s="181"/>
      <c r="M23" s="180" t="s">
        <v>37</v>
      </c>
      <c r="N23" s="181"/>
    </row>
    <row r="24" spans="1:14" ht="30" customHeight="1">
      <c r="B24" s="199"/>
      <c r="C24" s="192" t="s">
        <v>46</v>
      </c>
      <c r="D24" s="171"/>
      <c r="E24" s="170" t="s">
        <v>46</v>
      </c>
      <c r="F24" s="171"/>
      <c r="G24" s="194" t="s">
        <v>101</v>
      </c>
      <c r="H24" s="195"/>
      <c r="I24" s="194" t="s">
        <v>101</v>
      </c>
      <c r="J24" s="195"/>
      <c r="K24" s="174" t="s">
        <v>73</v>
      </c>
      <c r="L24" s="175"/>
      <c r="M24" s="174" t="s">
        <v>73</v>
      </c>
      <c r="N24" s="175"/>
    </row>
    <row r="25" spans="1:14" ht="30" customHeight="1" thickBot="1">
      <c r="B25" s="199"/>
      <c r="C25" s="193"/>
      <c r="D25" s="173"/>
      <c r="E25" s="172"/>
      <c r="F25" s="173"/>
      <c r="G25" s="196"/>
      <c r="H25" s="197"/>
      <c r="I25" s="196"/>
      <c r="J25" s="197"/>
      <c r="K25" s="176"/>
      <c r="L25" s="177"/>
      <c r="M25" s="176"/>
      <c r="N25" s="177"/>
    </row>
    <row r="26" spans="1:14" ht="30" customHeight="1" thickBot="1">
      <c r="B26" s="199"/>
      <c r="C26" s="183" t="s">
        <v>64</v>
      </c>
      <c r="D26" s="179"/>
      <c r="E26" s="178" t="s">
        <v>38</v>
      </c>
      <c r="F26" s="179"/>
      <c r="G26" s="178" t="s">
        <v>39</v>
      </c>
      <c r="H26" s="179"/>
      <c r="I26" s="178" t="s">
        <v>2</v>
      </c>
      <c r="J26" s="179"/>
      <c r="K26" s="178" t="s">
        <v>65</v>
      </c>
      <c r="L26" s="179"/>
      <c r="M26" s="178" t="s">
        <v>66</v>
      </c>
      <c r="N26" s="179"/>
    </row>
    <row r="27" spans="1:14" ht="30" customHeight="1">
      <c r="B27" s="199"/>
      <c r="C27" s="208" t="s">
        <v>74</v>
      </c>
      <c r="D27" s="205"/>
      <c r="E27" s="208" t="s">
        <v>74</v>
      </c>
      <c r="F27" s="205"/>
      <c r="G27" s="188" t="s">
        <v>102</v>
      </c>
      <c r="H27" s="189"/>
      <c r="I27" s="188" t="s">
        <v>102</v>
      </c>
      <c r="J27" s="189"/>
      <c r="K27" s="188" t="s">
        <v>102</v>
      </c>
      <c r="L27" s="189"/>
      <c r="M27" s="188" t="s">
        <v>102</v>
      </c>
      <c r="N27" s="189"/>
    </row>
    <row r="28" spans="1:14" ht="30" customHeight="1" thickBot="1">
      <c r="B28" s="199"/>
      <c r="C28" s="209"/>
      <c r="D28" s="207"/>
      <c r="E28" s="209"/>
      <c r="F28" s="207"/>
      <c r="G28" s="190"/>
      <c r="H28" s="191"/>
      <c r="I28" s="190"/>
      <c r="J28" s="191"/>
      <c r="K28" s="190"/>
      <c r="L28" s="191"/>
      <c r="M28" s="190"/>
      <c r="N28" s="191"/>
    </row>
    <row r="29" spans="1:14" ht="30" customHeight="1" thickBot="1">
      <c r="B29" s="199"/>
      <c r="C29" s="203" t="s">
        <v>67</v>
      </c>
      <c r="D29" s="181"/>
      <c r="E29" s="180" t="s">
        <v>68</v>
      </c>
      <c r="F29" s="181"/>
      <c r="G29" s="180" t="s">
        <v>69</v>
      </c>
      <c r="H29" s="181"/>
      <c r="I29" s="180" t="s">
        <v>70</v>
      </c>
      <c r="J29" s="181"/>
      <c r="K29" s="180" t="s">
        <v>71</v>
      </c>
      <c r="L29" s="181"/>
      <c r="M29" s="180" t="s">
        <v>72</v>
      </c>
      <c r="N29" s="181"/>
    </row>
    <row r="30" spans="1:14" ht="30" customHeight="1">
      <c r="B30" s="199"/>
      <c r="C30" s="208" t="s">
        <v>74</v>
      </c>
      <c r="D30" s="205"/>
      <c r="E30" s="208" t="s">
        <v>74</v>
      </c>
      <c r="F30" s="205"/>
      <c r="G30" s="178"/>
      <c r="H30" s="210"/>
      <c r="I30" s="184"/>
      <c r="J30" s="185"/>
      <c r="K30" s="184"/>
      <c r="L30" s="185"/>
      <c r="M30" s="184"/>
      <c r="N30" s="185"/>
    </row>
    <row r="31" spans="1:14" ht="30" customHeight="1" thickBot="1">
      <c r="B31" s="200"/>
      <c r="C31" s="209"/>
      <c r="D31" s="207"/>
      <c r="E31" s="209"/>
      <c r="F31" s="207"/>
      <c r="G31" s="211"/>
      <c r="H31" s="212"/>
      <c r="I31" s="186"/>
      <c r="J31" s="187"/>
      <c r="K31" s="186"/>
      <c r="L31" s="187"/>
      <c r="M31" s="186"/>
      <c r="N31" s="187"/>
    </row>
    <row r="32" spans="1:1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102">
    <mergeCell ref="B21:B31"/>
    <mergeCell ref="K29:L29"/>
    <mergeCell ref="M29:N29"/>
    <mergeCell ref="C30:D31"/>
    <mergeCell ref="E30:F31"/>
    <mergeCell ref="G30:H31"/>
    <mergeCell ref="I30:J31"/>
    <mergeCell ref="K30:L31"/>
    <mergeCell ref="M30:N31"/>
    <mergeCell ref="C29:D29"/>
    <mergeCell ref="E29:F29"/>
    <mergeCell ref="G29:H29"/>
    <mergeCell ref="I29:J29"/>
    <mergeCell ref="E26:F26"/>
    <mergeCell ref="E2:N2"/>
    <mergeCell ref="C26:D26"/>
    <mergeCell ref="M27:N28"/>
    <mergeCell ref="I26:J26"/>
    <mergeCell ref="M23:N23"/>
    <mergeCell ref="G26:H26"/>
    <mergeCell ref="M24:N25"/>
    <mergeCell ref="K26:L26"/>
    <mergeCell ref="M26:N26"/>
    <mergeCell ref="K24:L25"/>
    <mergeCell ref="C23:D23"/>
    <mergeCell ref="E23:F23"/>
    <mergeCell ref="G23:H23"/>
    <mergeCell ref="I23:J23"/>
    <mergeCell ref="K23:L23"/>
    <mergeCell ref="K27:L28"/>
    <mergeCell ref="C27:D28"/>
    <mergeCell ref="E27:F28"/>
    <mergeCell ref="G27:H28"/>
    <mergeCell ref="I27:J28"/>
    <mergeCell ref="C24:D25"/>
    <mergeCell ref="E24:F25"/>
    <mergeCell ref="G24:H25"/>
    <mergeCell ref="I24:J25"/>
    <mergeCell ref="I21:J22"/>
    <mergeCell ref="K21:L22"/>
    <mergeCell ref="K20:L20"/>
    <mergeCell ref="I13:J14"/>
    <mergeCell ref="M21:N22"/>
    <mergeCell ref="C21:D22"/>
    <mergeCell ref="E21:F22"/>
    <mergeCell ref="C12:D12"/>
    <mergeCell ref="E12:F12"/>
    <mergeCell ref="C13:D14"/>
    <mergeCell ref="G12:H12"/>
    <mergeCell ref="C20:D20"/>
    <mergeCell ref="M20:N20"/>
    <mergeCell ref="M15:N15"/>
    <mergeCell ref="G21:H22"/>
    <mergeCell ref="C16:D17"/>
    <mergeCell ref="E16:F17"/>
    <mergeCell ref="G7:H8"/>
    <mergeCell ref="G10:H11"/>
    <mergeCell ref="E9:F9"/>
    <mergeCell ref="E13:F14"/>
    <mergeCell ref="E20:F20"/>
    <mergeCell ref="G20:H20"/>
    <mergeCell ref="G9:H9"/>
    <mergeCell ref="G15:H15"/>
    <mergeCell ref="G13:H14"/>
    <mergeCell ref="G16:H17"/>
    <mergeCell ref="I20:J20"/>
    <mergeCell ref="I15:J15"/>
    <mergeCell ref="I16:J17"/>
    <mergeCell ref="K7:L8"/>
    <mergeCell ref="B7:B17"/>
    <mergeCell ref="AC4:AF4"/>
    <mergeCell ref="K9:L9"/>
    <mergeCell ref="M9:N9"/>
    <mergeCell ref="I10:J11"/>
    <mergeCell ref="M10:N11"/>
    <mergeCell ref="M16:N17"/>
    <mergeCell ref="C10:D11"/>
    <mergeCell ref="C15:D15"/>
    <mergeCell ref="E15:F15"/>
    <mergeCell ref="C9:D9"/>
    <mergeCell ref="K16:L17"/>
    <mergeCell ref="K13:L14"/>
    <mergeCell ref="K15:L15"/>
    <mergeCell ref="M12:N12"/>
    <mergeCell ref="C7:D8"/>
    <mergeCell ref="AI6:AJ6"/>
    <mergeCell ref="K10:L11"/>
    <mergeCell ref="K6:L6"/>
    <mergeCell ref="M6:N6"/>
    <mergeCell ref="M13:N14"/>
    <mergeCell ref="E7:F8"/>
    <mergeCell ref="M7:N8"/>
    <mergeCell ref="I7:J8"/>
    <mergeCell ref="I12:J12"/>
    <mergeCell ref="I9:J9"/>
    <mergeCell ref="E10:F11"/>
    <mergeCell ref="K12:L12"/>
    <mergeCell ref="B4:N4"/>
    <mergeCell ref="C6:D6"/>
    <mergeCell ref="E6:F6"/>
    <mergeCell ref="G6:H6"/>
    <mergeCell ref="I6:J6"/>
  </mergeCells>
  <phoneticPr fontId="1"/>
  <pageMargins left="0" right="0" top="0" bottom="0" header="0.51" footer="0.51"/>
  <pageSetup paperSize="9" scale="65"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男子A</vt:lpstr>
      <vt:lpstr>男子B</vt:lpstr>
      <vt:lpstr>男子ベテラン</vt:lpstr>
      <vt:lpstr>女子A</vt:lpstr>
      <vt:lpstr>女子ベテラン</vt:lpstr>
      <vt:lpstr>団体戦成績表</vt:lpstr>
      <vt:lpstr>練習コート</vt:lpstr>
      <vt:lpstr>女子A!Print_Area</vt:lpstr>
      <vt:lpstr>女子ベテラン!Print_Area</vt:lpstr>
      <vt:lpstr>団体戦成績表!Print_Area</vt:lpstr>
      <vt:lpstr>男子A!Print_Area</vt:lpstr>
      <vt:lpstr>男子B!Print_Area</vt:lpstr>
      <vt:lpstr>男子ベテラン!Print_Area</vt:lpstr>
      <vt:lpstr>練習コート!Print_Area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mtenn</dc:creator>
  <cp:lastModifiedBy>Tomohisa Ishii</cp:lastModifiedBy>
  <cp:lastPrinted>2022-11-13T03:28:39Z</cp:lastPrinted>
  <dcterms:created xsi:type="dcterms:W3CDTF">2010-11-18T06:06:33Z</dcterms:created>
  <dcterms:modified xsi:type="dcterms:W3CDTF">2022-11-13T03:29:09Z</dcterms:modified>
</cp:coreProperties>
</file>